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4ff1a45c1284f916/Inception Studio/Prefeituras/SJM/2024/PROJETO REFERENCIADO DE UBS PORTE 1/PO/"/>
    </mc:Choice>
  </mc:AlternateContent>
  <xr:revisionPtr revIDLastSave="715" documentId="13_ncr:1_{E2B2AAD9-FE53-4E41-BF6A-2FCD06876093}" xr6:coauthVersionLast="47" xr6:coauthVersionMax="47" xr10:uidLastSave="{63893BB3-4989-48CA-8298-54BC3425D143}"/>
  <bookViews>
    <workbookView xWindow="-110" yWindow="340" windowWidth="29020" windowHeight="17770" tabRatio="860" activeTab="1" xr2:uid="{00000000-000D-0000-FFFF-FFFF00000000}"/>
  </bookViews>
  <sheets>
    <sheet name="DADOS GERAIS" sheetId="1" r:id="rId1"/>
    <sheet name="PO - Planilha Orçamentária" sheetId="3" r:id="rId2"/>
    <sheet name="CFF - Crono. Fisico Financeiro" sheetId="11" r:id="rId3"/>
    <sheet name="BDI SEM DESONERAÇÃO" sheetId="6" r:id="rId4"/>
    <sheet name="JUSTIFICATIVAS CPUS" sheetId="8" r:id="rId5"/>
    <sheet name="BD" sheetId="9" state="hidden" r:id="rId6"/>
  </sheets>
  <definedNames>
    <definedName name="_AA100000" localSheetId="4">#REF!</definedName>
    <definedName name="_AA100000">#REF!</definedName>
    <definedName name="_Fill" localSheetId="4">#REF!</definedName>
    <definedName name="_Fill">#REF!</definedName>
    <definedName name="_xlnm._FilterDatabase" localSheetId="2" hidden="1">'CFF - Crono. Fisico Financeiro'!$A$17:$AA$58</definedName>
    <definedName name="_xlnm._FilterDatabase" localSheetId="4" hidden="1">'JUSTIFICATIVAS CPUS'!$B$15:$I$149</definedName>
    <definedName name="_xlnm._FilterDatabase" localSheetId="1" hidden="1">'PO - Planilha Orçamentária'!$A$17:$AA$467</definedName>
    <definedName name="_LOC10" localSheetId="4">#REF!</definedName>
    <definedName name="_LOC10">#REF!</definedName>
    <definedName name="_LOC11" localSheetId="4">#REF!</definedName>
    <definedName name="_LOC11">#REF!</definedName>
    <definedName name="_LOC12" localSheetId="4">#REF!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2">'CFF - Crono. Fisico Financeiro'!$A$1:$J$70</definedName>
    <definedName name="_xlnm.Print_Area" localSheetId="0">'DADOS GERAIS'!$A$1:$F$32</definedName>
    <definedName name="_xlnm.Print_Area" localSheetId="4">'JUSTIFICATIVAS CPUS'!$A$1:$I$160</definedName>
    <definedName name="_xlnm.Print_Area" localSheetId="1">'PO - Planilha Orçamentária'!$A$1:$J$479</definedName>
    <definedName name="Área_impressão_IM" localSheetId="4">#REF!</definedName>
    <definedName name="Área_impressão_IM">#REF!</definedName>
    <definedName name="B.01.05.10.10" localSheetId="4">#REF!</definedName>
    <definedName name="B.01.05.10.10">#REF!</definedName>
    <definedName name="CD" localSheetId="4">#REF!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2">'CFF - Crono. Fisico Financeiro'!$2:$17</definedName>
    <definedName name="_xlnm.Print_Titles" localSheetId="4">'JUSTIFICATIVAS CPUS'!$1:$15</definedName>
    <definedName name="_xlnm.Print_Titles" localSheetId="1">'PO - Planilha Orçamentária'!$2:$17</definedName>
    <definedName name="tot_infra_1" localSheetId="4">#REF!</definedName>
    <definedName name="tot_infra_1">#REF!</definedName>
    <definedName name="TOTAL_GERAL" localSheetId="4">#REF!</definedName>
    <definedName name="TOTAL_GERAL">#REF!</definedName>
    <definedName name="TOTALCRONOGRA" localSheetId="4">#REF!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3">'BDI SEM DESONERAÇÃO'!$A$1:$G$56</definedName>
    <definedName name="Z_12376024_9872_4870_B42C_DF0FD31EC62E_.wvu.PrintArea" localSheetId="3">'BDI SEM DESONERAÇÃO'!$A$1:$G$56</definedName>
    <definedName name="Z_12538664_79C6_4AAD_BD81_5363A5F496D7_.wvu.PrintArea" localSheetId="2">'CFF - Crono. Fisico Financeiro'!$A$2:$J$46</definedName>
    <definedName name="Z_12538664_79C6_4AAD_BD81_5363A5F496D7_.wvu.PrintArea" localSheetId="0">'DADOS GERAIS'!$B$2:$E$32</definedName>
    <definedName name="Z_12538664_79C6_4AAD_BD81_5363A5F496D7_.wvu.PrintArea" localSheetId="1">'PO - Planilha Orçamentária'!$A$2:$J$284</definedName>
    <definedName name="Z_12538664_79C6_4AAD_BD81_5363A5F496D7_.wvu.Rows" localSheetId="2">'CFF - Crono. Fisico Financeiro'!#REF!</definedName>
    <definedName name="Z_12538664_79C6_4AAD_BD81_5363A5F496D7_.wvu.Rows" localSheetId="1">'PO - Planilha Orçamentária'!$288:$293</definedName>
    <definedName name="Z_18D9C5C8_6EC0_4507_ACF1_BEE4D54D4AE8_.wvu.PrintArea" localSheetId="2">'CFF - Crono. Fisico Financeiro'!$A$2:$J$46</definedName>
    <definedName name="Z_18D9C5C8_6EC0_4507_ACF1_BEE4D54D4AE8_.wvu.PrintArea" localSheetId="0">'DADOS GERAIS'!$B$2:$E$32</definedName>
    <definedName name="Z_18D9C5C8_6EC0_4507_ACF1_BEE4D54D4AE8_.wvu.PrintArea" localSheetId="1">'PO - Planilha Orçamentária'!$A$2:$J$284</definedName>
    <definedName name="Z_18D9C5C8_6EC0_4507_ACF1_BEE4D54D4AE8_.wvu.Rows" localSheetId="2">'CFF - Crono. Fisico Financeiro'!#REF!</definedName>
    <definedName name="Z_18D9C5C8_6EC0_4507_ACF1_BEE4D54D4AE8_.wvu.Rows" localSheetId="1">'PO - Planilha Orçamentária'!$288:$293</definedName>
    <definedName name="Z_2675BA43_8563_4FE8_9385_CEC837618B0A_.wvu.PrintArea" localSheetId="4">'JUSTIFICATIVAS CPUS'!$B$14:$I$15</definedName>
    <definedName name="Z_28B41BAB_DC76_480E_A1E5_0680F2E379B7_.wvu.PrintArea" localSheetId="4">'JUSTIFICATIVAS CPUS'!$B$14:$I$15</definedName>
    <definedName name="Z_2C035CC8_3055_44F7_AAA9_AD9C9EF12435_.wvu.PrintArea" localSheetId="4">'JUSTIFICATIVAS CPUS'!$B$14:$I$15</definedName>
    <definedName name="Z_31669B58_6052_4B28_A2A6_B4D646275034_.wvu.PrintArea" localSheetId="3">'BDI SEM DESONERAÇÃO'!$A$1:$G$56</definedName>
    <definedName name="Z_53D497E1_E826_4F8A_992E_431F101CA300_.wvu.PrintArea" localSheetId="4">'JUSTIFICATIVAS CPUS'!$B$14:$I$15</definedName>
    <definedName name="Z_5C936B0E_B1B0_4680_9496_257339E19331_.wvu.PrintArea" localSheetId="3">'BDI SEM DESONERAÇÃO'!$A$1:$G$56</definedName>
    <definedName name="Z_5EB5A1F5_D41C_4922_9EB6_0F91F671DD29_.wvu.PrintArea" localSheetId="3">'BDI SEM DESONERAÇÃO'!$A$1:$G$56</definedName>
    <definedName name="Z_6C4A5780_A529_48FA_99BA_79BD868CD359_.wvu.PrintArea" localSheetId="4">'JUSTIFICATIVAS CPUS'!$B$14:$I$15</definedName>
    <definedName name="Z_6CEAEE79_3031_4A07_9C1B_BEA3A33B6E8E_.wvu.PrintArea" localSheetId="3">'BDI SEM DESONERAÇÃO'!$A$1:$G$56</definedName>
    <definedName name="Z_7FF15CC8_DB84_4698_8C98_3A52BD743E2D_.wvu.PrintArea" localSheetId="4">'JUSTIFICATIVAS CPUS'!$B$14:$I$15</definedName>
    <definedName name="Z_8AD65702_4E2C_47D8_8007_38AB6DC80A2F_.wvu.PrintArea" localSheetId="4">'JUSTIFICATIVAS CPUS'!$B$14:$I$15</definedName>
    <definedName name="Z_8D21F177_5E6A_4C44_9891_68BF06A93C62_.wvu.PrintArea" localSheetId="4">'JUSTIFICATIVAS CPUS'!$B$14:$I$15</definedName>
    <definedName name="Z_A07C36CD_65E3_4A21_B956_D1766C5EB84D_.wvu.PrintArea" localSheetId="4">'JUSTIFICATIVAS CPUS'!$B$14:$I$15</definedName>
    <definedName name="Z_A951D8EB_0DF5_4872_832B_26DF5B5ABADD_.wvu.PrintArea" localSheetId="4">'JUSTIFICATIVAS CPUS'!$B$14:$I$15</definedName>
    <definedName name="Z_CA485D5E_5C09_4636_B7A6_10EC2B405CCB_.wvu.PrintArea" localSheetId="2">'CFF - Crono. Fisico Financeiro'!$A$1:$J$46</definedName>
    <definedName name="Z_CA485D5E_5C09_4636_B7A6_10EC2B405CCB_.wvu.PrintArea" localSheetId="0">'DADOS GERAIS'!$A$1:$F$33</definedName>
    <definedName name="Z_CA485D5E_5C09_4636_B7A6_10EC2B405CCB_.wvu.PrintArea" localSheetId="1">'PO - Planilha Orçamentária'!$A$1:$J$287</definedName>
    <definedName name="Z_CA485D5E_5C09_4636_B7A6_10EC2B405CCB_.wvu.Rows" localSheetId="2">'CFF - Crono. Fisico Financeiro'!#REF!</definedName>
    <definedName name="Z_CA485D5E_5C09_4636_B7A6_10EC2B405CCB_.wvu.Rows" localSheetId="1">'PO - Planilha Orçamentária'!$288:$293</definedName>
    <definedName name="Z_E00A2F2B_5FAE_482A_B5C1_08D9DD4D80BE_.wvu.PrintArea" localSheetId="4">'JUSTIFICATIVAS CPUS'!$B$14:$I$15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K22" i="3"/>
  <c r="J21" i="3"/>
  <c r="J22" i="3"/>
  <c r="I21" i="3"/>
  <c r="I22" i="3"/>
  <c r="H21" i="3"/>
  <c r="H22" i="3"/>
  <c r="K26" i="11"/>
  <c r="K20" i="11"/>
  <c r="K28" i="11"/>
  <c r="K30" i="11"/>
  <c r="K32" i="11"/>
  <c r="K34" i="11"/>
  <c r="K36" i="11"/>
  <c r="K38" i="11"/>
  <c r="K40" i="11"/>
  <c r="K42" i="11"/>
  <c r="K44" i="11"/>
  <c r="K46" i="11"/>
  <c r="K48" i="11"/>
  <c r="K52" i="11"/>
  <c r="K54" i="11"/>
  <c r="K56" i="11"/>
  <c r="K58" i="11"/>
  <c r="J9" i="11"/>
  <c r="J8" i="11"/>
  <c r="B52" i="6"/>
  <c r="B12" i="8"/>
  <c r="I9" i="8"/>
  <c r="I8" i="8"/>
  <c r="F9" i="6"/>
  <c r="F8" i="6"/>
  <c r="D8" i="6"/>
  <c r="E9" i="1"/>
  <c r="E8" i="1"/>
  <c r="D8" i="1"/>
  <c r="G35" i="3" l="1"/>
  <c r="H35" i="3" s="1"/>
  <c r="G447" i="3"/>
  <c r="I447" i="3" s="1"/>
  <c r="J447" i="3" s="1"/>
  <c r="G436" i="3"/>
  <c r="H436" i="3" s="1"/>
  <c r="G430" i="3"/>
  <c r="I430" i="3" s="1"/>
  <c r="J430" i="3" s="1"/>
  <c r="G404" i="3"/>
  <c r="G399" i="3"/>
  <c r="H399" i="3" s="1"/>
  <c r="G393" i="3"/>
  <c r="H393" i="3" s="1"/>
  <c r="G335" i="3"/>
  <c r="H335" i="3" s="1"/>
  <c r="G334" i="3"/>
  <c r="H334" i="3" s="1"/>
  <c r="G311" i="3"/>
  <c r="H311" i="3" s="1"/>
  <c r="D311" i="3"/>
  <c r="G254" i="3"/>
  <c r="G251" i="3"/>
  <c r="I251" i="3" s="1"/>
  <c r="J251" i="3" s="1"/>
  <c r="G208" i="3"/>
  <c r="H208" i="3" s="1"/>
  <c r="G143" i="3"/>
  <c r="H143" i="3" s="1"/>
  <c r="G94" i="3"/>
  <c r="H94" i="3" s="1"/>
  <c r="G80" i="3"/>
  <c r="I80" i="3" s="1"/>
  <c r="J80" i="3" s="1"/>
  <c r="G81" i="3"/>
  <c r="I81" i="3" s="1"/>
  <c r="J81" i="3" s="1"/>
  <c r="G72" i="3"/>
  <c r="I72" i="3" s="1"/>
  <c r="J72" i="3" s="1"/>
  <c r="G73" i="3"/>
  <c r="H73" i="3" s="1"/>
  <c r="G63" i="3"/>
  <c r="I63" i="3" s="1"/>
  <c r="J63" i="3" s="1"/>
  <c r="G464" i="3"/>
  <c r="H464" i="3" s="1"/>
  <c r="G462" i="3"/>
  <c r="H462" i="3" s="1"/>
  <c r="G459" i="3"/>
  <c r="H459" i="3" s="1"/>
  <c r="G458" i="3"/>
  <c r="H458" i="3" s="1"/>
  <c r="G456" i="3"/>
  <c r="I456" i="3" s="1"/>
  <c r="J456" i="3" s="1"/>
  <c r="G452" i="3"/>
  <c r="G451" i="3"/>
  <c r="I451" i="3" s="1"/>
  <c r="J451" i="3" s="1"/>
  <c r="G450" i="3"/>
  <c r="G449" i="3"/>
  <c r="G446" i="3"/>
  <c r="H446" i="3" s="1"/>
  <c r="G445" i="3"/>
  <c r="H445" i="3" s="1"/>
  <c r="G444" i="3"/>
  <c r="H444" i="3" s="1"/>
  <c r="G443" i="3"/>
  <c r="H443" i="3" s="1"/>
  <c r="G442" i="3"/>
  <c r="I442" i="3" s="1"/>
  <c r="J442" i="3" s="1"/>
  <c r="G440" i="3"/>
  <c r="I440" i="3" s="1"/>
  <c r="J440" i="3" s="1"/>
  <c r="H435" i="3"/>
  <c r="G433" i="3"/>
  <c r="H433" i="3" s="1"/>
  <c r="I429" i="3"/>
  <c r="J429" i="3" s="1"/>
  <c r="I428" i="3"/>
  <c r="J428" i="3" s="1"/>
  <c r="H426" i="3"/>
  <c r="G425" i="3"/>
  <c r="G424" i="3"/>
  <c r="H424" i="3" s="1"/>
  <c r="G423" i="3"/>
  <c r="G422" i="3"/>
  <c r="G419" i="3"/>
  <c r="I419" i="3" s="1"/>
  <c r="J419" i="3" s="1"/>
  <c r="G418" i="3"/>
  <c r="I418" i="3" s="1"/>
  <c r="J418" i="3" s="1"/>
  <c r="G415" i="3"/>
  <c r="I415" i="3" s="1"/>
  <c r="J415" i="3" s="1"/>
  <c r="G414" i="3"/>
  <c r="I414" i="3" s="1"/>
  <c r="J414" i="3" s="1"/>
  <c r="G413" i="3"/>
  <c r="H413" i="3" s="1"/>
  <c r="G412" i="3"/>
  <c r="I412" i="3" s="1"/>
  <c r="J412" i="3" s="1"/>
  <c r="G411" i="3"/>
  <c r="I411" i="3" s="1"/>
  <c r="J411" i="3" s="1"/>
  <c r="G410" i="3"/>
  <c r="H410" i="3" s="1"/>
  <c r="G409" i="3"/>
  <c r="I409" i="3" s="1"/>
  <c r="J409" i="3" s="1"/>
  <c r="G408" i="3"/>
  <c r="H408" i="3" s="1"/>
  <c r="H407" i="3"/>
  <c r="H403" i="3"/>
  <c r="H402" i="3"/>
  <c r="G401" i="3"/>
  <c r="I401" i="3" s="1"/>
  <c r="J401" i="3" s="1"/>
  <c r="H397" i="3"/>
  <c r="G396" i="3"/>
  <c r="I396" i="3" s="1"/>
  <c r="J396" i="3" s="1"/>
  <c r="G395" i="3"/>
  <c r="I395" i="3" s="1"/>
  <c r="J395" i="3" s="1"/>
  <c r="H394" i="3"/>
  <c r="G391" i="3"/>
  <c r="H391" i="3" s="1"/>
  <c r="G390" i="3"/>
  <c r="G389" i="3"/>
  <c r="H389" i="3" s="1"/>
  <c r="G388" i="3"/>
  <c r="H388" i="3" s="1"/>
  <c r="G387" i="3"/>
  <c r="H387" i="3" s="1"/>
  <c r="I386" i="3"/>
  <c r="J386" i="3" s="1"/>
  <c r="H385" i="3"/>
  <c r="H384" i="3"/>
  <c r="I383" i="3"/>
  <c r="J383" i="3" s="1"/>
  <c r="H382" i="3"/>
  <c r="H381" i="3"/>
  <c r="I378" i="3"/>
  <c r="J378" i="3" s="1"/>
  <c r="I377" i="3"/>
  <c r="J377" i="3" s="1"/>
  <c r="G374" i="3"/>
  <c r="I374" i="3" s="1"/>
  <c r="J374" i="3" s="1"/>
  <c r="G373" i="3"/>
  <c r="I373" i="3" s="1"/>
  <c r="J373" i="3" s="1"/>
  <c r="G372" i="3"/>
  <c r="H372" i="3" s="1"/>
  <c r="G371" i="3"/>
  <c r="H371" i="3" s="1"/>
  <c r="G370" i="3"/>
  <c r="H370" i="3" s="1"/>
  <c r="G369" i="3"/>
  <c r="H369" i="3" s="1"/>
  <c r="G366" i="3"/>
  <c r="I366" i="3" s="1"/>
  <c r="J366" i="3" s="1"/>
  <c r="G365" i="3"/>
  <c r="I365" i="3" s="1"/>
  <c r="J365" i="3" s="1"/>
  <c r="G364" i="3"/>
  <c r="H364" i="3" s="1"/>
  <c r="G363" i="3"/>
  <c r="G362" i="3"/>
  <c r="H362" i="3" s="1"/>
  <c r="G361" i="3"/>
  <c r="H361" i="3" s="1"/>
  <c r="G360" i="3"/>
  <c r="H360" i="3" s="1"/>
  <c r="G359" i="3"/>
  <c r="I359" i="3" s="1"/>
  <c r="J359" i="3" s="1"/>
  <c r="H358" i="3"/>
  <c r="H357" i="3"/>
  <c r="G355" i="3"/>
  <c r="H355" i="3" s="1"/>
  <c r="G354" i="3"/>
  <c r="H354" i="3" s="1"/>
  <c r="G353" i="3"/>
  <c r="H353" i="3" s="1"/>
  <c r="G352" i="3"/>
  <c r="I352" i="3" s="1"/>
  <c r="J352" i="3" s="1"/>
  <c r="I351" i="3"/>
  <c r="J351" i="3" s="1"/>
  <c r="I350" i="3"/>
  <c r="J350" i="3" s="1"/>
  <c r="G349" i="3"/>
  <c r="I349" i="3" s="1"/>
  <c r="J349" i="3" s="1"/>
  <c r="G348" i="3"/>
  <c r="G347" i="3"/>
  <c r="I347" i="3" s="1"/>
  <c r="J347" i="3" s="1"/>
  <c r="G346" i="3"/>
  <c r="H346" i="3" s="1"/>
  <c r="G345" i="3"/>
  <c r="I345" i="3" s="1"/>
  <c r="J345" i="3" s="1"/>
  <c r="G344" i="3"/>
  <c r="H344" i="3" s="1"/>
  <c r="G343" i="3"/>
  <c r="H343" i="3" s="1"/>
  <c r="G342" i="3"/>
  <c r="I342" i="3" s="1"/>
  <c r="J342" i="3" s="1"/>
  <c r="G341" i="3"/>
  <c r="I341" i="3" s="1"/>
  <c r="J341" i="3" s="1"/>
  <c r="G340" i="3"/>
  <c r="I338" i="3"/>
  <c r="J338" i="3" s="1"/>
  <c r="H337" i="3"/>
  <c r="G333" i="3"/>
  <c r="I333" i="3" s="1"/>
  <c r="J333" i="3" s="1"/>
  <c r="G332" i="3"/>
  <c r="G331" i="3"/>
  <c r="G330" i="3"/>
  <c r="I330" i="3" s="1"/>
  <c r="J330" i="3" s="1"/>
  <c r="H329" i="3"/>
  <c r="I325" i="3"/>
  <c r="J325" i="3" s="1"/>
  <c r="H324" i="3"/>
  <c r="H323" i="3"/>
  <c r="H322" i="3"/>
  <c r="I320" i="3"/>
  <c r="J320" i="3" s="1"/>
  <c r="H319" i="3"/>
  <c r="I318" i="3"/>
  <c r="J318" i="3" s="1"/>
  <c r="G317" i="3"/>
  <c r="I317" i="3" s="1"/>
  <c r="J317" i="3" s="1"/>
  <c r="G314" i="3"/>
  <c r="H314" i="3" s="1"/>
  <c r="G313" i="3"/>
  <c r="I313" i="3" s="1"/>
  <c r="J313" i="3" s="1"/>
  <c r="G312" i="3"/>
  <c r="H312" i="3" s="1"/>
  <c r="H307" i="3"/>
  <c r="G306" i="3"/>
  <c r="I306" i="3" s="1"/>
  <c r="J306" i="3" s="1"/>
  <c r="G305" i="3"/>
  <c r="I305" i="3" s="1"/>
  <c r="J305" i="3" s="1"/>
  <c r="G303" i="3"/>
  <c r="I303" i="3" s="1"/>
  <c r="J303" i="3" s="1"/>
  <c r="G302" i="3"/>
  <c r="H302" i="3" s="1"/>
  <c r="G301" i="3"/>
  <c r="G300" i="3"/>
  <c r="H300" i="3" s="1"/>
  <c r="H299" i="3"/>
  <c r="I298" i="3"/>
  <c r="J298" i="3" s="1"/>
  <c r="G295" i="3"/>
  <c r="G294" i="3"/>
  <c r="I294" i="3" s="1"/>
  <c r="J294" i="3" s="1"/>
  <c r="G293" i="3"/>
  <c r="I293" i="3" s="1"/>
  <c r="J293" i="3" s="1"/>
  <c r="G292" i="3"/>
  <c r="H292" i="3" s="1"/>
  <c r="G289" i="3"/>
  <c r="H289" i="3" s="1"/>
  <c r="G288" i="3"/>
  <c r="H288" i="3" s="1"/>
  <c r="G287" i="3"/>
  <c r="G286" i="3"/>
  <c r="G285" i="3"/>
  <c r="H285" i="3" s="1"/>
  <c r="G284" i="3"/>
  <c r="H284" i="3" s="1"/>
  <c r="G282" i="3"/>
  <c r="H282" i="3" s="1"/>
  <c r="H277" i="3"/>
  <c r="I276" i="3"/>
  <c r="J276" i="3" s="1"/>
  <c r="G275" i="3"/>
  <c r="H275" i="3" s="1"/>
  <c r="G274" i="3"/>
  <c r="I274" i="3" s="1"/>
  <c r="J274" i="3" s="1"/>
  <c r="G273" i="3"/>
  <c r="I273" i="3" s="1"/>
  <c r="J273" i="3" s="1"/>
  <c r="G272" i="3"/>
  <c r="I272" i="3" s="1"/>
  <c r="J272" i="3" s="1"/>
  <c r="G271" i="3"/>
  <c r="H271" i="3" s="1"/>
  <c r="G270" i="3"/>
  <c r="I270" i="3" s="1"/>
  <c r="J270" i="3" s="1"/>
  <c r="G269" i="3"/>
  <c r="I269" i="3" s="1"/>
  <c r="J269" i="3" s="1"/>
  <c r="G268" i="3"/>
  <c r="H268" i="3" s="1"/>
  <c r="G267" i="3"/>
  <c r="H267" i="3" s="1"/>
  <c r="G266" i="3"/>
  <c r="G265" i="3"/>
  <c r="G264" i="3"/>
  <c r="H264" i="3" s="1"/>
  <c r="G263" i="3"/>
  <c r="H263" i="3" s="1"/>
  <c r="G262" i="3"/>
  <c r="H262" i="3" s="1"/>
  <c r="G261" i="3"/>
  <c r="H261" i="3" s="1"/>
  <c r="G260" i="3"/>
  <c r="H260" i="3" s="1"/>
  <c r="G259" i="3"/>
  <c r="H259" i="3" s="1"/>
  <c r="G258" i="3"/>
  <c r="G256" i="3"/>
  <c r="I256" i="3" s="1"/>
  <c r="J256" i="3" s="1"/>
  <c r="G252" i="3"/>
  <c r="H252" i="3" s="1"/>
  <c r="G249" i="3"/>
  <c r="H249" i="3" s="1"/>
  <c r="G248" i="3"/>
  <c r="I248" i="3" s="1"/>
  <c r="J248" i="3" s="1"/>
  <c r="G247" i="3"/>
  <c r="H247" i="3" s="1"/>
  <c r="G246" i="3"/>
  <c r="G245" i="3"/>
  <c r="I245" i="3" s="1"/>
  <c r="J245" i="3" s="1"/>
  <c r="G244" i="3"/>
  <c r="H244" i="3" s="1"/>
  <c r="G243" i="3"/>
  <c r="H243" i="3" s="1"/>
  <c r="G242" i="3"/>
  <c r="I242" i="3" s="1"/>
  <c r="J242" i="3" s="1"/>
  <c r="G241" i="3"/>
  <c r="I241" i="3" s="1"/>
  <c r="J241" i="3" s="1"/>
  <c r="G240" i="3"/>
  <c r="H240" i="3" s="1"/>
  <c r="G239" i="3"/>
  <c r="G238" i="3"/>
  <c r="I238" i="3" s="1"/>
  <c r="J238" i="3" s="1"/>
  <c r="G237" i="3"/>
  <c r="I237" i="3" s="1"/>
  <c r="J237" i="3" s="1"/>
  <c r="G236" i="3"/>
  <c r="I236" i="3" s="1"/>
  <c r="J236" i="3" s="1"/>
  <c r="G235" i="3"/>
  <c r="H235" i="3" s="1"/>
  <c r="G234" i="3"/>
  <c r="G233" i="3"/>
  <c r="H233" i="3" s="1"/>
  <c r="G232" i="3"/>
  <c r="G231" i="3"/>
  <c r="H231" i="3" s="1"/>
  <c r="G230" i="3"/>
  <c r="H230" i="3" s="1"/>
  <c r="G229" i="3"/>
  <c r="I229" i="3" s="1"/>
  <c r="J229" i="3" s="1"/>
  <c r="G228" i="3"/>
  <c r="H228" i="3" s="1"/>
  <c r="G227" i="3"/>
  <c r="I227" i="3" s="1"/>
  <c r="J227" i="3" s="1"/>
  <c r="G226" i="3"/>
  <c r="G225" i="3"/>
  <c r="H225" i="3" s="1"/>
  <c r="G224" i="3"/>
  <c r="H224" i="3" s="1"/>
  <c r="G223" i="3"/>
  <c r="H223" i="3" s="1"/>
  <c r="G222" i="3"/>
  <c r="I222" i="3" s="1"/>
  <c r="J222" i="3" s="1"/>
  <c r="G220" i="3"/>
  <c r="H220" i="3" s="1"/>
  <c r="G219" i="3"/>
  <c r="H219" i="3" s="1"/>
  <c r="G218" i="3"/>
  <c r="G217" i="3"/>
  <c r="H217" i="3" s="1"/>
  <c r="G216" i="3"/>
  <c r="G215" i="3"/>
  <c r="I214" i="3"/>
  <c r="J214" i="3" s="1"/>
  <c r="H211" i="3"/>
  <c r="H210" i="3"/>
  <c r="G209" i="3"/>
  <c r="I209" i="3" s="1"/>
  <c r="J209" i="3" s="1"/>
  <c r="H207" i="3"/>
  <c r="H205" i="3"/>
  <c r="I204" i="3"/>
  <c r="J204" i="3" s="1"/>
  <c r="H203" i="3"/>
  <c r="I202" i="3"/>
  <c r="J202" i="3" s="1"/>
  <c r="G201" i="3"/>
  <c r="H201" i="3" s="1"/>
  <c r="G200" i="3"/>
  <c r="H200" i="3" s="1"/>
  <c r="I199" i="3"/>
  <c r="J199" i="3" s="1"/>
  <c r="H198" i="3"/>
  <c r="G195" i="3"/>
  <c r="H195" i="3" s="1"/>
  <c r="H194" i="3"/>
  <c r="G193" i="3"/>
  <c r="H193" i="3" s="1"/>
  <c r="G192" i="3"/>
  <c r="G190" i="3"/>
  <c r="I190" i="3" s="1"/>
  <c r="J190" i="3" s="1"/>
  <c r="G188" i="3"/>
  <c r="G183" i="3"/>
  <c r="H183" i="3" s="1"/>
  <c r="G182" i="3"/>
  <c r="I182" i="3" s="1"/>
  <c r="J182" i="3" s="1"/>
  <c r="G180" i="3"/>
  <c r="G179" i="3"/>
  <c r="H179" i="3" s="1"/>
  <c r="G177" i="3"/>
  <c r="H177" i="3" s="1"/>
  <c r="G176" i="3"/>
  <c r="I176" i="3" s="1"/>
  <c r="J176" i="3" s="1"/>
  <c r="G175" i="3"/>
  <c r="H175" i="3" s="1"/>
  <c r="G174" i="3"/>
  <c r="H174" i="3" s="1"/>
  <c r="G171" i="3"/>
  <c r="H171" i="3" s="1"/>
  <c r="G169" i="3"/>
  <c r="G168" i="3"/>
  <c r="H168" i="3" s="1"/>
  <c r="G165" i="3"/>
  <c r="I165" i="3" s="1"/>
  <c r="J165" i="3" s="1"/>
  <c r="J163" i="3" s="1"/>
  <c r="D37" i="11" s="1"/>
  <c r="H160" i="3"/>
  <c r="G157" i="3"/>
  <c r="H157" i="3" s="1"/>
  <c r="G154" i="3"/>
  <c r="G152" i="3"/>
  <c r="G151" i="3"/>
  <c r="G150" i="3"/>
  <c r="H150" i="3" s="1"/>
  <c r="G146" i="3"/>
  <c r="I146" i="3" s="1"/>
  <c r="J146" i="3" s="1"/>
  <c r="H144" i="3"/>
  <c r="H142" i="3"/>
  <c r="G136" i="3"/>
  <c r="I136" i="3" s="1"/>
  <c r="J136" i="3" s="1"/>
  <c r="G135" i="3"/>
  <c r="I135" i="3" s="1"/>
  <c r="J135" i="3" s="1"/>
  <c r="G134" i="3"/>
  <c r="H132" i="3"/>
  <c r="I130" i="3"/>
  <c r="J130" i="3" s="1"/>
  <c r="G128" i="3"/>
  <c r="I125" i="3"/>
  <c r="J125" i="3" s="1"/>
  <c r="I124" i="3"/>
  <c r="J124" i="3" s="1"/>
  <c r="G121" i="3"/>
  <c r="H121" i="3" s="1"/>
  <c r="G120" i="3"/>
  <c r="H120" i="3" s="1"/>
  <c r="G116" i="3"/>
  <c r="H116" i="3" s="1"/>
  <c r="G115" i="3"/>
  <c r="H115" i="3" s="1"/>
  <c r="G113" i="3"/>
  <c r="G112" i="3"/>
  <c r="I112" i="3" s="1"/>
  <c r="J112" i="3" s="1"/>
  <c r="G111" i="3"/>
  <c r="I111" i="3" s="1"/>
  <c r="J111" i="3" s="1"/>
  <c r="G108" i="3"/>
  <c r="H108" i="3" s="1"/>
  <c r="G106" i="3"/>
  <c r="H106" i="3" s="1"/>
  <c r="G105" i="3"/>
  <c r="G104" i="3"/>
  <c r="I104" i="3" s="1"/>
  <c r="J104" i="3" s="1"/>
  <c r="G101" i="3"/>
  <c r="I98" i="3"/>
  <c r="J98" i="3" s="1"/>
  <c r="I97" i="3"/>
  <c r="J97" i="3" s="1"/>
  <c r="G96" i="3"/>
  <c r="H96" i="3" s="1"/>
  <c r="G93" i="3"/>
  <c r="G92" i="3"/>
  <c r="H92" i="3" s="1"/>
  <c r="G90" i="3"/>
  <c r="H90" i="3" s="1"/>
  <c r="G89" i="3"/>
  <c r="H89" i="3" s="1"/>
  <c r="G86" i="3"/>
  <c r="I86" i="3" s="1"/>
  <c r="J86" i="3" s="1"/>
  <c r="I84" i="3"/>
  <c r="J84" i="3" s="1"/>
  <c r="H83" i="3"/>
  <c r="G79" i="3"/>
  <c r="H79" i="3" s="1"/>
  <c r="G78" i="3"/>
  <c r="I78" i="3" s="1"/>
  <c r="J78" i="3" s="1"/>
  <c r="G77" i="3"/>
  <c r="H77" i="3" s="1"/>
  <c r="G76" i="3"/>
  <c r="I76" i="3" s="1"/>
  <c r="J76" i="3" s="1"/>
  <c r="G75" i="3"/>
  <c r="G71" i="3"/>
  <c r="H71" i="3" s="1"/>
  <c r="G70" i="3"/>
  <c r="G69" i="3"/>
  <c r="G68" i="3"/>
  <c r="H68" i="3" s="1"/>
  <c r="G67" i="3"/>
  <c r="I67" i="3" s="1"/>
  <c r="J67" i="3" s="1"/>
  <c r="G66" i="3"/>
  <c r="I66" i="3" s="1"/>
  <c r="J66" i="3" s="1"/>
  <c r="G65" i="3"/>
  <c r="H65" i="3" s="1"/>
  <c r="I62" i="3"/>
  <c r="J62" i="3" s="1"/>
  <c r="G61" i="3"/>
  <c r="H61" i="3" s="1"/>
  <c r="G60" i="3"/>
  <c r="G59" i="3"/>
  <c r="H59" i="3" s="1"/>
  <c r="G58" i="3"/>
  <c r="I58" i="3" s="1"/>
  <c r="J58" i="3" s="1"/>
  <c r="G57" i="3"/>
  <c r="I57" i="3" s="1"/>
  <c r="J57" i="3" s="1"/>
  <c r="D464" i="3"/>
  <c r="D462" i="3"/>
  <c r="D459" i="3"/>
  <c r="D458" i="3"/>
  <c r="D456" i="3"/>
  <c r="D452" i="3"/>
  <c r="D451" i="3"/>
  <c r="D450" i="3"/>
  <c r="D449" i="3"/>
  <c r="D446" i="3"/>
  <c r="D445" i="3"/>
  <c r="D444" i="3"/>
  <c r="D443" i="3"/>
  <c r="D442" i="3"/>
  <c r="D440" i="3"/>
  <c r="D433" i="3"/>
  <c r="D425" i="3"/>
  <c r="D424" i="3"/>
  <c r="D423" i="3"/>
  <c r="D422" i="3"/>
  <c r="D419" i="3"/>
  <c r="D418" i="3"/>
  <c r="D415" i="3"/>
  <c r="D414" i="3"/>
  <c r="D413" i="3"/>
  <c r="D412" i="3"/>
  <c r="D411" i="3"/>
  <c r="D410" i="3"/>
  <c r="D409" i="3"/>
  <c r="D408" i="3"/>
  <c r="D401" i="3"/>
  <c r="D396" i="3"/>
  <c r="D395" i="3"/>
  <c r="D391" i="3"/>
  <c r="D390" i="3"/>
  <c r="D389" i="3"/>
  <c r="D388" i="3"/>
  <c r="D387" i="3"/>
  <c r="D374" i="3"/>
  <c r="D373" i="3"/>
  <c r="D372" i="3"/>
  <c r="D371" i="3"/>
  <c r="D370" i="3"/>
  <c r="D369" i="3"/>
  <c r="D366" i="3"/>
  <c r="D365" i="3"/>
  <c r="D364" i="3"/>
  <c r="D363" i="3"/>
  <c r="D362" i="3"/>
  <c r="D361" i="3"/>
  <c r="D360" i="3"/>
  <c r="D359" i="3"/>
  <c r="D355" i="3"/>
  <c r="D354" i="3"/>
  <c r="D353" i="3"/>
  <c r="D352" i="3"/>
  <c r="D349" i="3"/>
  <c r="D348" i="3"/>
  <c r="D347" i="3"/>
  <c r="D346" i="3"/>
  <c r="D345" i="3"/>
  <c r="D344" i="3"/>
  <c r="D343" i="3"/>
  <c r="D342" i="3"/>
  <c r="D341" i="3"/>
  <c r="D340" i="3"/>
  <c r="D333" i="3"/>
  <c r="D332" i="3"/>
  <c r="D331" i="3"/>
  <c r="D330" i="3"/>
  <c r="D317" i="3"/>
  <c r="D314" i="3"/>
  <c r="D313" i="3"/>
  <c r="D312" i="3"/>
  <c r="D306" i="3"/>
  <c r="D305" i="3"/>
  <c r="D303" i="3"/>
  <c r="D302" i="3"/>
  <c r="D301" i="3"/>
  <c r="D300" i="3"/>
  <c r="D295" i="3"/>
  <c r="D294" i="3"/>
  <c r="D293" i="3"/>
  <c r="D292" i="3"/>
  <c r="D289" i="3"/>
  <c r="D288" i="3"/>
  <c r="D287" i="3"/>
  <c r="D286" i="3"/>
  <c r="D285" i="3"/>
  <c r="D284" i="3"/>
  <c r="D282" i="3"/>
  <c r="D275" i="3"/>
  <c r="D274" i="3"/>
  <c r="D273" i="3"/>
  <c r="D272" i="3"/>
  <c r="D271" i="3"/>
  <c r="D270" i="3"/>
  <c r="D269" i="3"/>
  <c r="D268" i="3"/>
  <c r="D267" i="3"/>
  <c r="D266" i="3"/>
  <c r="D265" i="3"/>
  <c r="D264" i="3"/>
  <c r="D263" i="3"/>
  <c r="D262" i="3"/>
  <c r="D261" i="3"/>
  <c r="D260" i="3"/>
  <c r="D259" i="3"/>
  <c r="D258" i="3"/>
  <c r="D256" i="3"/>
  <c r="D252"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0" i="3"/>
  <c r="D219" i="3"/>
  <c r="D218" i="3"/>
  <c r="D217" i="3"/>
  <c r="D216" i="3"/>
  <c r="D215" i="3"/>
  <c r="D209" i="3"/>
  <c r="D201" i="3"/>
  <c r="D200" i="3"/>
  <c r="D195" i="3"/>
  <c r="D193" i="3"/>
  <c r="D192" i="3"/>
  <c r="D190" i="3"/>
  <c r="D188" i="3"/>
  <c r="D183" i="3"/>
  <c r="D182" i="3"/>
  <c r="D180" i="3"/>
  <c r="D179" i="3"/>
  <c r="D177" i="3"/>
  <c r="D176" i="3"/>
  <c r="D175" i="3"/>
  <c r="D174" i="3"/>
  <c r="D171" i="3"/>
  <c r="D169" i="3"/>
  <c r="D168" i="3"/>
  <c r="D165" i="3"/>
  <c r="D157" i="3"/>
  <c r="D154" i="3"/>
  <c r="D152" i="3"/>
  <c r="D151" i="3"/>
  <c r="D150" i="3"/>
  <c r="D146" i="3"/>
  <c r="D136" i="3"/>
  <c r="D135" i="3"/>
  <c r="D134" i="3"/>
  <c r="D128" i="3"/>
  <c r="D121" i="3"/>
  <c r="D120" i="3"/>
  <c r="D116" i="3"/>
  <c r="D115" i="3"/>
  <c r="D113" i="3"/>
  <c r="D112" i="3"/>
  <c r="D111" i="3"/>
  <c r="D108" i="3"/>
  <c r="D106" i="3"/>
  <c r="D105" i="3"/>
  <c r="D104" i="3"/>
  <c r="D101" i="3"/>
  <c r="D96" i="3"/>
  <c r="D94" i="3"/>
  <c r="D93" i="3"/>
  <c r="D92" i="3"/>
  <c r="D90" i="3"/>
  <c r="D89" i="3"/>
  <c r="D86" i="3"/>
  <c r="D76" i="3"/>
  <c r="D77" i="3"/>
  <c r="D78" i="3"/>
  <c r="D79" i="3"/>
  <c r="D75" i="3"/>
  <c r="D66" i="3"/>
  <c r="D67" i="3"/>
  <c r="D68" i="3"/>
  <c r="D69" i="3"/>
  <c r="D70" i="3"/>
  <c r="D71" i="3"/>
  <c r="D65" i="3"/>
  <c r="D58" i="3"/>
  <c r="D59" i="3"/>
  <c r="D60" i="3"/>
  <c r="D61" i="3"/>
  <c r="D57" i="3"/>
  <c r="H23" i="3"/>
  <c r="I23" i="3"/>
  <c r="J23" i="3" s="1"/>
  <c r="H24" i="3"/>
  <c r="I24" i="3"/>
  <c r="J24" i="3" s="1"/>
  <c r="H25" i="3"/>
  <c r="I25" i="3"/>
  <c r="J25" i="3" s="1"/>
  <c r="H30" i="3"/>
  <c r="I30" i="3"/>
  <c r="J30" i="3" s="1"/>
  <c r="H33" i="3"/>
  <c r="I33" i="3"/>
  <c r="J33" i="3"/>
  <c r="H37" i="3"/>
  <c r="I37" i="3"/>
  <c r="J37" i="3" s="1"/>
  <c r="H54" i="3"/>
  <c r="I54" i="3"/>
  <c r="J54" i="3" s="1"/>
  <c r="H84" i="3"/>
  <c r="H91" i="3"/>
  <c r="I91" i="3"/>
  <c r="J91" i="3" s="1"/>
  <c r="H109" i="3"/>
  <c r="I109" i="3"/>
  <c r="J109" i="3" s="1"/>
  <c r="H122" i="3"/>
  <c r="I122" i="3"/>
  <c r="J122" i="3" s="1"/>
  <c r="H124" i="3"/>
  <c r="H139" i="3"/>
  <c r="I139" i="3"/>
  <c r="J139" i="3" s="1"/>
  <c r="I142" i="3"/>
  <c r="J142" i="3" s="1"/>
  <c r="H145" i="3"/>
  <c r="I145" i="3"/>
  <c r="J145" i="3" s="1"/>
  <c r="H147" i="3"/>
  <c r="I147" i="3"/>
  <c r="J147" i="3" s="1"/>
  <c r="H162" i="3"/>
  <c r="I162" i="3"/>
  <c r="J162" i="3" s="1"/>
  <c r="H185" i="3"/>
  <c r="I185" i="3"/>
  <c r="J185" i="3" s="1"/>
  <c r="J184" i="3" s="1"/>
  <c r="D43" i="11" s="1"/>
  <c r="H199" i="3"/>
  <c r="H202" i="3"/>
  <c r="H206" i="3"/>
  <c r="I206" i="3"/>
  <c r="J206" i="3" s="1"/>
  <c r="I207" i="3"/>
  <c r="J207" i="3" s="1"/>
  <c r="H214" i="3"/>
  <c r="H221" i="3"/>
  <c r="I221" i="3"/>
  <c r="J221" i="3" s="1"/>
  <c r="H250" i="3"/>
  <c r="I250" i="3"/>
  <c r="J250" i="3" s="1"/>
  <c r="H280" i="3"/>
  <c r="I280" i="3"/>
  <c r="J280" i="3" s="1"/>
  <c r="H283" i="3"/>
  <c r="I283" i="3"/>
  <c r="J283" i="3" s="1"/>
  <c r="H290" i="3"/>
  <c r="I290" i="3"/>
  <c r="J290" i="3" s="1"/>
  <c r="H291" i="3"/>
  <c r="I291" i="3"/>
  <c r="J291" i="3" s="1"/>
  <c r="H304" i="3"/>
  <c r="I304" i="3"/>
  <c r="J304" i="3" s="1"/>
  <c r="H309" i="3"/>
  <c r="I309" i="3"/>
  <c r="J309" i="3" s="1"/>
  <c r="H310" i="3"/>
  <c r="I310" i="3"/>
  <c r="J310" i="3" s="1"/>
  <c r="I322" i="3"/>
  <c r="J322" i="3" s="1"/>
  <c r="I323" i="3"/>
  <c r="J323" i="3" s="1"/>
  <c r="H325" i="3"/>
  <c r="H326" i="3"/>
  <c r="I326" i="3"/>
  <c r="J326" i="3" s="1"/>
  <c r="H336" i="3"/>
  <c r="I336" i="3"/>
  <c r="J336" i="3" s="1"/>
  <c r="H338" i="3"/>
  <c r="H348" i="3"/>
  <c r="I348" i="3"/>
  <c r="J348" i="3" s="1"/>
  <c r="H356" i="3"/>
  <c r="I356" i="3"/>
  <c r="J356" i="3" s="1"/>
  <c r="I357" i="3"/>
  <c r="J357" i="3" s="1"/>
  <c r="H367" i="3"/>
  <c r="I367" i="3"/>
  <c r="J367" i="3" s="1"/>
  <c r="H368" i="3"/>
  <c r="I368" i="3"/>
  <c r="J368" i="3" s="1"/>
  <c r="H375" i="3"/>
  <c r="I375" i="3"/>
  <c r="J375" i="3" s="1"/>
  <c r="H376" i="3"/>
  <c r="I376" i="3"/>
  <c r="J376" i="3" s="1"/>
  <c r="H378" i="3"/>
  <c r="H386" i="3"/>
  <c r="H392" i="3"/>
  <c r="I392" i="3"/>
  <c r="J392" i="3" s="1"/>
  <c r="I407" i="3"/>
  <c r="J407" i="3" s="1"/>
  <c r="H416" i="3"/>
  <c r="I416" i="3"/>
  <c r="J416" i="3" s="1"/>
  <c r="H417" i="3"/>
  <c r="I417" i="3"/>
  <c r="J417" i="3" s="1"/>
  <c r="H427" i="3"/>
  <c r="I427" i="3"/>
  <c r="J427" i="3" s="1"/>
  <c r="H431" i="3"/>
  <c r="I431" i="3"/>
  <c r="J431" i="3" s="1"/>
  <c r="H432" i="3"/>
  <c r="I432" i="3"/>
  <c r="J432" i="3" s="1"/>
  <c r="I435" i="3"/>
  <c r="J435" i="3" s="1"/>
  <c r="H437" i="3"/>
  <c r="I437" i="3"/>
  <c r="J437" i="3" s="1"/>
  <c r="H438" i="3"/>
  <c r="I438" i="3"/>
  <c r="J438" i="3" s="1"/>
  <c r="H441" i="3"/>
  <c r="I441" i="3"/>
  <c r="J441" i="3" s="1"/>
  <c r="H453" i="3"/>
  <c r="I453" i="3"/>
  <c r="J453" i="3" s="1"/>
  <c r="H454" i="3"/>
  <c r="I454" i="3"/>
  <c r="J454" i="3" s="1"/>
  <c r="H455" i="3"/>
  <c r="I455" i="3"/>
  <c r="J455" i="3" s="1"/>
  <c r="H466" i="3"/>
  <c r="I466" i="3"/>
  <c r="J466" i="3" s="1"/>
  <c r="H468" i="3"/>
  <c r="I468" i="3"/>
  <c r="J468" i="3" s="1"/>
  <c r="J467" i="3" s="1"/>
  <c r="D59" i="11" s="1"/>
  <c r="I372" i="3" l="1"/>
  <c r="J372" i="3" s="1"/>
  <c r="H418" i="3"/>
  <c r="H447" i="3"/>
  <c r="I334" i="3"/>
  <c r="J334" i="3" s="1"/>
  <c r="I264" i="3"/>
  <c r="J264" i="3" s="1"/>
  <c r="F37" i="11"/>
  <c r="G37" i="11"/>
  <c r="E37" i="11"/>
  <c r="H37" i="11"/>
  <c r="I37" i="11"/>
  <c r="J37" i="11"/>
  <c r="E43" i="11"/>
  <c r="I43" i="11"/>
  <c r="J43" i="11"/>
  <c r="F43" i="11"/>
  <c r="H43" i="11"/>
  <c r="G43" i="11"/>
  <c r="F59" i="11"/>
  <c r="I59" i="11"/>
  <c r="J59" i="11"/>
  <c r="E59" i="11"/>
  <c r="G59" i="11"/>
  <c r="H59" i="11"/>
  <c r="H272" i="3"/>
  <c r="I247" i="3"/>
  <c r="J247" i="3" s="1"/>
  <c r="H269" i="3"/>
  <c r="H414" i="3"/>
  <c r="H227" i="3"/>
  <c r="H442" i="3"/>
  <c r="I410" i="3"/>
  <c r="J410" i="3" s="1"/>
  <c r="H352" i="3"/>
  <c r="H374" i="3"/>
  <c r="I244" i="3"/>
  <c r="J244" i="3" s="1"/>
  <c r="I143" i="3"/>
  <c r="J143" i="3" s="1"/>
  <c r="H373" i="3"/>
  <c r="I268" i="3"/>
  <c r="J268" i="3" s="1"/>
  <c r="I335" i="3"/>
  <c r="J335" i="3" s="1"/>
  <c r="H81" i="3"/>
  <c r="H409" i="3"/>
  <c r="H245" i="3"/>
  <c r="I35" i="3"/>
  <c r="J35" i="3" s="1"/>
  <c r="I399" i="3"/>
  <c r="J399" i="3" s="1"/>
  <c r="I393" i="3"/>
  <c r="J393" i="3" s="1"/>
  <c r="H347" i="3"/>
  <c r="I224" i="3"/>
  <c r="J224" i="3" s="1"/>
  <c r="H136" i="3"/>
  <c r="I225" i="3"/>
  <c r="J225" i="3" s="1"/>
  <c r="I267" i="3"/>
  <c r="J267" i="3" s="1"/>
  <c r="I223" i="3"/>
  <c r="J223" i="3" s="1"/>
  <c r="I446" i="3"/>
  <c r="J446" i="3" s="1"/>
  <c r="H222" i="3"/>
  <c r="I292" i="3"/>
  <c r="J292" i="3" s="1"/>
  <c r="H248" i="3"/>
  <c r="H365" i="3"/>
  <c r="H242" i="3"/>
  <c r="I243" i="3"/>
  <c r="J243" i="3" s="1"/>
  <c r="I282" i="3"/>
  <c r="J282" i="3" s="1"/>
  <c r="H241" i="3"/>
  <c r="I235" i="3"/>
  <c r="J235" i="3" s="1"/>
  <c r="I179" i="3"/>
  <c r="J179" i="3" s="1"/>
  <c r="H313" i="3"/>
  <c r="I230" i="3"/>
  <c r="J230" i="3" s="1"/>
  <c r="I391" i="3"/>
  <c r="J391" i="3" s="1"/>
  <c r="I353" i="3"/>
  <c r="J353" i="3" s="1"/>
  <c r="I312" i="3"/>
  <c r="J312" i="3" s="1"/>
  <c r="H270" i="3"/>
  <c r="I177" i="3"/>
  <c r="J177" i="3" s="1"/>
  <c r="I174" i="3"/>
  <c r="J174" i="3" s="1"/>
  <c r="I436" i="3"/>
  <c r="J436" i="3" s="1"/>
  <c r="H430" i="3"/>
  <c r="H251" i="3"/>
  <c r="I208" i="3"/>
  <c r="J208" i="3" s="1"/>
  <c r="H80" i="3"/>
  <c r="H63" i="3"/>
  <c r="I464" i="3"/>
  <c r="J464" i="3" s="1"/>
  <c r="I462" i="3"/>
  <c r="J462" i="3" s="1"/>
  <c r="I459" i="3"/>
  <c r="J459" i="3" s="1"/>
  <c r="H456" i="3"/>
  <c r="H451" i="3"/>
  <c r="H440" i="3"/>
  <c r="I426" i="3"/>
  <c r="J426" i="3" s="1"/>
  <c r="H411" i="3"/>
  <c r="H415" i="3"/>
  <c r="H412" i="3"/>
  <c r="H401" i="3"/>
  <c r="H396" i="3"/>
  <c r="H395" i="3"/>
  <c r="I389" i="3"/>
  <c r="J389" i="3" s="1"/>
  <c r="I388" i="3"/>
  <c r="J388" i="3" s="1"/>
  <c r="I369" i="3"/>
  <c r="J369" i="3" s="1"/>
  <c r="I354" i="3"/>
  <c r="J354" i="3" s="1"/>
  <c r="I355" i="3"/>
  <c r="J355" i="3" s="1"/>
  <c r="I346" i="3"/>
  <c r="J346" i="3" s="1"/>
  <c r="H349" i="3"/>
  <c r="H333" i="3"/>
  <c r="I311" i="3"/>
  <c r="J311" i="3" s="1"/>
  <c r="H305" i="3"/>
  <c r="H303" i="3"/>
  <c r="I302" i="3"/>
  <c r="J302" i="3" s="1"/>
  <c r="I288" i="3"/>
  <c r="J288" i="3" s="1"/>
  <c r="I285" i="3"/>
  <c r="J285" i="3" s="1"/>
  <c r="I284" i="3"/>
  <c r="J284" i="3" s="1"/>
  <c r="I289" i="3"/>
  <c r="J289" i="3" s="1"/>
  <c r="I263" i="3"/>
  <c r="J263" i="3" s="1"/>
  <c r="I260" i="3"/>
  <c r="J260" i="3" s="1"/>
  <c r="I259" i="3"/>
  <c r="J259" i="3" s="1"/>
  <c r="I271" i="3"/>
  <c r="J271" i="3" s="1"/>
  <c r="H237" i="3"/>
  <c r="H236" i="3"/>
  <c r="I249" i="3"/>
  <c r="J249" i="3" s="1"/>
  <c r="I231" i="3"/>
  <c r="J231" i="3" s="1"/>
  <c r="H229" i="3"/>
  <c r="I228" i="3"/>
  <c r="J228" i="3" s="1"/>
  <c r="I220" i="3"/>
  <c r="J220" i="3" s="1"/>
  <c r="H209" i="3"/>
  <c r="I201" i="3"/>
  <c r="J201" i="3" s="1"/>
  <c r="I200" i="3"/>
  <c r="J200" i="3" s="1"/>
  <c r="H190" i="3"/>
  <c r="H182" i="3"/>
  <c r="I183" i="3"/>
  <c r="J183" i="3" s="1"/>
  <c r="I168" i="3"/>
  <c r="J168" i="3" s="1"/>
  <c r="H165" i="3"/>
  <c r="I150" i="3"/>
  <c r="J150" i="3" s="1"/>
  <c r="H146" i="3"/>
  <c r="H135" i="3"/>
  <c r="I121" i="3"/>
  <c r="J121" i="3" s="1"/>
  <c r="I120" i="3"/>
  <c r="J120" i="3" s="1"/>
  <c r="I116" i="3"/>
  <c r="J116" i="3" s="1"/>
  <c r="H112" i="3"/>
  <c r="I108" i="3"/>
  <c r="J108" i="3" s="1"/>
  <c r="I106" i="3"/>
  <c r="J106" i="3" s="1"/>
  <c r="H104" i="3"/>
  <c r="I92" i="3"/>
  <c r="J92" i="3" s="1"/>
  <c r="I90" i="3"/>
  <c r="J90" i="3" s="1"/>
  <c r="I89" i="3"/>
  <c r="J89" i="3" s="1"/>
  <c r="H86" i="3"/>
  <c r="H76" i="3"/>
  <c r="I68" i="3"/>
  <c r="J68" i="3" s="1"/>
  <c r="H67" i="3"/>
  <c r="H66" i="3"/>
  <c r="I65" i="3"/>
  <c r="J65" i="3" s="1"/>
  <c r="I61" i="3"/>
  <c r="J61" i="3" s="1"/>
  <c r="I59" i="3"/>
  <c r="J59" i="3" s="1"/>
  <c r="H58" i="3"/>
  <c r="H57" i="3"/>
  <c r="H123" i="3"/>
  <c r="I123" i="3"/>
  <c r="J123" i="3" s="1"/>
  <c r="H316" i="3"/>
  <c r="I316" i="3"/>
  <c r="J316" i="3" s="1"/>
  <c r="I337" i="3"/>
  <c r="J337" i="3" s="1"/>
  <c r="I211" i="3"/>
  <c r="J211" i="3" s="1"/>
  <c r="H154" i="3"/>
  <c r="I154" i="3"/>
  <c r="J154" i="3" s="1"/>
  <c r="H254" i="3"/>
  <c r="I254" i="3"/>
  <c r="J254" i="3" s="1"/>
  <c r="H339" i="3"/>
  <c r="I339" i="3"/>
  <c r="J339" i="3" s="1"/>
  <c r="H215" i="3"/>
  <c r="I215" i="3"/>
  <c r="J215" i="3" s="1"/>
  <c r="H297" i="3"/>
  <c r="I297" i="3"/>
  <c r="J297" i="3" s="1"/>
  <c r="H380" i="3"/>
  <c r="I380" i="3"/>
  <c r="J380" i="3" s="1"/>
  <c r="I445" i="3"/>
  <c r="J445" i="3" s="1"/>
  <c r="I277" i="3"/>
  <c r="J277" i="3" s="1"/>
  <c r="I210" i="3"/>
  <c r="J210" i="3" s="1"/>
  <c r="H98" i="3"/>
  <c r="H72" i="3"/>
  <c r="H278" i="3"/>
  <c r="I278" i="3"/>
  <c r="J278" i="3" s="1"/>
  <c r="I233" i="3"/>
  <c r="J233" i="3" s="1"/>
  <c r="I71" i="3"/>
  <c r="J71" i="3" s="1"/>
  <c r="H131" i="3"/>
  <c r="I131" i="3"/>
  <c r="J131" i="3" s="1"/>
  <c r="H321" i="3"/>
  <c r="I321" i="3"/>
  <c r="J321" i="3" s="1"/>
  <c r="H239" i="3"/>
  <c r="I239" i="3"/>
  <c r="J239" i="3" s="1"/>
  <c r="H405" i="3"/>
  <c r="I405" i="3"/>
  <c r="J405" i="3" s="1"/>
  <c r="H281" i="3"/>
  <c r="I281" i="3"/>
  <c r="J281" i="3" s="1"/>
  <c r="I452" i="3"/>
  <c r="J452" i="3" s="1"/>
  <c r="H452" i="3"/>
  <c r="I433" i="3"/>
  <c r="J433" i="3" s="1"/>
  <c r="H419" i="3"/>
  <c r="I385" i="3"/>
  <c r="J385" i="3" s="1"/>
  <c r="I364" i="3"/>
  <c r="J364" i="3" s="1"/>
  <c r="H345" i="3"/>
  <c r="H320" i="3"/>
  <c r="I300" i="3"/>
  <c r="J300" i="3" s="1"/>
  <c r="H276" i="3"/>
  <c r="I198" i="3"/>
  <c r="J198" i="3" s="1"/>
  <c r="I443" i="3"/>
  <c r="J443" i="3" s="1"/>
  <c r="I362" i="3"/>
  <c r="J362" i="3" s="1"/>
  <c r="I252" i="3"/>
  <c r="J252" i="3" s="1"/>
  <c r="I195" i="3"/>
  <c r="J195" i="3" s="1"/>
  <c r="I157" i="3"/>
  <c r="J157" i="3" s="1"/>
  <c r="I96" i="3"/>
  <c r="J96" i="3" s="1"/>
  <c r="I83" i="3"/>
  <c r="J83" i="3" s="1"/>
  <c r="I344" i="3"/>
  <c r="J344" i="3" s="1"/>
  <c r="I319" i="3"/>
  <c r="J319" i="3" s="1"/>
  <c r="I275" i="3"/>
  <c r="J275" i="3" s="1"/>
  <c r="H93" i="3"/>
  <c r="I93" i="3"/>
  <c r="J93" i="3" s="1"/>
  <c r="H70" i="3"/>
  <c r="I70" i="3"/>
  <c r="J70" i="3" s="1"/>
  <c r="H422" i="3"/>
  <c r="I422" i="3"/>
  <c r="J422" i="3" s="1"/>
  <c r="H234" i="3"/>
  <c r="I234" i="3"/>
  <c r="J234" i="3" s="1"/>
  <c r="H128" i="3"/>
  <c r="I128" i="3"/>
  <c r="J128" i="3" s="1"/>
  <c r="H377" i="3"/>
  <c r="I73" i="3"/>
  <c r="J73" i="3" s="1"/>
  <c r="I158" i="3"/>
  <c r="J158" i="3" s="1"/>
  <c r="H158" i="3"/>
  <c r="H257" i="3"/>
  <c r="I257" i="3"/>
  <c r="J257" i="3" s="1"/>
  <c r="I425" i="3"/>
  <c r="J425" i="3" s="1"/>
  <c r="H425" i="3"/>
  <c r="I424" i="3"/>
  <c r="J424" i="3" s="1"/>
  <c r="H101" i="3"/>
  <c r="I101" i="3"/>
  <c r="J101" i="3" s="1"/>
  <c r="I218" i="3"/>
  <c r="J218" i="3" s="1"/>
  <c r="H218" i="3"/>
  <c r="H196" i="3"/>
  <c r="I196" i="3"/>
  <c r="J196" i="3" s="1"/>
  <c r="I444" i="3"/>
  <c r="J444" i="3" s="1"/>
  <c r="H256" i="3"/>
  <c r="I160" i="3"/>
  <c r="J160" i="3" s="1"/>
  <c r="H97" i="3"/>
  <c r="H60" i="3"/>
  <c r="I60" i="3"/>
  <c r="J60" i="3" s="1"/>
  <c r="H141" i="3"/>
  <c r="I141" i="3"/>
  <c r="J141" i="3" s="1"/>
  <c r="I286" i="3"/>
  <c r="J286" i="3" s="1"/>
  <c r="H286" i="3"/>
  <c r="H390" i="3"/>
  <c r="I390" i="3"/>
  <c r="J390" i="3" s="1"/>
  <c r="H457" i="3"/>
  <c r="I457" i="3"/>
  <c r="J457" i="3" s="1"/>
  <c r="I343" i="3"/>
  <c r="J343" i="3" s="1"/>
  <c r="H318" i="3"/>
  <c r="H298" i="3"/>
  <c r="H274" i="3"/>
  <c r="H176" i="3"/>
  <c r="H111" i="3"/>
  <c r="H113" i="3"/>
  <c r="I113" i="3"/>
  <c r="J113" i="3" s="1"/>
  <c r="H331" i="3"/>
  <c r="I331" i="3"/>
  <c r="J331" i="3" s="1"/>
  <c r="I403" i="3"/>
  <c r="J403" i="3" s="1"/>
  <c r="I360" i="3"/>
  <c r="J360" i="3" s="1"/>
  <c r="I307" i="3"/>
  <c r="J307" i="3" s="1"/>
  <c r="I219" i="3"/>
  <c r="J219" i="3" s="1"/>
  <c r="H130" i="3"/>
  <c r="H429" i="3"/>
  <c r="I382" i="3"/>
  <c r="J382" i="3" s="1"/>
  <c r="H359" i="3"/>
  <c r="H351" i="3"/>
  <c r="H330" i="3"/>
  <c r="H317" i="3"/>
  <c r="H306" i="3"/>
  <c r="H294" i="3"/>
  <c r="H238" i="3"/>
  <c r="I217" i="3"/>
  <c r="J217" i="3" s="1"/>
  <c r="H125" i="3"/>
  <c r="H78" i="3"/>
  <c r="I69" i="3"/>
  <c r="J69" i="3" s="1"/>
  <c r="H69" i="3"/>
  <c r="H188" i="3"/>
  <c r="I188" i="3"/>
  <c r="J188" i="3" s="1"/>
  <c r="H152" i="3"/>
  <c r="I152" i="3"/>
  <c r="J152" i="3" s="1"/>
  <c r="H253" i="3"/>
  <c r="I253" i="3"/>
  <c r="J253" i="3" s="1"/>
  <c r="H398" i="3"/>
  <c r="I398" i="3"/>
  <c r="J398" i="3" s="1"/>
  <c r="H295" i="3"/>
  <c r="I295" i="3"/>
  <c r="J295" i="3" s="1"/>
  <c r="H379" i="3"/>
  <c r="I379" i="3"/>
  <c r="J379" i="3" s="1"/>
  <c r="H192" i="3"/>
  <c r="I192" i="3"/>
  <c r="J192" i="3" s="1"/>
  <c r="H129" i="3"/>
  <c r="I129" i="3"/>
  <c r="J129" i="3" s="1"/>
  <c r="H99" i="3"/>
  <c r="I99" i="3"/>
  <c r="J99" i="3" s="1"/>
  <c r="H279" i="3"/>
  <c r="I279" i="3"/>
  <c r="J279" i="3" s="1"/>
  <c r="H363" i="3"/>
  <c r="I363" i="3"/>
  <c r="J363" i="3" s="1"/>
  <c r="I404" i="3"/>
  <c r="J404" i="3" s="1"/>
  <c r="H404" i="3"/>
  <c r="H301" i="3"/>
  <c r="I301" i="3"/>
  <c r="J301" i="3" s="1"/>
  <c r="I105" i="3"/>
  <c r="J105" i="3" s="1"/>
  <c r="H105" i="3"/>
  <c r="I384" i="3"/>
  <c r="J384" i="3" s="1"/>
  <c r="I82" i="3"/>
  <c r="J82" i="3" s="1"/>
  <c r="H82" i="3"/>
  <c r="H226" i="3"/>
  <c r="I226" i="3"/>
  <c r="J226" i="3" s="1"/>
  <c r="H287" i="3"/>
  <c r="I287" i="3"/>
  <c r="J287" i="3" s="1"/>
  <c r="H383" i="3"/>
  <c r="H342" i="3"/>
  <c r="H204" i="3"/>
  <c r="I175" i="3"/>
  <c r="J175" i="3" s="1"/>
  <c r="I402" i="3"/>
  <c r="J402" i="3" s="1"/>
  <c r="I381" i="3"/>
  <c r="J381" i="3" s="1"/>
  <c r="I329" i="3"/>
  <c r="J329" i="3" s="1"/>
  <c r="I261" i="3"/>
  <c r="J261" i="3" s="1"/>
  <c r="I77" i="3"/>
  <c r="J77" i="3" s="1"/>
  <c r="H151" i="3"/>
  <c r="I151" i="3"/>
  <c r="J151" i="3" s="1"/>
  <c r="I232" i="3"/>
  <c r="J232" i="3" s="1"/>
  <c r="H232" i="3"/>
  <c r="H191" i="3"/>
  <c r="I191" i="3"/>
  <c r="J191" i="3" s="1"/>
  <c r="H423" i="3"/>
  <c r="I423" i="3"/>
  <c r="J423" i="3" s="1"/>
  <c r="H340" i="3"/>
  <c r="I340" i="3"/>
  <c r="J340" i="3" s="1"/>
  <c r="H216" i="3"/>
  <c r="I216" i="3"/>
  <c r="J216" i="3" s="1"/>
  <c r="H75" i="3"/>
  <c r="I75" i="3"/>
  <c r="J75" i="3" s="1"/>
  <c r="H258" i="3"/>
  <c r="I258" i="3"/>
  <c r="J258" i="3" s="1"/>
  <c r="I449" i="3"/>
  <c r="J449" i="3" s="1"/>
  <c r="H449" i="3"/>
  <c r="I397" i="3"/>
  <c r="J397" i="3" s="1"/>
  <c r="H450" i="3"/>
  <c r="I450" i="3"/>
  <c r="J450" i="3" s="1"/>
  <c r="I134" i="3"/>
  <c r="J134" i="3" s="1"/>
  <c r="H134" i="3"/>
  <c r="I361" i="3"/>
  <c r="J361" i="3" s="1"/>
  <c r="I299" i="3"/>
  <c r="J299" i="3" s="1"/>
  <c r="I194" i="3"/>
  <c r="J194" i="3" s="1"/>
  <c r="I94" i="3"/>
  <c r="J94" i="3" s="1"/>
  <c r="H265" i="3"/>
  <c r="I265" i="3"/>
  <c r="J265" i="3" s="1"/>
  <c r="I132" i="3"/>
  <c r="J132" i="3" s="1"/>
  <c r="H266" i="3"/>
  <c r="I266" i="3"/>
  <c r="J266" i="3" s="1"/>
  <c r="H246" i="3"/>
  <c r="I246" i="3"/>
  <c r="J246" i="3" s="1"/>
  <c r="H308" i="3"/>
  <c r="I308" i="3"/>
  <c r="J308" i="3" s="1"/>
  <c r="H273" i="3"/>
  <c r="I193" i="3"/>
  <c r="J193" i="3" s="1"/>
  <c r="I240" i="3"/>
  <c r="J240" i="3" s="1"/>
  <c r="I370" i="3"/>
  <c r="J370" i="3" s="1"/>
  <c r="H350" i="3"/>
  <c r="H341" i="3"/>
  <c r="I314" i="3"/>
  <c r="J314" i="3" s="1"/>
  <c r="H293" i="3"/>
  <c r="I203" i="3"/>
  <c r="J203" i="3" s="1"/>
  <c r="H428" i="3"/>
  <c r="I358" i="3"/>
  <c r="J358" i="3" s="1"/>
  <c r="H62" i="3"/>
  <c r="H169" i="3"/>
  <c r="I169" i="3"/>
  <c r="J169" i="3" s="1"/>
  <c r="I408" i="3"/>
  <c r="J408" i="3" s="1"/>
  <c r="H366" i="3"/>
  <c r="I324" i="3"/>
  <c r="J324" i="3" s="1"/>
  <c r="I144" i="3"/>
  <c r="J144" i="3" s="1"/>
  <c r="I458" i="3"/>
  <c r="J458" i="3" s="1"/>
  <c r="H332" i="3"/>
  <c r="I332" i="3"/>
  <c r="J332" i="3" s="1"/>
  <c r="I205" i="3"/>
  <c r="J205" i="3" s="1"/>
  <c r="I115" i="3"/>
  <c r="J115" i="3" s="1"/>
  <c r="H180" i="3"/>
  <c r="I180" i="3"/>
  <c r="J180" i="3" s="1"/>
  <c r="I413" i="3"/>
  <c r="J413" i="3" s="1"/>
  <c r="I79" i="3"/>
  <c r="J79" i="3" s="1"/>
  <c r="I371" i="3"/>
  <c r="J371" i="3" s="1"/>
  <c r="I262" i="3"/>
  <c r="J262" i="3" s="1"/>
  <c r="I171" i="3"/>
  <c r="J171" i="3" s="1"/>
  <c r="I387" i="3"/>
  <c r="J387" i="3" s="1"/>
  <c r="I394" i="3"/>
  <c r="J394" i="3" s="1"/>
  <c r="H20" i="3"/>
  <c r="K424" i="3" l="1"/>
  <c r="K426" i="3"/>
  <c r="K96" i="3"/>
  <c r="J55" i="3"/>
  <c r="K75" i="3" s="1"/>
  <c r="K422" i="3"/>
  <c r="K436" i="3"/>
  <c r="J439" i="3"/>
  <c r="D53" i="11" s="1"/>
  <c r="J460" i="3"/>
  <c r="D57" i="11" s="1"/>
  <c r="J114" i="3"/>
  <c r="D29" i="11" s="1"/>
  <c r="J420" i="3"/>
  <c r="K425" i="3" s="1"/>
  <c r="J327" i="3"/>
  <c r="D49" i="11" s="1"/>
  <c r="J212" i="3"/>
  <c r="D47" i="11" s="1"/>
  <c r="J186" i="3"/>
  <c r="D45" i="11" s="1"/>
  <c r="J155" i="3"/>
  <c r="K160" i="3" s="1"/>
  <c r="J87" i="3"/>
  <c r="K101" i="3" s="1"/>
  <c r="J24" i="11" s="1"/>
  <c r="J448" i="3"/>
  <c r="D55" i="11" s="1"/>
  <c r="J172" i="3"/>
  <c r="D41" i="11" s="1"/>
  <c r="J166" i="3"/>
  <c r="D39" i="11" s="1"/>
  <c r="J148" i="3"/>
  <c r="D33" i="11" s="1"/>
  <c r="J117" i="3"/>
  <c r="D31" i="11" s="1"/>
  <c r="J102" i="3"/>
  <c r="D27" i="11" s="1"/>
  <c r="G40" i="3"/>
  <c r="G41" i="3"/>
  <c r="G42" i="3"/>
  <c r="G43" i="3"/>
  <c r="G44" i="3"/>
  <c r="G45" i="3"/>
  <c r="G46" i="3"/>
  <c r="G47" i="3"/>
  <c r="G48" i="3"/>
  <c r="G49" i="3"/>
  <c r="G50" i="3"/>
  <c r="G51" i="3"/>
  <c r="G52" i="3"/>
  <c r="G53" i="3"/>
  <c r="G39" i="3"/>
  <c r="G31" i="3"/>
  <c r="G27" i="3"/>
  <c r="G28" i="3"/>
  <c r="G29" i="3"/>
  <c r="G26" i="3"/>
  <c r="D40" i="3"/>
  <c r="D41" i="3"/>
  <c r="D42" i="3"/>
  <c r="D43" i="3"/>
  <c r="D44" i="3"/>
  <c r="D45" i="3"/>
  <c r="D46" i="3"/>
  <c r="D47" i="3"/>
  <c r="D48" i="3"/>
  <c r="D49" i="3"/>
  <c r="D50" i="3"/>
  <c r="D51" i="3"/>
  <c r="D52" i="3"/>
  <c r="D53" i="3"/>
  <c r="D39" i="3"/>
  <c r="D33" i="3"/>
  <c r="D31" i="3"/>
  <c r="D27" i="3"/>
  <c r="D28" i="3"/>
  <c r="D29" i="3"/>
  <c r="D26" i="3"/>
  <c r="K69" i="3" l="1"/>
  <c r="K60" i="3"/>
  <c r="K70" i="3"/>
  <c r="K68" i="3"/>
  <c r="K79" i="3"/>
  <c r="K83" i="3"/>
  <c r="K73" i="3"/>
  <c r="K92" i="3"/>
  <c r="K93" i="3"/>
  <c r="K65" i="3"/>
  <c r="E53" i="11"/>
  <c r="F53" i="11"/>
  <c r="G53" i="11"/>
  <c r="H53" i="11"/>
  <c r="I53" i="11"/>
  <c r="J53" i="11"/>
  <c r="K158" i="3"/>
  <c r="K157" i="3"/>
  <c r="F27" i="11"/>
  <c r="G27" i="11"/>
  <c r="I27" i="11"/>
  <c r="J27" i="11"/>
  <c r="E27" i="11"/>
  <c r="H27" i="11"/>
  <c r="H31" i="11"/>
  <c r="F31" i="11"/>
  <c r="G31" i="11"/>
  <c r="I31" i="11"/>
  <c r="E31" i="11"/>
  <c r="J31" i="11"/>
  <c r="G33" i="11"/>
  <c r="H33" i="11"/>
  <c r="I33" i="11"/>
  <c r="J33" i="11"/>
  <c r="F33" i="11"/>
  <c r="E33" i="11"/>
  <c r="K99" i="3"/>
  <c r="K94" i="3"/>
  <c r="I39" i="11"/>
  <c r="G39" i="11"/>
  <c r="E39" i="11"/>
  <c r="F39" i="11"/>
  <c r="H39" i="11"/>
  <c r="J39" i="11"/>
  <c r="G41" i="11"/>
  <c r="H41" i="11"/>
  <c r="I41" i="11"/>
  <c r="J41" i="11"/>
  <c r="E41" i="11"/>
  <c r="F41" i="11"/>
  <c r="E47" i="11"/>
  <c r="H47" i="11"/>
  <c r="I47" i="11"/>
  <c r="J47" i="11"/>
  <c r="F47" i="11"/>
  <c r="G47" i="11"/>
  <c r="D23" i="11"/>
  <c r="K85" i="3"/>
  <c r="K74" i="3"/>
  <c r="K64" i="3"/>
  <c r="K76" i="3"/>
  <c r="K72" i="3"/>
  <c r="K84" i="3"/>
  <c r="K58" i="3"/>
  <c r="K86" i="3"/>
  <c r="K57" i="3"/>
  <c r="K78" i="3"/>
  <c r="K80" i="3"/>
  <c r="K62" i="3"/>
  <c r="K63" i="3"/>
  <c r="K66" i="3"/>
  <c r="K81" i="3"/>
  <c r="K67" i="3"/>
  <c r="K82" i="3"/>
  <c r="D51" i="11"/>
  <c r="K434" i="3"/>
  <c r="K429" i="3"/>
  <c r="K428" i="3"/>
  <c r="K430" i="3"/>
  <c r="K427" i="3"/>
  <c r="K437" i="3"/>
  <c r="K438" i="3"/>
  <c r="K431" i="3"/>
  <c r="K435" i="3"/>
  <c r="K432" i="3"/>
  <c r="K71" i="3"/>
  <c r="K59" i="3"/>
  <c r="E55" i="11"/>
  <c r="F55" i="11"/>
  <c r="G55" i="11"/>
  <c r="H55" i="11"/>
  <c r="I55" i="11"/>
  <c r="J55" i="11"/>
  <c r="K100" i="3"/>
  <c r="D25" i="11"/>
  <c r="K95" i="3"/>
  <c r="K91" i="3"/>
  <c r="K97" i="3"/>
  <c r="K98" i="3"/>
  <c r="G49" i="11"/>
  <c r="H49" i="11"/>
  <c r="I49" i="11"/>
  <c r="J49" i="11"/>
  <c r="E49" i="11"/>
  <c r="F49" i="11"/>
  <c r="K61" i="3"/>
  <c r="F29" i="11"/>
  <c r="G29" i="11"/>
  <c r="I29" i="11"/>
  <c r="J29" i="11"/>
  <c r="E29" i="11"/>
  <c r="H29" i="11"/>
  <c r="K90" i="3"/>
  <c r="K423" i="3"/>
  <c r="K159" i="3"/>
  <c r="D35" i="11"/>
  <c r="K161" i="3"/>
  <c r="K162" i="3"/>
  <c r="K89" i="3"/>
  <c r="E45" i="11"/>
  <c r="F45" i="11"/>
  <c r="G45" i="11"/>
  <c r="I45" i="11"/>
  <c r="J45" i="11"/>
  <c r="H45" i="11"/>
  <c r="G57" i="11"/>
  <c r="H57" i="11"/>
  <c r="I57" i="11"/>
  <c r="J57" i="11"/>
  <c r="E57" i="11"/>
  <c r="F57" i="11"/>
  <c r="K77" i="3"/>
  <c r="K433" i="3"/>
  <c r="H29" i="3"/>
  <c r="I29" i="3"/>
  <c r="J29" i="3" s="1"/>
  <c r="H27" i="3"/>
  <c r="I27" i="3"/>
  <c r="J27" i="3" s="1"/>
  <c r="H39" i="3"/>
  <c r="I39" i="3"/>
  <c r="J39" i="3" s="1"/>
  <c r="H26" i="3"/>
  <c r="I26" i="3"/>
  <c r="J26" i="3" s="1"/>
  <c r="I28" i="3"/>
  <c r="J28" i="3" s="1"/>
  <c r="H28" i="3"/>
  <c r="I31" i="3"/>
  <c r="J31" i="3" s="1"/>
  <c r="H31" i="3"/>
  <c r="H46" i="3"/>
  <c r="I46" i="3"/>
  <c r="J46" i="3" s="1"/>
  <c r="H49" i="3"/>
  <c r="I49" i="3"/>
  <c r="J49" i="3" s="1"/>
  <c r="H47" i="3"/>
  <c r="I47" i="3"/>
  <c r="J47" i="3" s="1"/>
  <c r="H44" i="3"/>
  <c r="I44" i="3"/>
  <c r="J44" i="3" s="1"/>
  <c r="H53" i="3"/>
  <c r="I53" i="3"/>
  <c r="J53" i="3" s="1"/>
  <c r="H52" i="3"/>
  <c r="I52" i="3"/>
  <c r="J52" i="3" s="1"/>
  <c r="I51" i="3"/>
  <c r="J51" i="3" s="1"/>
  <c r="H51" i="3"/>
  <c r="H50" i="3"/>
  <c r="I50" i="3"/>
  <c r="J50" i="3" s="1"/>
  <c r="H48" i="3"/>
  <c r="I48" i="3"/>
  <c r="J48" i="3" s="1"/>
  <c r="H45" i="3"/>
  <c r="I45" i="3"/>
  <c r="J45" i="3" s="1"/>
  <c r="H43" i="3"/>
  <c r="I43" i="3"/>
  <c r="J43" i="3" s="1"/>
  <c r="H42" i="3"/>
  <c r="I42" i="3"/>
  <c r="J42" i="3" s="1"/>
  <c r="H41" i="3"/>
  <c r="I41" i="3"/>
  <c r="J41" i="3" s="1"/>
  <c r="H40" i="3"/>
  <c r="I40" i="3"/>
  <c r="J40" i="3" s="1"/>
  <c r="E30" i="6"/>
  <c r="L422" i="3" l="1"/>
  <c r="G50" i="11" s="1"/>
  <c r="L89" i="3"/>
  <c r="L75" i="3"/>
  <c r="L96" i="3"/>
  <c r="G51" i="11"/>
  <c r="H24" i="11"/>
  <c r="H25" i="11" s="1"/>
  <c r="G24" i="11"/>
  <c r="F35" i="11"/>
  <c r="G35" i="11"/>
  <c r="I35" i="11"/>
  <c r="J35" i="11"/>
  <c r="E35" i="11"/>
  <c r="H35" i="11"/>
  <c r="I23" i="11"/>
  <c r="E23" i="11"/>
  <c r="H23" i="11"/>
  <c r="J23" i="11"/>
  <c r="I25" i="11"/>
  <c r="E25" i="11"/>
  <c r="F25" i="11"/>
  <c r="F51" i="11"/>
  <c r="H51" i="11"/>
  <c r="I51" i="11"/>
  <c r="E51" i="11"/>
  <c r="J25" i="11"/>
  <c r="L57" i="3"/>
  <c r="L435" i="3"/>
  <c r="J50" i="11" s="1"/>
  <c r="J51" i="11" s="1"/>
  <c r="J38" i="3"/>
  <c r="D21" i="11" s="1"/>
  <c r="F21" i="11" l="1"/>
  <c r="E21" i="11"/>
  <c r="G21" i="11"/>
  <c r="H21" i="11"/>
  <c r="I21" i="11"/>
  <c r="J21" i="11"/>
  <c r="F22" i="11"/>
  <c r="G22" i="11"/>
  <c r="G23" i="11" s="1"/>
  <c r="G25" i="11"/>
  <c r="K24" i="11"/>
  <c r="K50" i="11"/>
  <c r="B53" i="6"/>
  <c r="E36" i="6"/>
  <c r="A12" i="3"/>
  <c r="J9" i="3"/>
  <c r="J8" i="3"/>
  <c r="B31" i="1"/>
  <c r="B30" i="1"/>
  <c r="K22" i="11" l="1"/>
  <c r="F23" i="11"/>
  <c r="I20" i="3"/>
  <c r="J20" i="3" s="1"/>
  <c r="B11" i="1"/>
  <c r="B11" i="6"/>
  <c r="J19" i="3" l="1"/>
  <c r="K20" i="3"/>
  <c r="I470" i="3" l="1"/>
  <c r="L5" i="3" s="1"/>
  <c r="K32" i="3"/>
  <c r="K34" i="3"/>
  <c r="K36" i="3"/>
  <c r="D19" i="11"/>
  <c r="K33" i="3"/>
  <c r="K23" i="3"/>
  <c r="K25" i="3"/>
  <c r="K30" i="3"/>
  <c r="K24" i="3"/>
  <c r="K37" i="3"/>
  <c r="L37" i="3" s="1"/>
  <c r="K35" i="3"/>
  <c r="K27" i="3"/>
  <c r="K29" i="3"/>
  <c r="K31" i="3"/>
  <c r="K26" i="3"/>
  <c r="K28" i="3"/>
  <c r="L33" i="3" l="1"/>
  <c r="G18" i="11" l="1"/>
  <c r="G19" i="11" s="1"/>
  <c r="G61" i="11" s="1"/>
  <c r="H18" i="11"/>
  <c r="H19" i="11" s="1"/>
  <c r="H61" i="11" s="1"/>
  <c r="I18" i="11"/>
  <c r="I19" i="11" s="1"/>
  <c r="I61" i="11" s="1"/>
  <c r="J18" i="11"/>
  <c r="J19" i="11" s="1"/>
  <c r="J61" i="11" s="1"/>
  <c r="F18" i="11"/>
  <c r="F19" i="11" s="1"/>
  <c r="F61" i="11" s="1"/>
  <c r="L20" i="3"/>
  <c r="E18" i="11" s="1"/>
  <c r="K18" i="11" l="1"/>
  <c r="E19" i="11"/>
  <c r="E61" i="11" s="1"/>
  <c r="D61" i="11" l="1"/>
  <c r="E60" i="11" s="1"/>
  <c r="D22" i="11" l="1"/>
  <c r="D28" i="11"/>
  <c r="D48" i="11"/>
  <c r="D58" i="11"/>
  <c r="D46" i="11"/>
  <c r="D32" i="11"/>
  <c r="D54" i="11"/>
  <c r="D44" i="11"/>
  <c r="D36" i="11"/>
  <c r="D38" i="11"/>
  <c r="D56" i="11"/>
  <c r="D42" i="11"/>
  <c r="D40" i="11"/>
  <c r="D30" i="11"/>
  <c r="D26" i="11"/>
  <c r="D52" i="11"/>
  <c r="D24" i="11"/>
  <c r="D50" i="11"/>
  <c r="D34" i="11"/>
  <c r="D20" i="11"/>
  <c r="D18" i="11"/>
  <c r="H60" i="11"/>
  <c r="F60" i="11"/>
  <c r="J60" i="11"/>
  <c r="I60" i="11"/>
  <c r="G60" i="11"/>
  <c r="D60" i="11" l="1"/>
  <c r="B8" i="6"/>
  <c r="A8" i="3"/>
  <c r="B8" i="8"/>
  <c r="B8" i="1"/>
  <c r="A8" i="11"/>
  <c r="A9" i="11"/>
  <c r="A9" i="3"/>
  <c r="B9" i="6"/>
  <c r="B9" i="1"/>
  <c r="B9" i="8"/>
</calcChain>
</file>

<file path=xl/sharedStrings.xml><?xml version="1.0" encoding="utf-8"?>
<sst xmlns="http://schemas.openxmlformats.org/spreadsheetml/2006/main" count="25379" uniqueCount="14933">
  <si>
    <t xml:space="preserve">DADOS GERAIS </t>
  </si>
  <si>
    <t>Bancos:</t>
  </si>
  <si>
    <t>Obra:</t>
  </si>
  <si>
    <t>Local:</t>
  </si>
  <si>
    <t>Região:</t>
  </si>
  <si>
    <t>Data Base:</t>
  </si>
  <si>
    <t>BDI Geral (%):</t>
  </si>
  <si>
    <t>Área construída (m²):</t>
  </si>
  <si>
    <t>Data:</t>
  </si>
  <si>
    <t>Responsável Técnico pelo Orçamento:</t>
  </si>
  <si>
    <t>Cargo Responsável Técnico:</t>
  </si>
  <si>
    <t>________________________________________________________________________________</t>
  </si>
  <si>
    <t>ITEM</t>
  </si>
  <si>
    <t>DESCRIÇÃO</t>
  </si>
  <si>
    <t>PLANILHA DE ORÇAMENTO SINTÉTICO</t>
  </si>
  <si>
    <t>Item</t>
  </si>
  <si>
    <t>Código</t>
  </si>
  <si>
    <t>Banco</t>
  </si>
  <si>
    <t>Descrição</t>
  </si>
  <si>
    <t>Und</t>
  </si>
  <si>
    <t>Quant.</t>
  </si>
  <si>
    <t>Valor Unit</t>
  </si>
  <si>
    <t xml:space="preserve"> 1.1 </t>
  </si>
  <si>
    <t>SINAPI</t>
  </si>
  <si>
    <t>m²</t>
  </si>
  <si>
    <t xml:space="preserve"> 1.3 </t>
  </si>
  <si>
    <t>UN</t>
  </si>
  <si>
    <t>FORNECIMENTO E INSTALAÇÃO DE PLACA DE OBRA COM CHAPA GALVANIZADA E ESTRUTURA DE MADEIRA. AF_03/2022_PS</t>
  </si>
  <si>
    <t>SBC</t>
  </si>
  <si>
    <t>FUNDAÇÃO</t>
  </si>
  <si>
    <t xml:space="preserve"> 2.1 </t>
  </si>
  <si>
    <t>M</t>
  </si>
  <si>
    <t xml:space="preserve"> 2.2 </t>
  </si>
  <si>
    <t>m³</t>
  </si>
  <si>
    <t xml:space="preserve"> 2.3 </t>
  </si>
  <si>
    <t xml:space="preserve"> 2.4 </t>
  </si>
  <si>
    <t xml:space="preserve"> 2.5 </t>
  </si>
  <si>
    <t xml:space="preserve"> 2.6 </t>
  </si>
  <si>
    <t>KG</t>
  </si>
  <si>
    <t xml:space="preserve"> 2.7 </t>
  </si>
  <si>
    <t xml:space="preserve"> 2.8 </t>
  </si>
  <si>
    <t xml:space="preserve"> 2.9 </t>
  </si>
  <si>
    <t xml:space="preserve"> 2.10 </t>
  </si>
  <si>
    <t xml:space="preserve"> 2.11 </t>
  </si>
  <si>
    <t xml:space="preserve"> 2.12 </t>
  </si>
  <si>
    <t xml:space="preserve"> 2.13 </t>
  </si>
  <si>
    <t>REATERRO MANUAL DE VALAS, COM COMPACTADOR DE SOLOS DE PERCUSSÃO. AF_08/2023</t>
  </si>
  <si>
    <t>IMPERMEABILIZAÇÃO DE SUPERFÍCIE COM EMULSÃO ASFÁLTICA, 2 DEMÃOS. AF_09/2023</t>
  </si>
  <si>
    <t xml:space="preserve"> 000128 </t>
  </si>
  <si>
    <t>CONTROLE TECNOLOGICO DE CONCRETOS</t>
  </si>
  <si>
    <t>ESTRUTURA</t>
  </si>
  <si>
    <t xml:space="preserve"> 3.1 </t>
  </si>
  <si>
    <t>PILARES</t>
  </si>
  <si>
    <t xml:space="preserve"> 3.1.1 </t>
  </si>
  <si>
    <t xml:space="preserve"> 3.1.2 </t>
  </si>
  <si>
    <t>ARMAÇÃO DE PILAR OU VIGA DE ESTRUTURA CONVENCIONAL DE CONCRETO ARMADO UTILIZANDO AÇO CA-50 DE 10,0 MM - MONTAGEM. AF_06/2022</t>
  </si>
  <si>
    <t xml:space="preserve"> 3.1.3 </t>
  </si>
  <si>
    <t>ARMAÇÃO DE PILAR OU VIGA DE ESTRUTURA CONVENCIONAL DE CONCRETO ARMADO UTILIZANDO AÇO CA-50 DE 12,5 MM - MONTAGEM. AF_06/2022</t>
  </si>
  <si>
    <t xml:space="preserve"> 3.1.4 </t>
  </si>
  <si>
    <t>ARMAÇÃO DE PILAR OU VIGA DE ESTRUTURA CONVENCIONAL DE CONCRETO ARMADO UTILIZANDO AÇO CA-50 DE 16,0 MM - MONTAGEM. AF_06/2022</t>
  </si>
  <si>
    <t xml:space="preserve"> 3.1.5 </t>
  </si>
  <si>
    <t>ARMAÇÃO DE PILAR OU VIGA DE ESTRUTURA CONVENCIONAL DE CONCRETO ARMADO UTILIZANDO AÇO CA-60 DE 5,0 MM - MONTAGEM. AF_06/2022</t>
  </si>
  <si>
    <t xml:space="preserve"> 3.1.6 </t>
  </si>
  <si>
    <t>Próprio</t>
  </si>
  <si>
    <t xml:space="preserve"> 3.1.7 </t>
  </si>
  <si>
    <t xml:space="preserve"> 3.2 </t>
  </si>
  <si>
    <t>VIGAS</t>
  </si>
  <si>
    <t xml:space="preserve"> 3.2.1 </t>
  </si>
  <si>
    <t xml:space="preserve"> 3.2.2 </t>
  </si>
  <si>
    <t>ARMAÇÃO DE PILAR OU VIGA DE ESTRUTURA CONVENCIONAL DE CONCRETO ARMADO UTILIZANDO AÇO CA-50 DE 6,3 MM - MONTAGEM. AF_06/2022</t>
  </si>
  <si>
    <t xml:space="preserve"> 3.2.3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</si>
  <si>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</si>
  <si>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</si>
  <si>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</si>
  <si>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</si>
  <si>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</si>
  <si>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3.2.8 </t>
  </si>
  <si>
    <t xml:space="preserve"> 3.2.9 </t>
  </si>
  <si>
    <t xml:space="preserve"> 3.3 </t>
  </si>
  <si>
    <t xml:space="preserve"> 3.3.1 </t>
  </si>
  <si>
    <t xml:space="preserve"> 3.3.2 </t>
  </si>
  <si>
    <t xml:space="preserve"> 3.3.3 </t>
  </si>
  <si>
    <t>ARMAÇÃO DE LAJE DE ESTRUTURA CONVENCIONAL DE CONCRETO ARMADO UTILIZANDO AÇO CA-60 DE 5,0 MM - MONTAGEM. AF_06/2022</t>
  </si>
  <si>
    <t xml:space="preserve"> 3.3.4 </t>
  </si>
  <si>
    <t>ARMAÇÃO DE LAJE DE ESTRUTURA CONVENCIONAL DE CONCRETO ARMADO UTILIZANDO AÇO CA-50 DE 6,3 MM - MONTAGEM. AF_06/2022</t>
  </si>
  <si>
    <t xml:space="preserve"> 3.3.5 </t>
  </si>
  <si>
    <t>ARMAÇÃO DE LAJE DE ESTRUTURA CONVENCIONAL DE CONCRETO ARMADO UTILIZANDO AÇO CA-50 DE 8,0 MM - MONTAGEM. AF_06/2022</t>
  </si>
  <si>
    <t xml:space="preserve"> 3.3.6 </t>
  </si>
  <si>
    <t>ARMAÇÃO DE LAJE DE ESTRUTURA CONVENCIONAL DE CONCRETO ARMADO UTILIZANDO AÇO CA-50 DE 10,0 MM - MONTAGEM. AF_06/2022</t>
  </si>
  <si>
    <t xml:space="preserve"> 3.3.7 </t>
  </si>
  <si>
    <t xml:space="preserve"> 3.3.8 </t>
  </si>
  <si>
    <t xml:space="preserve"> 4.1 </t>
  </si>
  <si>
    <t xml:space="preserve"> 4.2 </t>
  </si>
  <si>
    <t xml:space="preserve"> 4.3 </t>
  </si>
  <si>
    <t>REVESTIMENTO ARGAMASSADO</t>
  </si>
  <si>
    <t xml:space="preserve"> 5.1 </t>
  </si>
  <si>
    <t>CHAPISCO APLICADO EM ALVENARIA (COM PRESENÇA DE VÃOS) E ESTRUTURAS DE CONCRETO DE FACHADA, COM COLHER DE PEDREIRO.  ARGAMASSA TRAÇO 1:3 COM PREPARO EM BETONEIRA 400L. AF_10/2022</t>
  </si>
  <si>
    <t xml:space="preserve"> 5.2 </t>
  </si>
  <si>
    <t xml:space="preserve"> 5.3 </t>
  </si>
  <si>
    <t xml:space="preserve"> 2180 </t>
  </si>
  <si>
    <t>ORSE</t>
  </si>
  <si>
    <t>Regularização de base para revest. de pisos com arg. traço t4, esp. média = 2,5cm</t>
  </si>
  <si>
    <t>COBERTURA</t>
  </si>
  <si>
    <t xml:space="preserve"> 6.1 </t>
  </si>
  <si>
    <t>TELHAMENTO COM TELHA ONDULADA DE FIBROCIMENTO E = 6 MM, COM RECOBRIMENTO LATERAL DE 1/4 DE ONDA PARA TELHADO COM INCLINAÇÃO MAIOR QUE 10°, COM ATÉ 2 ÁGUAS, INCLUSO IÇAMENTO. AF_07/2019</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</si>
  <si>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</si>
  <si>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</si>
  <si>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RUFO EM CHAPA DE AÇO GALVANIZADO NÚMERO 24, CORTE DE 25 CM, INCLUSO TRANSPORTE VERTICAL. AF_07/2019</t>
  </si>
  <si>
    <t>CALHA EM CHAPA DE AÇO GALVANIZADO NÚMERO 24, DESENVOLVIMENTO DE 100 CM, INCLUSO TRANSPORTE VERTICAL. AF_07/2019</t>
  </si>
  <si>
    <t xml:space="preserve"> 7.1 </t>
  </si>
  <si>
    <t>JOELHO 90 GRAUS COM BUCHA DE LATÃO, PVC, SOLDÁVEL, DN 25MM, X 1/2  INSTALADO EM RAMAL OU SUB-RAMAL DE ÁGUA - FORNECIMENTO E INSTALAÇÃO. AF_06/2022</t>
  </si>
  <si>
    <t>JOELHO 90 GRAUS COM BUCHA DE LATÃO, PVC, SOLDÁVEL, DN 25MM, X 3/4  INSTALADO EM RAMAL OU SUB-RAMAL DE ÁGUA - FORNECIMENTO E INSTALAÇÃO. AF_06/2022</t>
  </si>
  <si>
    <t>TÊ DE REDUÇÃO, PVC, SOLDÁVEL, DN 50MM X 25MM, INSTALADO EM PRUMADA DE ÁGUA - FORNECIMENTO E INSTALAÇÃO. AF_06/2022</t>
  </si>
  <si>
    <t>un</t>
  </si>
  <si>
    <t>REGISTRO DE PRESSÃO BRUTO, LATÃO, ROSCÁVEL, 3/4", COM ACABAMENTO E CANOPLA CROMADOS - FORNECIMENTO E INSTALAÇÃO. AF_08/2021</t>
  </si>
  <si>
    <t>REGISTRO DE GAVETA BRUTO, LATÃO, ROSCÁVEL, 3/4", COM ACABAMENTO E CANOPLA CROMADOS - FORNECIMENTO E INSTALAÇÃO. AF_08/2021</t>
  </si>
  <si>
    <t>REGISTRO DE GAVETA BRUTO, LATÃO, ROSCÁVEL, 1 1/2", COM ACABAMENTO E CANOPLA CROMADOS - FORNECIMENTO E INSTALAÇÃO. AF_08/2021</t>
  </si>
  <si>
    <t>JOELHO 90 GRAUS, PVC, SOLDÁVEL, DN 25MM, INSTALADO EM RAMAL DE DISTRIBUIÇÃO DE ÁGUA - FORNECIMENTO E INSTALAÇÃO. AF_06/2022</t>
  </si>
  <si>
    <t>BUCHA DE REDUÇÃO, LONGA, PVC, SOLDÁVEL, DN 40 X 25 MM, INSTALADO EM RAMAL DE DISTRIBUIÇÃO DE ÁGUA - FORNECIMENTO E INSTALAÇÃO. AF_06/2022</t>
  </si>
  <si>
    <t xml:space="preserve"> 7.2 </t>
  </si>
  <si>
    <t>SANITÁRIA</t>
  </si>
  <si>
    <t>CAIXA SIFONADA, COM GRELHA QUADRADA, PVC, DN 150 X 150 X 50 MM, JUNTA SOLDÁVEL, FORNECIDA E INSTALADA EM RAMAL DE DESCARGA OU EM RAMAL DE ESGOTO SANITÁRIO. AF_08/2022</t>
  </si>
  <si>
    <t>CURVA CURTA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</si>
  <si>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</si>
  <si>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JOELHO 90 GRAUS, PVC, SERIE NORMAL, ESGOTO PREDIAL, DN 40 MM, JUNTA SOLDÁVEL, FORNECIDO E INSTALADO EM RAMAL DE DESCARGA OU RAMAL DE ESGOTO SANITÁRIO. AF_08/2022</t>
  </si>
  <si>
    <t>TE, PVC, SERIE NORMAL, ESGOTO PREDIAL, DN 40 X 40 MM, JUNTA SOLDÁVEL, FORNECIDO E INSTALADO EM RAMAL DE DESCARGA OU RAMAL DE ESGOTO SANITÁRIO. AF_08/2022</t>
  </si>
  <si>
    <t>REDUÇÃO EXCÊNTRICA, PVC, SERIE R, ÁGUA PLUVIAL, DN 75 X 50 MM, JUNTA ELÁSTICA, FORNECIDO E INSTALADO EM RAMAL DE ENCAMINHAMENTO. AF_06/2022</t>
  </si>
  <si>
    <t>JOELHO 90 GRAUS, PVC, SERIE NORMAL, ESGOTO PREDIAL, DN 50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</si>
  <si>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</si>
  <si>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TE, PVC, SERIE NORMAL, ESGOTO PREDIAL, DN 50 X 50 MM, JUNTA ELÁSTICA, FORNECIDO E INSTALADO EM PRUMADA DE ESGOTO SANITÁRIO OU VENTILAÇÃO. AF_08/2022</t>
  </si>
  <si>
    <t xml:space="preserve"> 7.3 </t>
  </si>
  <si>
    <t>TE, PVC, SOLDÁVEL, DN 25MM, INSTALADO EM DRENO DE AR-CONDICIONADO - FORNECIMENTO E INSTALAÇÃO. AF_08/2022</t>
  </si>
  <si>
    <t xml:space="preserve"> 97.02.198 </t>
  </si>
  <si>
    <t>CPOS/CDHU</t>
  </si>
  <si>
    <t>Un</t>
  </si>
  <si>
    <t>EXTINTOR DE INCÊNDIO PORTÁTIL COM CARGA DE PQS DE 8 KG, CLASSE BC - FORNECIMENTO E INSTALAÇÃO. AF_10/2020_PE</t>
  </si>
  <si>
    <t xml:space="preserve"> 12889 </t>
  </si>
  <si>
    <t>Placa de sinalizacao, fotoluminescente, em pvc , com logotipo "Cuidado risco de choque elétrico"- Placa E5</t>
  </si>
  <si>
    <t xml:space="preserve"> 8.1 </t>
  </si>
  <si>
    <t xml:space="preserve"> 8.2 </t>
  </si>
  <si>
    <t>CAIXA OCTOGONAL 3" X 3", PVC, INSTALADA EM LAJE - FORNECIMENTO E INSTALAÇÃO. AF_03/2023</t>
  </si>
  <si>
    <t>CABO DE COBRE FLEXÍVEL ISOLADO, 1,5 MM², ANTI-CHAMA 450/750 V, PARA CIRCUITOS TERMINAIS - FORNECIMENTO E INSTALAÇÃO. AF_03/2023</t>
  </si>
  <si>
    <t>CABO DE COBRE FLEXÍVEL ISOLADO, 2,5 MM², ANTI-CHAMA 450/750 V, PARA CIRCUITOS TERMINAIS - FORNECIMENTO E INSTALAÇÃO. AF_03/2023</t>
  </si>
  <si>
    <t>CABO DE COBRE FLEXÍVEL ISOLADO, 4 MM², ANTI-CHAMA 450/750 V, PARA CIRCUITOS TERMINAIS - FORNECIMENTO E INSTALAÇÃO. AF_03/2023</t>
  </si>
  <si>
    <t>CABO DE COBRE FLEXÍVEL ISOLADO, 6 MM², ANTI-CHAMA 450/750 V, PARA CIRCUITOS TERMINAIS - FORNECIMENTO E INSTALAÇÃO. AF_03/2023</t>
  </si>
  <si>
    <t>INTERRUPTOR PARALELO (1 MÓDULO), 10A/250V, INCLUINDO SUPORTE E PLACA - FORNECIMENTO E INSTALAÇÃO. AF_03/2023</t>
  </si>
  <si>
    <t>DISJUNTOR BIPOLAR TIPO DIN, CORRENTE NOMINAL DE 20A - FORNECIMENTO E INSTALAÇÃO. AF_10/2020</t>
  </si>
  <si>
    <t>DISJUNTOR BIPOLAR TIPO DIN, CORRENTE NOMINAL DE 40A - FORNECIMENTO E INSTALAÇÃO. AF_10/2020</t>
  </si>
  <si>
    <t>DISJUNTOR MONOPOLAR TIPO DIN, CORRENTE NOMINAL DE 16A - FORNECIMENTO E INSTALAÇÃO. AF_10/2020</t>
  </si>
  <si>
    <t xml:space="preserve"> 13149 </t>
  </si>
  <si>
    <t xml:space="preserve"> 078206 </t>
  </si>
  <si>
    <t>CABO DE COBRE NU MEIO DURO 7 FIOS 35mm2</t>
  </si>
  <si>
    <t xml:space="preserve"> 078212 </t>
  </si>
  <si>
    <t>CABO DE COBRE NU MEIO DURO 7 FIOS 50mm2</t>
  </si>
  <si>
    <t>HASTE DE ATERRAMENTO, DIÂMETRO 3/4", COM 3 METROS - FORNECIMENTO E INSTALAÇÃO. AF_08/2023</t>
  </si>
  <si>
    <t>CAPTOR TIPO FRANKLIN PARA SPDA - FORNECIMENTO E INSTALAÇÃO. AF_08/2023</t>
  </si>
  <si>
    <t xml:space="preserve"> 9.1 </t>
  </si>
  <si>
    <t>FORRO EM DRYWALL, PARA AMBIENTES COMERCIAIS, INCLUSIVE ESTRUTURA BIRECIONAL DE FIXAÇÃO. AF_08/2023_PS</t>
  </si>
  <si>
    <t xml:space="preserve"> 9.2 </t>
  </si>
  <si>
    <t xml:space="preserve"> 9.3 </t>
  </si>
  <si>
    <t xml:space="preserve"> 10.1 </t>
  </si>
  <si>
    <t xml:space="preserve"> 10168 </t>
  </si>
  <si>
    <t>Piso alta resistencia, colorido, e=10mm, aplicado com juntas, polido até o esmeril 400 e encerado</t>
  </si>
  <si>
    <t xml:space="preserve"> 11233 </t>
  </si>
  <si>
    <t>Rodapé alta resistência, h = 10 cm, meia-cana</t>
  </si>
  <si>
    <t>m</t>
  </si>
  <si>
    <t xml:space="preserve"> 11.1 </t>
  </si>
  <si>
    <t xml:space="preserve"> 12.1 </t>
  </si>
  <si>
    <t xml:space="preserve"> 12492 </t>
  </si>
  <si>
    <t>Tampo/bancada em granito branco siena, e=2cm</t>
  </si>
  <si>
    <t>ESQUADRIAS</t>
  </si>
  <si>
    <t xml:space="preserve"> 13.1 </t>
  </si>
  <si>
    <t>PORTA DE ALUMÍNIO DE ABRIR COM LAMBRI, COM GUARNIÇÃO, FIXAÇÃO COM PARAFUSOS - FORNECIMENTO E INSTALAÇÃO. AF_12/2019</t>
  </si>
  <si>
    <t>JANELA DE ALUMÍNIO TIPO MAXIM-AR, COM VIDROS, BATENTE E FERRAGENS. EXCLUSIVE ALIZAR, ACABAMENTO E CONTRAMARCO. FORNECIMENTO E INSTALAÇÃO. AF_12/2019</t>
  </si>
  <si>
    <t>JANELA FIXA DE ALUMÍNIO PARA VIDRO, COM VIDRO, BATENTE E FERRAGENS. EXCLUSIVE ACABAMENTO, ALIZAR E CONTRAMARCO. FORNECIMENTO E INSTALAÇÃO. AF_12/2019</t>
  </si>
  <si>
    <t xml:space="preserve"> 14.1 </t>
  </si>
  <si>
    <t>VASO SANITÁRIO SIFONADO COM CAIXA ACOPLADA LOUÇA BRANCA - PADRÃO MÉDIO, INCLUSO ENGATE FLEXÍVEL EM METAL CROMADO, 1/2  X 40CM - FORNECIMENTO E INSTALAÇÃO. AF_01/2020</t>
  </si>
  <si>
    <t>TANQUE DE LOUÇA BRANCA COM COLUNA, 30L OU EQUIVALENTE, INCLUSO SIFÃO FLEXÍVEL EM PVC, VÁLVULA METÁLICA E TORNEIRA DE METAL CROMADO PADRÃO MÉDIO - FORNECIMENTO E INSTALAÇÃO. AF_01/2020</t>
  </si>
  <si>
    <t xml:space="preserve"> 9676 </t>
  </si>
  <si>
    <t>Torneira de mesa com fechamento automático, linha Decamatic Eco, ref.1173.C, DECA ou similar</t>
  </si>
  <si>
    <t xml:space="preserve"> 9503 </t>
  </si>
  <si>
    <t>Ducha higiênica com registro, linha Dream, ref. 1984.C87.ACT.CR, da DECA ou similar</t>
  </si>
  <si>
    <t>SIFÃO DO TIPO FLEXÍVEL EM PVC 1  X 1.1/2  - FORNECIMENTO E INSTALAÇÃO. AF_01/2020</t>
  </si>
  <si>
    <t xml:space="preserve"> 15.1 </t>
  </si>
  <si>
    <t xml:space="preserve"> 13113 </t>
  </si>
  <si>
    <t>Barra de apoio, reta, fixa, em aço inox, l=80cm, d=1 1/4", Jackwal ou similar</t>
  </si>
  <si>
    <t xml:space="preserve"> 15.2 </t>
  </si>
  <si>
    <t xml:space="preserve"> 13110 </t>
  </si>
  <si>
    <t>Barra de apoio, reta, fixa, em aço inox, l=40cm, d=1 1/4", Jackwal ou similar</t>
  </si>
  <si>
    <t>BARRA DE APOIO RETA, EM ACO INOX POLIDO, COMPRIMENTO 70 CM,  FIXADA NA PAREDE - FORNECIMENTO E INSTALAÇÃO. AF_01/2020</t>
  </si>
  <si>
    <t>DIVISÓRIAS</t>
  </si>
  <si>
    <t xml:space="preserve"> 16.1 </t>
  </si>
  <si>
    <t>DIVISORIA SANITÁRIA, TIPO CABINE, EM PAINEL DE GRANILITE, ESP = 3CM, ASSENTADO COM ARGAMASSA COLANTE AC III-E, EXCLUSIVE FERRAGENS. AF_01/2021</t>
  </si>
  <si>
    <t>ILUMINAÇÃO</t>
  </si>
  <si>
    <t xml:space="preserve"> 17.1 </t>
  </si>
  <si>
    <t xml:space="preserve"> 17.2 </t>
  </si>
  <si>
    <t>PINTURA</t>
  </si>
  <si>
    <t xml:space="preserve"> 18.1 </t>
  </si>
  <si>
    <t>FUNDO SELADOR ACRÍLICO, APLICAÇÃO MANUAL EM PAREDE, UMA DEMÃO. AF_04/2023</t>
  </si>
  <si>
    <t xml:space="preserve"> 18.2 </t>
  </si>
  <si>
    <t xml:space="preserve"> 19.1 </t>
  </si>
  <si>
    <t xml:space="preserve"> 19.2 </t>
  </si>
  <si>
    <t xml:space="preserve"> 20.1 </t>
  </si>
  <si>
    <t xml:space="preserve"> 12043 </t>
  </si>
  <si>
    <t>Letra em aço inox escovado/polido 20 x 20cm - instalado</t>
  </si>
  <si>
    <t xml:space="preserve"> 20.2 </t>
  </si>
  <si>
    <t>PAISAGISMO</t>
  </si>
  <si>
    <t xml:space="preserve"> 21.1 </t>
  </si>
  <si>
    <t>CLIMATIZAÇÃO</t>
  </si>
  <si>
    <t>DADOS E VOZ</t>
  </si>
  <si>
    <t>TOMADA DE REDE RJ45 - FORNECIMENTO E INSTALAÇÃO. AF_11/2019</t>
  </si>
  <si>
    <t>GASES MEDICINAIS</t>
  </si>
  <si>
    <t>TUBO EM COBRE RÍGIDO, DN 15 MM, CLASSE A, SEM ISOLAMENTO, INSTALADO EM RAMAL E SUB-RAMAL DE GÁS MEDICINAL - FORNECIMENTO E INSTALAÇÃO. AF_04/2022</t>
  </si>
  <si>
    <t>TÊ EM COBRE, DN 15 MM, SEM ANEL DE SOLDA, INSTALADO EM RAMAL E SUB-RAMAL DE GÁS MEDICINAL - FORNECIMENTO E INSTALAÇÃO. AF_04/2022</t>
  </si>
  <si>
    <t>LUVA EM COBRE, DN 15 MM, SEM ANEL DE SOLDA, INSTALADO EM RAMAL E SUB-RAMAL DE GÁS MEDICINAL - FORNECIMENTO E INSTALAÇÃO. AF_04/2022</t>
  </si>
  <si>
    <t>COTOVELO EM COBRE, DN 15 MM, 90 GRAUS, SEM ANEL DE SOLDA, INSTALADO EM RAMAL E SUB-RAMAL DE GÁS MEDICINAL - FORNECIMENTO E INSTALAÇÃO. AF_04/2022</t>
  </si>
  <si>
    <t xml:space="preserve"> 2451 </t>
  </si>
  <si>
    <t>Limpeza/remoção de tintas em pisos e revestimentos</t>
  </si>
  <si>
    <t>EQUIPAMENTOS DE APOIO</t>
  </si>
  <si>
    <t xml:space="preserve"> CPU1926 </t>
  </si>
  <si>
    <t>LOCACAO DE ANDAIME METALICO TIPO FACHADEIRO, PECAS COM APROXIMADAMENTE 1,20 M DE LARGURA E 2,0 M DE ALTURA, INCLUINDO DIAGONAIS EM X, BARRAS DE LIGACAO, SAPATAS E DEMAIS ITENS NECESSARIOS A MONTAGEM, INCLUSIVE MONTAGEM E DESMONTAGEM</t>
  </si>
  <si>
    <t>M2XMÊS</t>
  </si>
  <si>
    <t>SERVENTE COM ENCARGOS COMPLEMENTARES</t>
  </si>
  <si>
    <t>H</t>
  </si>
  <si>
    <t>CHI</t>
  </si>
  <si>
    <t>CHP</t>
  </si>
  <si>
    <t>CARPINTEIRO DE FORMAS COM ENCARGOS COMPLEMENTARES</t>
  </si>
  <si>
    <t>CAIXA ENTERRADA ELÉTRICA RETANGULAR, EM ALVENARIA COM TIJOLOS CERÂMICOS MACIÇOS, FUNDO COM BRITA, DIMENSÕES INTERNAS: 0,3X0,3X0,3 M. AF_12/2020</t>
  </si>
  <si>
    <t>CAIXA RETANGULAR 4" X 2" MÉDIA (1,30 M DO PISO), PVC, INSTALADA EM PAREDE - FORNECIMENTO E INSTALAÇÃO. AF_03/2023</t>
  </si>
  <si>
    <t>CJ</t>
  </si>
  <si>
    <t>RALO SIFONADO, PVC, DN 100 X 40 MM, JUNTA SOLDÁVEL, FORNECIDO E INSTALADO EM RAMAL DE DESCARGA OU EM RAMAL DE ESGOTO SANITÁRIO. AF_08/2022</t>
  </si>
  <si>
    <t>AUXILIAR DE ENCANADOR OU BOMBEIRO HIDRÁULICO COM ENCARGOS COMPLEMENTARES</t>
  </si>
  <si>
    <t>ENCANADOR OU BOMBEIRO HIDRÁULICO COM ENCARGOS COMPLEMENTARES</t>
  </si>
  <si>
    <t>ELETRICISTA COM ENCARGOS COMPLEMENTARES</t>
  </si>
  <si>
    <t>L</t>
  </si>
  <si>
    <t>PEDREIRO COM ENCARGOS COMPLEMENTARES</t>
  </si>
  <si>
    <t>VIBRADOR DE IMERSÃO, DIÂMETRO DE PONTEIRA 45MM, MOTOR ELÉTRICO TRIFÁSICO POTÊNCIA DE 2 CV - CHP DIURNO. AF_06/2015</t>
  </si>
  <si>
    <t>VIBRADOR DE IMERSÃO, DIÂMETRO DE PONTEIRA 45MM, MOTOR ELÉTRICO TRIFÁSICO POTÊNCIA DE 2 CV - CHI DIURNO. AF_06/2015</t>
  </si>
  <si>
    <t>MES</t>
  </si>
  <si>
    <t>MONTADOR DE ESTRUTURA METÁLICA COM ENCARGOS COMPLEMENTARES</t>
  </si>
  <si>
    <t>INTERRUPTOR SIMPLES (1 MÓDULO) COM 1 TOMADA DE EMBUTIR 2P+T 10 A, SEM SUPORTE E SEM PLACA - FORNECIMENTO E INSTALAÇÃO. AF_03/2023</t>
  </si>
  <si>
    <t>ESQUADRIAS DE MADEIRA</t>
  </si>
  <si>
    <t>cj</t>
  </si>
  <si>
    <t xml:space="preserve"> 11273 </t>
  </si>
  <si>
    <t>REGISTRO DE GAVETA BRUTO, LATÃO, ROSCÁVEL, 3/4" - FORNECIMENTO E INSTALAÇÃO. AF_08/2021</t>
  </si>
  <si>
    <t>BONIFICAÇÕES E DESPESAS INDIRETAS</t>
  </si>
  <si>
    <t>Fórmula (Bonificações e Despesas Indiretas):</t>
  </si>
  <si>
    <t>CÓD</t>
  </si>
  <si>
    <t>GERAL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</si>
  <si>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</si>
  <si>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</si>
  <si>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</si>
  <si>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</si>
  <si>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</si>
  <si>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</si>
  <si>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</si>
  <si>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</si>
  <si>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</si>
  <si>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</si>
  <si>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</si>
  <si>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</si>
  <si>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</si>
  <si>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</si>
  <si>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</si>
  <si>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</si>
  <si>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</si>
  <si>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</si>
  <si>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</si>
  <si>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</si>
  <si>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</si>
  <si>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</si>
  <si>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</si>
  <si>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</si>
  <si>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ISS conforme a Lei Complementar 116/2003 e a Lei 11.438/1997 da Prefeitura Municipal de São Paulo.</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</si>
  <si>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</si>
  <si>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</si>
  <si>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</si>
  <si>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SERVIÇOS PRELIMINARES E INDIRETOS</t>
  </si>
  <si>
    <t>CANTEIRO DE OBRAS</t>
  </si>
  <si>
    <t xml:space="preserve"> 1.1.1 </t>
  </si>
  <si>
    <t xml:space="preserve"> 05.07.040 </t>
  </si>
  <si>
    <t>MOBILIZAÇÃO E DESMOBILIZAÇÃO</t>
  </si>
  <si>
    <t xml:space="preserve"> 1.3.1 </t>
  </si>
  <si>
    <t xml:space="preserve"> 3.3.9 </t>
  </si>
  <si>
    <t xml:space="preserve"> 3.3.10 </t>
  </si>
  <si>
    <t xml:space="preserve"> CPU2100 </t>
  </si>
  <si>
    <t xml:space="preserve"> CPU2102 </t>
  </si>
  <si>
    <t>ALVENARIA, VEDAÇÕES E DIVISÓRIAS</t>
  </si>
  <si>
    <t>ALVENARIA DE VEDAÇÃO</t>
  </si>
  <si>
    <t xml:space="preserve"> 4.1.1 </t>
  </si>
  <si>
    <t xml:space="preserve"> 4.1.2 </t>
  </si>
  <si>
    <t xml:space="preserve"> 4.1.3 </t>
  </si>
  <si>
    <t xml:space="preserve"> 4.1.4 </t>
  </si>
  <si>
    <t xml:space="preserve"> 4.1.5 </t>
  </si>
  <si>
    <t xml:space="preserve"> 4.1.6 </t>
  </si>
  <si>
    <t xml:space="preserve"> 4.2.1 </t>
  </si>
  <si>
    <t>PAREDE COM SISTEMA EM CHAPAS DE GESSO PARA DRYWALL, USO INTERNO, COM DUAS FACES SIMPLES E ESTRUTURA METÁLICA COM GUIAS SIMPLES PARA PAREDES COM ÁREA LÍQUIDA MAIOR OU IGUAL A 6 M2, COM VÃOS. AF_07/2023_PS</t>
  </si>
  <si>
    <t xml:space="preserve"> 4.2.2 </t>
  </si>
  <si>
    <t xml:space="preserve"> 4.2.3 </t>
  </si>
  <si>
    <t xml:space="preserve"> 4.3.1 </t>
  </si>
  <si>
    <t xml:space="preserve"> 5.1.1 </t>
  </si>
  <si>
    <t>PORTAS DE MADEIRA</t>
  </si>
  <si>
    <t>ESQUADRIAS DE ALUMÍNIO</t>
  </si>
  <si>
    <t xml:space="preserve"> 5.2.1 </t>
  </si>
  <si>
    <t>PORTAS DE ALUMÍNIO</t>
  </si>
  <si>
    <t xml:space="preserve"> 5.2.2 </t>
  </si>
  <si>
    <t>JANELAS DE ALUMÍNIO</t>
  </si>
  <si>
    <t xml:space="preserve"> 5.3.1 </t>
  </si>
  <si>
    <t>ESQUADRIAS METÁLICAS</t>
  </si>
  <si>
    <t>PORTAS METÁLICAS</t>
  </si>
  <si>
    <t xml:space="preserve"> 12098 </t>
  </si>
  <si>
    <t>ACESSÓRIOS</t>
  </si>
  <si>
    <t xml:space="preserve"> 28.20.650 </t>
  </si>
  <si>
    <t>DOBRADIÇA EM AÇO/FERRO, 3" X 21/2", E=1,9 A 2MM, SEN ANEL, CROMADO OU ZINCADO, TAMPA BOLA, COM PARAFUSOS. AF_12/2019</t>
  </si>
  <si>
    <t xml:space="preserve"> 112597 </t>
  </si>
  <si>
    <t>ALIZAR ALUMINIO PINTURA ELETROSTATICA BRANCA</t>
  </si>
  <si>
    <t>TELHAMENTO</t>
  </si>
  <si>
    <t>EMOP</t>
  </si>
  <si>
    <t>COMPLEMENTOS</t>
  </si>
  <si>
    <t>IMPERMEABILIZAÇÃO</t>
  </si>
  <si>
    <t>REVESTIMENTO DE PAREDE</t>
  </si>
  <si>
    <t xml:space="preserve"> 8.1.1 </t>
  </si>
  <si>
    <t xml:space="preserve"> 8.1.2 </t>
  </si>
  <si>
    <t xml:space="preserve"> 8.1.3 </t>
  </si>
  <si>
    <t>REVESTIMENTO CERÂMICO</t>
  </si>
  <si>
    <t xml:space="preserve"> 8.2.1 </t>
  </si>
  <si>
    <t>REVESTIMENTO DE PISO INTERNO</t>
  </si>
  <si>
    <t xml:space="preserve"> 9.1.1 </t>
  </si>
  <si>
    <t>EXECUÇÃO DE PASSEIO (CALÇADA) OU PISO DE CONCRETO COM CONCRETO MOLDADO IN LOCO, USINADO, ACABAMENTO CONVENCIONAL, ESPESSURA 8 CM, ARMADO. AF_08/2022</t>
  </si>
  <si>
    <t xml:space="preserve"> 9.1.2 </t>
  </si>
  <si>
    <t>GRANILITE</t>
  </si>
  <si>
    <t xml:space="preserve"> 9.2.1 </t>
  </si>
  <si>
    <t xml:space="preserve"> 9.3.1 </t>
  </si>
  <si>
    <t>RODAPÉ</t>
  </si>
  <si>
    <t>REVESTIMENTO DE PISO EXTERNO</t>
  </si>
  <si>
    <t>REVESTIMENTO DE TETO</t>
  </si>
  <si>
    <t>PAREDES</t>
  </si>
  <si>
    <t>TETO</t>
  </si>
  <si>
    <t>MARMORARIA</t>
  </si>
  <si>
    <t>LOUÇAS, METAIS E ACESSÓRIOS</t>
  </si>
  <si>
    <t>EQUIPAMENTOS</t>
  </si>
  <si>
    <t xml:space="preserve"> 15.1.1 </t>
  </si>
  <si>
    <t xml:space="preserve"> 15.2.1 </t>
  </si>
  <si>
    <t xml:space="preserve"> 44.03.300 </t>
  </si>
  <si>
    <t xml:space="preserve"> CPU2105 </t>
  </si>
  <si>
    <t>RALO SECO PVC QUADRADO 15x15 COM GRELHA</t>
  </si>
  <si>
    <t>LOUÇAS</t>
  </si>
  <si>
    <t xml:space="preserve"> 170124 </t>
  </si>
  <si>
    <t>IOPES</t>
  </si>
  <si>
    <t>und</t>
  </si>
  <si>
    <t>INSTALAÇÕES HIDROSSANITÁRIAS</t>
  </si>
  <si>
    <t>HIDRÁULICA</t>
  </si>
  <si>
    <t xml:space="preserve"> 17.1.1 </t>
  </si>
  <si>
    <t xml:space="preserve"> 17.1.2 </t>
  </si>
  <si>
    <t xml:space="preserve"> 17.1.3 </t>
  </si>
  <si>
    <t>REGISTRO DE ESFERA, PVC, ROSCÁVEL, COM VOLANTE, 1 1/2" - FORNECIMENTO E INSTALAÇÃO. AF_08/2021</t>
  </si>
  <si>
    <t xml:space="preserve"> 17.1.4 </t>
  </si>
  <si>
    <t xml:space="preserve"> 17.1.5 </t>
  </si>
  <si>
    <t xml:space="preserve"> 17.1.6 </t>
  </si>
  <si>
    <t xml:space="preserve"> 17.1.7 </t>
  </si>
  <si>
    <t xml:space="preserve"> 17.1.8 </t>
  </si>
  <si>
    <t xml:space="preserve"> 17.1.9 </t>
  </si>
  <si>
    <t xml:space="preserve"> 17.1.10 </t>
  </si>
  <si>
    <t xml:space="preserve"> 17.1.11 </t>
  </si>
  <si>
    <t xml:space="preserve"> 17.1.12 </t>
  </si>
  <si>
    <t>CURVA 90 GRAUS, PVC, SOLDÁVEL, DN 50MM, INSTALADO EM RAMAL DE DISTRIBUIÇÃO DE ÁGUA - FORNECIMENTO E INSTALAÇÃO. AF_06/2022</t>
  </si>
  <si>
    <t>TE DE REDUÇÃO, 90 GRAUS, PVC, SOLDÁVEL, DN 50 MM X 32 MM, INSTALADO EM RAMAL DE DISTRIBUIÇÃO DE ÁGUA - FORNECIMENTO E INSTALAÇÃO. AF_06/2022</t>
  </si>
  <si>
    <t xml:space="preserve"> 12646 </t>
  </si>
  <si>
    <t>Caixa de coletora de talvegue - CCT 02 (padrão DNIT)</t>
  </si>
  <si>
    <t>CURVA CURTA 90 GRAUS, PVC, SERIE NORMAL, ESGOTO PREDIAL, DN 100 MM, JUNTA ELÁSTICA, FORNECIDO E INSTALADO EM PRUMADA DE ESGOTO SANITÁRIO OU VENTILAÇÃO. AF_08/2022</t>
  </si>
  <si>
    <t xml:space="preserve"> 46.05.020 </t>
  </si>
  <si>
    <t>TUBO DE AÇO GALVANIZADO COM COSTURA, CLASSE MÉDIA, DN 40 (1 1/2"), CONEXÃO ROSQUEADA, INSTALADO EM REDE DE ALIMENTAÇÃO PARA HIDRANTE - FORNECIMENTO E INSTALAÇÃO. AF_10/2020</t>
  </si>
  <si>
    <t>TUBO DE AÇO GALVANIZADO COM COSTURA, CLASSE MÉDIA, CONEXÃO RANHURADA, DN 65 (2 1/2"), INSTALADO EM PRUMADAS - FORNECIMENTO E INSTALAÇÃO. AF_10/2020</t>
  </si>
  <si>
    <t>LUVA DE REDUÇÃO, PVC, SOLDÁVEL, DN 25MM X 20MM, INSTALADO EM RAMAL OU SUB-RAMAL DE ÁGUA - FORNECIMENTO E INSTALAÇÃO. AF_06/2022</t>
  </si>
  <si>
    <t>LUVA COM ROSCA, PVC, SOLDÁVEL, DN 50MM X 1.1/2 , INSTALADO EM PRUMADA DE ÁGUA - FORNECIMENTO E INSTALAÇÃO. AF_06/2022</t>
  </si>
  <si>
    <t>BUCHA DE REDUÇÃO, LONGA, PVC, SOLDÁVEL, DN 50 X 25 MM, INSTALADO EM PRUMADA DE ÁGUA - FORNECIMENTO E INSTALAÇÃO. AF_06/2022</t>
  </si>
  <si>
    <t>CURVA 45 GRAUS, PVC, SOLDÁVEL, DN 25MM, INSTALADO EM PRUMADA DE ÁGUA - FORNECIMENTO E INSTALAÇÃO. AF_06/2022</t>
  </si>
  <si>
    <t>CURVA 90 GRAUS, PVC, SOLDÁVEL, DN 25MM, INSTALADO EM PRUMADA DE ÁGUA - FORNECIMENTO E INSTALAÇÃO. AF_06/2022</t>
  </si>
  <si>
    <t>CURVA DE TRANSPOSIÇÃO, PVC, SOLDÁVEL, DN 25MM, INSTALADO EM RAMAL OU SUB-RAMAL DE ÁGUA   FORNECIMENTO E INSTALAÇÃO. AF_06/2022</t>
  </si>
  <si>
    <t>LUVA DE CORRER, PVC, SOLDÁVEL, DN 25MM, INSTALADO EM PRUMADA DE ÁGUA - FORNECIMENTO E INSTALAÇÃO. AF_06/2022</t>
  </si>
  <si>
    <t>LUVA DE CORRER, PVC, SOLDÁVEL, DN 50MM, INSTALADO EM PRUMADA DE ÁGUA - FORNECIMENTO E INSTALAÇÃO. AF_06/2022</t>
  </si>
  <si>
    <t>BUCHA DE REDUÇÃO, CURTA, PVC, SOLDÁVEL, DN 32 X 25 MM, INSTALADO EM RAMAL OU SUB-RAMAL DE ÁGUA - FORNECIMENTO E INSTALAÇÃO. AF_06/2022</t>
  </si>
  <si>
    <t>CURVA 90 GRAUS, PVC, SOLDÁVEL, DN 32MM, INSTALADO EM RAMAL DE DISTRIBUIÇÃO DE ÁGUA - FORNECIMENTO E INSTALAÇÃO. AF_06/2022</t>
  </si>
  <si>
    <t>TÊ DE REDUÇÃO, PVC, SOLDÁVEL, DN 32MM X 25MM, INSTALADO EM RAMAL OU SUB-RAMAL DE ÁGUA - FORNECIMENTO E INSTALAÇÃO. AF_06/2022</t>
  </si>
  <si>
    <t xml:space="preserve"> 48.02.300 </t>
  </si>
  <si>
    <t xml:space="preserve"> 17.2.1 </t>
  </si>
  <si>
    <t xml:space="preserve"> 17.2.2 </t>
  </si>
  <si>
    <t xml:space="preserve"> 17.2.3 </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</si>
  <si>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</si>
  <si>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</si>
  <si>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CURVA LONGA, 45 GRAUS, PVC OCRE, JUNTA ELÁSTICA, DN 100 MM, PARA COLETOR PREDIAL DE ESGOTO. AF_06/2022</t>
  </si>
  <si>
    <t>JOELHO 45 GRAUS, PVC, SERIE NORMAL, ESGOTO PREDIAL, DN 50 MM, JUNTA ELÁSTICA, FORNECIDO E INSTALADO EM RAMAL DE DESCARGA OU RAMAL DE ESGOTO SANITÁRIO. AF_08/2022</t>
  </si>
  <si>
    <t>JOELHO 45 GRAUS, PVC, SERIE NORMAL, ESGOTO PREDIAL, DN 75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</si>
  <si>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</si>
  <si>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</si>
  <si>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JUNÇÃO SIMPLES, PVC, SERIE NORMAL, ESGOTO PREDIAL, DN 40 MM, JUNTA SOLDÁVEL, FORNECIDO E INSTALADO EM RAMAL DE DESCARGA OU RAMAL DE ESGOTO SANITÁRIO. AF_08/2022</t>
  </si>
  <si>
    <t>JUNÇÃO SIMPLES, PVC, SERIE NORMAL, ESGOTO PREDIAL, DN 75 X 75 MM, JUNTA ELÁSTICA, FORNECIDO E INSTALADO EM RAMAL DE DESCARGA OU RAMAL DE ESGOTO SANITÁRIO. AF_08/2022</t>
  </si>
  <si>
    <t xml:space="preserve"> 46.03.050 </t>
  </si>
  <si>
    <t xml:space="preserve"> 46.03.038 </t>
  </si>
  <si>
    <t xml:space="preserve"> 46.03.040 </t>
  </si>
  <si>
    <t xml:space="preserve"> 46.01.040 </t>
  </si>
  <si>
    <t xml:space="preserve"> 46.02.010 </t>
  </si>
  <si>
    <t xml:space="preserve"> 46.03.080 </t>
  </si>
  <si>
    <t xml:space="preserve"> 1595 </t>
  </si>
  <si>
    <t>Vedação para saída de vaso sanitário em  pvc rígido soldável, para esgoto primário, diâm = 100mm</t>
  </si>
  <si>
    <t>CONCRETO MAGRO PARA LASTRO, TRAÇO 1:4,5:4,5 (EM MASSA SECA DE CIMENTO/ AREIA MÉDIA/ BRITA 1) - PREPARO MECÂNICO COM BETONEIRA 400 L. AF_05/2021</t>
  </si>
  <si>
    <t xml:space="preserve"> 46.01.070 </t>
  </si>
  <si>
    <t>TE, PVC, SERIE NORMAL, ESGOTO PREDIAL, DN 75 X 75 MM, JUNTA ELÁSTICA, FORNECIDO E INSTALADO EM PRUMADA DE ESGOTO SANITÁRIO OU VENTILAÇÃO. AF_08/2022</t>
  </si>
  <si>
    <t>PLUVIAL</t>
  </si>
  <si>
    <t xml:space="preserve"> CPU2094 </t>
  </si>
  <si>
    <t>CURVA PVC PARA REDE COLETOR ESGOTO, 45 GR, 200 MM, COM JUNTA ELASTICA.</t>
  </si>
  <si>
    <t>TUBO DE PVC PARA REDE COLETORA DE ESGOTO DE PAREDE MACIÇA, DN 200 MM, JUNTA ELÁSTICA - FORNECIMENTO E ASSENTAMENTO. AF_01/2021</t>
  </si>
  <si>
    <t>PREVENÇÃO E COMBATE A INCÊNDIO (PCI)</t>
  </si>
  <si>
    <t xml:space="preserve"> 12888 </t>
  </si>
  <si>
    <t>Placa de sinalizacao, fotoluminescente, em pvc , com logotipo "Extintor de incêndio portátil"- Placa E5</t>
  </si>
  <si>
    <t xml:space="preserve"> 97.02.210 </t>
  </si>
  <si>
    <t xml:space="preserve"> 11853 </t>
  </si>
  <si>
    <t>Placa de sinalizacao de seguranca contra incendio, fotoluminescente, retangular, *20 x 40* cm, em pvc *2* mm anti-chamas (simbolos, cores e pictogramas conforme nbr 13434)</t>
  </si>
  <si>
    <t>INSTALAÇÕES ELÉTRICAS</t>
  </si>
  <si>
    <t>INFRAESTRUTURA</t>
  </si>
  <si>
    <t>CAIXA RETANGULAR 4" X 2" MÉDIA (1,30 M DO PISO), METÁLICA, INSTALADA EM PAREDE - FORNECIMENTO E INSTALAÇÃO. AF_03/2023</t>
  </si>
  <si>
    <t xml:space="preserve"> 063445 </t>
  </si>
  <si>
    <t>LEITOS - PORCA E ARRUELA 1/4""</t>
  </si>
  <si>
    <t xml:space="preserve"> 063444 </t>
  </si>
  <si>
    <t>LEITOS - PORCA E ARRUELA 3/8""</t>
  </si>
  <si>
    <t xml:space="preserve"> 040395 </t>
  </si>
  <si>
    <t>CHUMBADOR 3/8"" X 2.1/2"" COM PARAFUSO CBA/CB/CBT ZINCADO</t>
  </si>
  <si>
    <t xml:space="preserve"> 063111 </t>
  </si>
  <si>
    <t>PARAFUSO LENTILHA 42x13mm COM PORCA E ARRUELA</t>
  </si>
  <si>
    <t xml:space="preserve"> 078583 </t>
  </si>
  <si>
    <t>SUPORTE PARA FIXACAO FITA ALUMINIO OU CABO COBRE NU</t>
  </si>
  <si>
    <t xml:space="preserve"> 062690 </t>
  </si>
  <si>
    <t>VERGALHAO ACO GALV C/OM ROSCA TOTAL PARA PERFILADO 1/4""</t>
  </si>
  <si>
    <t xml:space="preserve"> 061461 </t>
  </si>
  <si>
    <t>CAIXA DE PASSAGEM CH.DE ACO C/TAMPA APARAF. 200x200x100 PISO</t>
  </si>
  <si>
    <t xml:space="preserve"> 061462 </t>
  </si>
  <si>
    <t>CAIXA DE PASSAGEM DE ACO C/ TAMPA APARAFUSADA 302X302X120</t>
  </si>
  <si>
    <t>INTERRUPTOR SIMPLES (1 MÓDULO) COM INTERRUPTOR PARALELO (1 MÓDULO), 10A/250V, INCLUINDO SUPORTE E PLACA - FORNECIMENTO E INSTALAÇÃO. AF_03/2023</t>
  </si>
  <si>
    <t>INTERRUPTOR SIMPLES (1 MÓDULO), 10A/250V, INCLUINDO SUPORTE E PLACA - FORNECIMENTO E INSTALAÇÃO. AF_03/2023</t>
  </si>
  <si>
    <t xml:space="preserve"> 059208 </t>
  </si>
  <si>
    <t>PLACA COM UM FURO IMPERIA BRANCO IRIEL P/ SAIDA CABO DE SOM</t>
  </si>
  <si>
    <t xml:space="preserve"> 062568 </t>
  </si>
  <si>
    <t>PLACA (ESPELHO) 1 POSTO HORIZONTAL 4x2 PIAL PLUS</t>
  </si>
  <si>
    <t>TOMADA MÉDIA DE EMBUTIR (1 MÓDULO), 2P+T 10 A, INCLUINDO SUPORTE E PLACA - FORNECIMENTO E INSTALAÇÃO. AF_03/2023</t>
  </si>
  <si>
    <t>INTERRUPTOR PARALELO (1 MÓDULO) COM 1 TOMADA DE EMBUTIR 2P+T 10 A, SEM SUPORTE E SEM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</si>
  <si>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</si>
  <si>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</si>
  <si>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</si>
  <si>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</si>
  <si>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 xml:space="preserve"> 064563 </t>
  </si>
  <si>
    <t>DISPOSITIVO PROTETOR DE SURTO 220V OU 127V, 20 KA, TRIFASICO</t>
  </si>
  <si>
    <t xml:space="preserve"> 063612 </t>
  </si>
  <si>
    <t>SAIDA HORIZONTAL PARA ELETROCALHA 1 1/4""</t>
  </si>
  <si>
    <t>ELETRODUTO RÍGIDO ROSCÁVEL, PVC, DN 50 MM (1 1/2"), PARA REDE ENTERRADA DE DISTRIBUIÇÃO DE ENERGIA ELÉTRICA - FORNECIMENTO E INSTALAÇÃO. AF_12/2021</t>
  </si>
  <si>
    <t>ELETRODUTO RÍGIDO ROSCÁVEL, PVC, DN 40 MM (1 1/4"), PARA CIRCUITOS TERMINAIS, INSTALADO EM FORRO - FORNECIMENTO E INSTALAÇÃO. AF_03/2023</t>
  </si>
  <si>
    <t>ELETRODUTO RÍGIDO ROSCÁVEL, PVC, DN 60 MM (2"), PARA REDE ENTERRADA DE DISTRIBUIÇÃO DE ENERGIA ELÉTRICA - FORNECIMENTO E INSTALAÇÃO. AF_12/2021</t>
  </si>
  <si>
    <t xml:space="preserve"> 8662 </t>
  </si>
  <si>
    <t>Soquete ou bocal de porcelana E27 de tempo, ref.MT-2233, marca Decorlux ou similar</t>
  </si>
  <si>
    <t>CAIXA COM GRELHA RETANGULAR DE FERRO FUNDIDO, EM ALVENARIA COM BLOCOS DE CONCRETO, DIMENSÕES INTERNAS: 0,30 X 1,00 X 1,00. AF_12/2020</t>
  </si>
  <si>
    <t xml:space="preserve"> 41.31.040 </t>
  </si>
  <si>
    <t xml:space="preserve"> 50.05.312 </t>
  </si>
  <si>
    <t>SPDA</t>
  </si>
  <si>
    <t>CAIXA DE INSPEÇÃO PARA ATERRAMENTO, CIRCULAR, EM POLIETILENO, DIÂMETRO INTERNO = 0,3 M. AF_12/2020</t>
  </si>
  <si>
    <t>MASTRO 1 ½", COM 3 METROS, PARA SPDA - FORNECIMENTO E INSTALAÇÃO. AF_08/2023</t>
  </si>
  <si>
    <t>MINI CAPTOR PARA SPDA - FORNECIMENTO E INSTALAÇÃO. AF_08/2023</t>
  </si>
  <si>
    <t>BASE METÁLICA PARA MASTRO 1 ½"  PARA SPDA - FORNECIMENTO E INSTALAÇÃO. AF_08/2023</t>
  </si>
  <si>
    <t>ABRAÇADEIRA DE FIXAÇÃO DE BRAÇOS DE LUMINÁRIAS DE 2" - FORNECIMENTO E INSTALAÇÃO. AF_08/2020</t>
  </si>
  <si>
    <t>ELETRODUTO PVC RÍGIDO, DIÂMETRO 40MM, COM 3 METROS, PARA SPDA - FORNECIMENTO E INSTALAÇÃO. AF_08/2023</t>
  </si>
  <si>
    <t>ISOLADOR, TIPO ROLDANA, PARA BAIXA TENSÃO - FORNECIMENTO E INSTALAÇÃO. AF_07/2020</t>
  </si>
  <si>
    <t xml:space="preserve"> 69.20.340 </t>
  </si>
  <si>
    <t xml:space="preserve"> 12313 </t>
  </si>
  <si>
    <t>Corrente galvanizada</t>
  </si>
  <si>
    <t>SUPORTE MÃO FRANCESA EM ACO, ABAS IGUAIS 40 CM, CAPACIDADE MINIMA 70 KG, BRANCO - FORNECIMENTO E INSTALAÇÃO. AF_01/2020</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</si>
  <si>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</si>
  <si>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</si>
  <si>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SINALIZAÇÃO</t>
  </si>
  <si>
    <t>SERVIÇOS COMPLEMENTARES</t>
  </si>
  <si>
    <t>REMOÇÃO DE ENTULHO SEPARADO DE OBRA COM CAÇAMBA METÁLICA - TERRA, ALVENARIA, CONCRETO, ARGAMASSA, MADEIRA, PAPEL, PLÁSTICO OU METAL</t>
  </si>
  <si>
    <t xml:space="preserve"> 1.2 </t>
  </si>
  <si>
    <t xml:space="preserve"> 1.2.1 </t>
  </si>
  <si>
    <t xml:space="preserve"> 2.14 </t>
  </si>
  <si>
    <t xml:space="preserve"> 2.15 </t>
  </si>
  <si>
    <t>PUXADOR DUPLO EM AÇO INOXIDÁVEL, PARA PORTA DE MADEIRA, ALUMÍNIO OU VIDRO, DE 350 MM</t>
  </si>
  <si>
    <t>TORNEIRA CLÍNICA COM VOLANTE TIPO ALAVANCA</t>
  </si>
  <si>
    <t>LAVATÓRIO DE CANTO REF. L101 DECA OU EQUIVALENTE, INCLUSIVE VÁLVULA, SIFÃO E ENGATES CROMADOS, EXCLUSIVE TORNEIRA</t>
  </si>
  <si>
    <t>TUBO PVC RÍGIDO, TIPO COLETOR ESGOTO, JUNTA ELÁSTICA, DN= 100 MM, INCLUSIVE CONEXÕES</t>
  </si>
  <si>
    <t>RESERVATÓRIO EM POLIETILENO DE ALTA DENSIDADE (CISTERNA) COM ANTIOXIDANTE E PROTEÇÃO CONTRA RAIOS ULTRAVIOLETA (UV) - CAPACIDADE DE 5.000 LITROS</t>
  </si>
  <si>
    <t>TUBO DE PVC RÍGIDO PXB COM VIROLA E ANEL DE BORRACHA, LINHA ESGOTO SÉRIE REFORÇADA ´R´,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</si>
  <si>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</si>
  <si>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</si>
  <si>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SOLDÁVEL MARROM, DN= 40 MM, (1 1/4´), INCLUSIVE CONEXÕES</t>
  </si>
  <si>
    <t>TUBO DE PVC RÍGIDO BRANCO, PONTAS LISAS, SOLDÁVEL, LINHA ESGOTO SÉRIE NORMAL, DN= 40 MM, INCLUSIVE CONEXÕES</t>
  </si>
  <si>
    <t>TUBO DE PVC RÍGIDO, PONTAS LISAS, SOLDÁVEL, LINHA ESGOTO SÉRIE REFORÇADA ´R´, DN= 40 MM, INCLUSIVE CONEXÕES</t>
  </si>
  <si>
    <t>TUBO DE PVC RÍGIDO SOLDÁVEL MARROM, DN= 75 MM, (2 1/2´), INCLUSIVE CONEXÕES</t>
  </si>
  <si>
    <t>PLACA DE SINALIZAÇÃO EM PVC PARA AMBIENTES</t>
  </si>
  <si>
    <t>PLACA DE SINALIZAÇÃO EM PVC, COM INDICAÇÃO DE PROIBIÇÃO NORMATIVA</t>
  </si>
  <si>
    <t>LUMINÁRIA LED RETANGULAR DE SOBREPOR COM DIFUSOR TRANSLÚCIDO, 4000 K, FLUXO LUMINOSO DE 3690 A 4800 LM, POTÊNCIA DE 35 W A 41 W</t>
  </si>
  <si>
    <t>BLOCO AUTÔNOMO DE ILUMINAÇÃO DE EMERGÊNCIA LED, COM AUTONOMIA MÍNIMA DE 3 HORAS, FLUXO LUMINOSO DE 2.000 ATÉ 3.000 LÚMENS, EQUIPADO COM 2 FARÓIS</t>
  </si>
  <si>
    <t>TOMADA PARA TV, TIPO PINO JACK, COM PLACA</t>
  </si>
  <si>
    <t>PAVIMENTAÇÃO E ACESSIBILIDADE</t>
  </si>
  <si>
    <t>Laje pré-fabricada unidirecional em viga treliçada/lajota em EPS LT 16 (12 + 4), exceto capa de concreto</t>
  </si>
  <si>
    <t>Laje pré-fabricada unidirecional em viga treliçada/lajota em EPS LT 20 (16 + 4), exceto capa de concreto</t>
  </si>
  <si>
    <t xml:space="preserve"> 20.3 </t>
  </si>
  <si>
    <t xml:space="preserve"> 02.02.150 </t>
  </si>
  <si>
    <t>LOCAÇÃO DE CONTAINER TIPO DEPÓSITO - ÁREA MÍNIMA DE 13,80 M²</t>
  </si>
  <si>
    <t>unxmês</t>
  </si>
  <si>
    <t xml:space="preserve"> 1.4 </t>
  </si>
  <si>
    <t xml:space="preserve"> 1.4.1 </t>
  </si>
  <si>
    <t>ENGENHEIRO CIVIL DE OBRA JUNIOR COM ENCARGOS COMPLEMENTARES</t>
  </si>
  <si>
    <t xml:space="preserve"> 16.2 </t>
  </si>
  <si>
    <t xml:space="preserve"> 110015 </t>
  </si>
  <si>
    <t>PORTA COMPLETA MADEIRA 1 FL.1,20x2,10m-INTERNA</t>
  </si>
  <si>
    <t>JUNÇÃO DE REDUÇÃO INVERTIDA, PVC, SÉRIE NORMAL, ESGOTO PREDIAL, DN 75 X 50 MM, JUNTA ELÁSTICA, FORNECIDO E INSTALADO EM PRUMADA DE ESGOTO SANITÁRIO OU VENTILAÇÃO. AF_08/2022</t>
  </si>
  <si>
    <t>ADMINISTRAÇÃO LOCAL DA OBRA</t>
  </si>
  <si>
    <t xml:space="preserve"> 10783 </t>
  </si>
  <si>
    <t>Cobogo de cimento (elemento vazado, circular), 30 x 30 x 5cm, assentado com argamassa de cimento e areia</t>
  </si>
  <si>
    <t>DRYWALL</t>
  </si>
  <si>
    <t xml:space="preserve"> 5.1.2 </t>
  </si>
  <si>
    <t xml:space="preserve"> 5.3.2 </t>
  </si>
  <si>
    <t xml:space="preserve"> 5.3.3 </t>
  </si>
  <si>
    <t xml:space="preserve"> 7.1.1 </t>
  </si>
  <si>
    <t xml:space="preserve"> 7.1.1.1 </t>
  </si>
  <si>
    <t xml:space="preserve"> 7.1.1.2 </t>
  </si>
  <si>
    <t xml:space="preserve"> 7.1.1.3 </t>
  </si>
  <si>
    <t xml:space="preserve"> 7.1.1.4 </t>
  </si>
  <si>
    <t xml:space="preserve"> 7.2.1 </t>
  </si>
  <si>
    <t xml:space="preserve"> 7.2.1.1 </t>
  </si>
  <si>
    <t xml:space="preserve"> 7.2.1.2 </t>
  </si>
  <si>
    <t xml:space="preserve"> CPU2201 </t>
  </si>
  <si>
    <t xml:space="preserve"> 7.2.1.3 </t>
  </si>
  <si>
    <t xml:space="preserve"> 7.2.1.4 </t>
  </si>
  <si>
    <t xml:space="preserve"> 7.2.2 </t>
  </si>
  <si>
    <t xml:space="preserve"> 7.2.2.1 </t>
  </si>
  <si>
    <t xml:space="preserve"> 7.2.2.2 </t>
  </si>
  <si>
    <t xml:space="preserve"> 7.2.2.3 </t>
  </si>
  <si>
    <t xml:space="preserve"> 7.3.1 </t>
  </si>
  <si>
    <t xml:space="preserve"> 7.3.1.1 </t>
  </si>
  <si>
    <t xml:space="preserve"> 7.4 </t>
  </si>
  <si>
    <t xml:space="preserve"> 7.4.1 </t>
  </si>
  <si>
    <t xml:space="preserve"> 7.4.2 </t>
  </si>
  <si>
    <t xml:space="preserve"> 7.4.3 </t>
  </si>
  <si>
    <t xml:space="preserve"> 7.4.4 </t>
  </si>
  <si>
    <t xml:space="preserve"> 7.4.5 </t>
  </si>
  <si>
    <t xml:space="preserve"> 7.4.6 </t>
  </si>
  <si>
    <t xml:space="preserve"> 7.4.7 </t>
  </si>
  <si>
    <t xml:space="preserve"> 140560 </t>
  </si>
  <si>
    <t>MOLA AEREA COM CALHA/BRACO DESLIZANTE</t>
  </si>
  <si>
    <t xml:space="preserve"> 28.01.550 </t>
  </si>
  <si>
    <t>FECHADURA COM MAÇANETA TIPO ALAVANCA EM AÇO INOXIDÁVEL, PARA PORTA EXTERNA</t>
  </si>
  <si>
    <t xml:space="preserve"> 110108 </t>
  </si>
  <si>
    <t>GUICHE COM REQUADRO EM MADEIRA DE LEI - VASADO</t>
  </si>
  <si>
    <t xml:space="preserve"> 44.01.040 </t>
  </si>
  <si>
    <t>LAVATÓRIO LOUÇA BRANCA COM COLUNA, *44 X 35,5* CM, PADRÃO POPULAR, INCLUSO SIFÃO FLEXÍVEL EM PVC, VÁLVULA E ENGATE FLEXÍVEL 30CM EM PLÁSTICO E COM TORNEIRA CROMADA PADRÃO POPULAR - FORNECIMENTO E INSTALAÇÃO. AF_01/2020</t>
  </si>
  <si>
    <t>METAIS E ACESSÓRIOS</t>
  </si>
  <si>
    <t xml:space="preserve"> 44.02.200 </t>
  </si>
  <si>
    <t>TAMPO/BANCADA EM CONCRETO ARMADO, REVESTIDO EM AÇO INOXIDÁVEL FOSCO POLIDO</t>
  </si>
  <si>
    <t xml:space="preserve"> 13262 </t>
  </si>
  <si>
    <t>Funil Expurgo Hospitalar de aço inox 304  290x300mm e= 0,8mm Sem mesa para embutir - Mirnox ou similar</t>
  </si>
  <si>
    <t xml:space="preserve"> 44.03.316 </t>
  </si>
  <si>
    <t>TORNEIRA MISTURADOR CLÍNICA DE MESA COM AREJADOR ARTICULADO, ACIONAMENTO COTOVELO</t>
  </si>
  <si>
    <t xml:space="preserve"> 11747 </t>
  </si>
  <si>
    <t>Torneira para lavatório, de mesa, cromada, bica alta, ref.: Flex Plus, 1198 C21, da DECA ou similar, inclusive furo para instalação em bancada</t>
  </si>
  <si>
    <t xml:space="preserve"> 16.1.1 </t>
  </si>
  <si>
    <t xml:space="preserve"> 16.1.2 </t>
  </si>
  <si>
    <t xml:space="preserve"> 16.2.1 </t>
  </si>
  <si>
    <t xml:space="preserve"> 16.2.2 </t>
  </si>
  <si>
    <t xml:space="preserve"> 16.2.3 </t>
  </si>
  <si>
    <t xml:space="preserve"> 054668 </t>
  </si>
  <si>
    <t>ACOPLAMENTO RANHURADO EM FERRO FUNDIDO DN 60,3mm 2""</t>
  </si>
  <si>
    <t xml:space="preserve"> 45.03.110 </t>
  </si>
  <si>
    <t>HIDRÔMETRO EM BRONZE, DIÂMETRO DE 40 MM (1 1/2´)</t>
  </si>
  <si>
    <t xml:space="preserve"> CPU2194 </t>
  </si>
  <si>
    <t>PRESSURIZADOR DE ÁGUA MAX PRESS 270 VF MONOFASICO 220V</t>
  </si>
  <si>
    <t>BUCHA DE REDUÇÃO , LONGA, PVC, SOLDÁVEL, DN 50 X 32 MM, INSTALADO EM RAMAL DE DISTRIBUIÇÃO DE ÁGUA - FORNECIMENTO E INSTALAÇÃO. AF_06/2022</t>
  </si>
  <si>
    <t>CURVA CURTA 90 GRAUS, PVC, SERIE NORMAL, ESGOTO PREDIAL, DN 75 MM, JUNTA ELÁSTICA, FORNECIDO E INSTALADO EM RAMAL DE DESCARGA OU RAMAL DE ESGOTO SANITÁRIO. AF_08/2022</t>
  </si>
  <si>
    <t>REDUÇÃO EXCÊNTRICA, PVC, SERIE R, ÁGUA PLUVIAL, DN 100 X 75 MM, JUNTA ELÁSTICA, FORNECIDO E INSTALADO EM RAMAL DE ENCAMINHAMENTO. AF_06/2022</t>
  </si>
  <si>
    <t xml:space="preserve"> 46.05.040 </t>
  </si>
  <si>
    <t>TUBO PVC RÍGIDO, TIPO COLETOR ESGOTO, JUNTA ELÁSTICA, DN= 150 MM, INCLUSIVE CONEXÕES</t>
  </si>
  <si>
    <t xml:space="preserve"> 3234 </t>
  </si>
  <si>
    <t xml:space="preserve"> 12884 </t>
  </si>
  <si>
    <t>Placa de sinalizacao, fotoluminescente, 38x19 cm, em pvc , com seta indicativa de sentido (esquerda ou direita) de saída de emergência- Placa S2</t>
  </si>
  <si>
    <t xml:space="preserve"> 10785 </t>
  </si>
  <si>
    <t>Abrigo de sobrepor em chapa de aço carbono pintado com tinta a base de epoxi vermelha, dimensões 75x35x25cm</t>
  </si>
  <si>
    <t xml:space="preserve"> 160612 </t>
  </si>
  <si>
    <t>PLACA DE SINALIZAÇÃO DE SEGURANÇA CODIGO 14 - 315/158(NBR 13.434); CÓDIGO S3(NT 14/2010-ES) ("SAIDA DE EMERGÊNCIA" - SETA VERTICAL)</t>
  </si>
  <si>
    <t xml:space="preserve"> 05.054.0115-0 </t>
  </si>
  <si>
    <t>QUADRO DE MEDIÇÃO GERAL DE ENERGIA COM 8 MEDIDORES - FORNECIMENTO E INSTALAÇÃO. AF_10/2020</t>
  </si>
  <si>
    <t xml:space="preserve"> 8732 </t>
  </si>
  <si>
    <t>Central manifold para cilindros 1 x 1para oxigênio, ar comprimido e óxido nitroso com serpentina e sem válvula de alta pressão</t>
  </si>
  <si>
    <t xml:space="preserve"> 14.2 </t>
  </si>
  <si>
    <t xml:space="preserve"> 18.050.0120-0 </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</si>
  <si>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</si>
  <si>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</si>
  <si>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</si>
  <si>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</si>
  <si>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DISJUNTOR BIPOLAR TIPO DIN, CORRENTE NOMINAL DE 16A - FORNECIMENTO E INSTALAÇÃO. AF_10/2020</t>
  </si>
  <si>
    <t>DISJUNTOR BIPOLAR TIPO DIN, CORRENTE NOMINAL DE 32A - FORNECIMENTO E INSTALAÇÃO. AF_10/2020</t>
  </si>
  <si>
    <t xml:space="preserve"> 151324 </t>
  </si>
  <si>
    <t>DISJUNTOR MONOPOLAR TIPO DIN, CORRENTE NOMINAL DE 10A - FORNECIMENTO E INSTALAÇÃO. AF_10/2020</t>
  </si>
  <si>
    <t xml:space="preserve"> 064819 </t>
  </si>
  <si>
    <t>DISPOSITIVO DIF.RESIDUAL DR ALTA SENS. TETRAP.100A</t>
  </si>
  <si>
    <t xml:space="preserve"> 15.005.0280-0 </t>
  </si>
  <si>
    <t xml:space="preserve"> 070665 </t>
  </si>
  <si>
    <t>DUTO FLEXIVEL DE ALUMINIO C/ ISOLAM. TERM.LA VIDRO 150MM 6""</t>
  </si>
  <si>
    <t>SUPORTE PARA 2 TUBOS HORIZONTAIS, ESPAÇADO A CADA 56 CM, EM PERFILADO COM COMPRIMENTO DE 25 CM FIXADO EM LAJE, POR METRO DE TUBULAÇÃO FIXADA. AF_09/2023</t>
  </si>
  <si>
    <t xml:space="preserve"> 4.2.4 </t>
  </si>
  <si>
    <t xml:space="preserve"> 12.2 </t>
  </si>
  <si>
    <t xml:space="preserve"> 10.1.1 </t>
  </si>
  <si>
    <t xml:space="preserve"> 11.2 </t>
  </si>
  <si>
    <t xml:space="preserve"> 16.3 </t>
  </si>
  <si>
    <t xml:space="preserve"> 16.3.1 </t>
  </si>
  <si>
    <t>JUSTIFICATIVAS DE COMPOSIÇÕES DE PREÇO UNITÁRIO</t>
  </si>
  <si>
    <t>COMPOSIÇÃO</t>
  </si>
  <si>
    <t>COMPOSIÇÃO DE REFERÊNCIA</t>
  </si>
  <si>
    <t>JUSTIFICATIVA</t>
  </si>
  <si>
    <t>Utilizada composição do CPOS para São Paulo visto que o SINAPI não possui composição adequada para contemplar tal serviço.</t>
  </si>
  <si>
    <t>Utilizada composição do SBC para São Paulo visto que o SINAPI não possui composição adequada para contemplar tal serviço.</t>
  </si>
  <si>
    <t>Utilizada composição do ORSE visto que o SINAPI não possui composição adequada referente a esse serviço. Os preços praticados para esse serviço no estado de Sergipe são referenciais e exequíveis para o orçamento em São Paulo. Os insumos da composição ORSE que são SINAPI estão atualizados para o estado de São Paulo, portanto, somente insumos do ORSE que mantem preço na região de Sergipe.</t>
  </si>
  <si>
    <t>Utilizada composição EMOP visto que o SINAPI não possui composição adequada referente a esse serviço. Os preços praticados para esse serviço no estado do Rio de Janeiro são referenciais e exequíveis para o orçamento em São Paulo. Os insumos da composição EMOP que são SINAPI estão atualizados para o estado de São Paulo, portanto, somente insumos do EMOP que mantem preço na região do Rio de Janeiro.</t>
  </si>
  <si>
    <t>Utilizada composição do IOPES visto que o SINAPI não possui composição adequada referente a esse serviço. Os preços praticados para esse serviço no estado de Espirito Santo são referenciais e exequíveis para o orçamento em São Paulo. Os insumos da composição Espírito Santo que são SINAPI estão atualizados para o estado de São Paulo, portanto, somente insumos do IOPES que mantem preço na região de Espírito Santo.</t>
  </si>
  <si>
    <t>Junção do insumo de locação de andaime m2xmês com a montagem e desmontagem do andaime em m2, sendo coeficiente de 0,416 que corresponde à 1m2 em proporção à área do andaime informado no insumo.</t>
  </si>
  <si>
    <t>Utilizada composição SETOP para referência de mobilização e desmobilização.</t>
  </si>
  <si>
    <t>Composição criada de acordo com o projeto utilizando área conforme detalhamento.</t>
  </si>
  <si>
    <t>Utilizada composição do SBC visto que o SINAPI não possui composição adequada para contemplar tal serviço. Alteração do insumo SBC 007506 para o insumo SINAPI 00021059</t>
  </si>
  <si>
    <t>Utilizada mão de obra de instalação do pressurizador conforme composição SBC de referência e insumo conforme cotação realizada.</t>
  </si>
  <si>
    <t>Utilizada composição SINAPI de referência na qual foi descontinuada em 2020 e atualizados os insumos para o SINAPI da data base do orçamento, sendo eles, 00020079 para 00020078 com conversão de coeficiente proporcional ao consumo da embalagem e 00042692 por 6457 ORSE visto que não possui esse diametro e inclinação no SINAPI.</t>
  </si>
  <si>
    <t xml:space="preserve"> CPU1942 </t>
  </si>
  <si>
    <t>PAREDE COM SISTEMA EM CHAPAS DE GESSO RU PARA DRYWALL, USO INTERNO, COM DUAS FACES SIMPLES E ESTRUTURA METÁLICA COM GUIAS SIMPLES PARA PAREDES COM ÁREA LÍQUIDA MAIOR OU IGUAL A 6 M2, COM VÃOS. AF_07/2023_PS</t>
  </si>
  <si>
    <t>CUBA DE EMBUTIR OVAL EM LOUÇA BRANCA, 35 X 50CM OU EQUIVALENTE - FORNECIMENTO E INSTALAÇÃO. AF_01/2020</t>
  </si>
  <si>
    <t xml:space="preserve"> 44.01.850 </t>
  </si>
  <si>
    <t>CUBA DE LOUÇA DE EMBUTIR REDONDA</t>
  </si>
  <si>
    <t xml:space="preserve"> 060121 </t>
  </si>
  <si>
    <t>LUMINARIA DE EMBUTIR PLAFON 18W LED BRANCO FRIO 22,5x22,5</t>
  </si>
  <si>
    <t xml:space="preserve"> 13158 </t>
  </si>
  <si>
    <t>Luminária plafon (sobrepor) 40 x 40 - 36 W - 6000K - G- Light ou similar</t>
  </si>
  <si>
    <t>LAJES</t>
  </si>
  <si>
    <t>Utilizada composição de referência SINAPI e alterado o insumo 1527 para 1525 conforme especificação do projeto.</t>
  </si>
  <si>
    <t>Utilizada composição de referência SINAPI e acrescentado a composição ORSE 1979 referente ao isolamento acustico.</t>
  </si>
  <si>
    <t>Substituição do insumo de chapa de gesso ST 00039413 SINAPI pelo insumo de chapa resistente à umidade 00039417 SINAPI</t>
  </si>
  <si>
    <t>Substituição do insumo de chapa de gesso ST 00039413 SINAPI pelo insumo de chapa resistente à umidade 00039417 SINAPI e acrescentado a composição ORSE 1979 referente ao isolamento acustico.</t>
  </si>
  <si>
    <t xml:space="preserve"> 11703 </t>
  </si>
  <si>
    <t>Barracão aberto para apoio à produção (carpintaria, central de armação, oficina, etc.) c/ tesouras, telha 4mm, piso em concreto desempolado</t>
  </si>
  <si>
    <t xml:space="preserve"> 012208 </t>
  </si>
  <si>
    <t>BARRACAO PARA REFEITORIO EM OBRAS EM COMPENSADO</t>
  </si>
  <si>
    <t>KIT CAVALETE PARA MEDIÇÃO DE ÁGUA - ENTRADA INDIVIDUALIZADA, EM CPVC DN 28 MM (1"), PARA 1 MEDIDOR - FORNECIMENTO E INSTALAÇÃO (EXCLUSIVE HIDRÔMETRO). AF_03/2024</t>
  </si>
  <si>
    <t>HIDRÔMETRO DN 1/2", 1,5 M3/H - FORNECIMENTO E INSTALAÇÃO. AF_03/2024</t>
  </si>
  <si>
    <t xml:space="preserve"> 052032 </t>
  </si>
  <si>
    <t>TAPUME COM TELHA METÁLICA. AF_03/2024</t>
  </si>
  <si>
    <t xml:space="preserve"> CPU2287 </t>
  </si>
  <si>
    <t>MOBILIZAÇÃO E DESMOBILIZAÇÃO DE OBRA EM CENTRO URBANO OU REGIÃO LIMÍTROFE COM VALOR ENTRE 1.000.000,01 E 3.000.000,00 (0,30%)</t>
  </si>
  <si>
    <t>LOCAÇÃO CONVENCIONAL DE OBRA, UTILIZANDO GABARITO DE TÁBUAS CORRIDAS PONTALETADAS A CADA 2,00M -  2 UTILIZAÇÕES. AF_03/2024</t>
  </si>
  <si>
    <t>ARMAÇÃO DE BLOCO UTILIZANDO AÇO CA-60 DE 5 MM - MONTAGEM. AF_01/2024</t>
  </si>
  <si>
    <t>ARMAÇÃO DE BLOCO UTILIZANDO AÇO CA-50 DE 6,3 MM - MONTAGEM. AF_01/2024</t>
  </si>
  <si>
    <t>ARMAÇÃO DE BLOCO UTILIZANDO AÇO CA-50 DE 8 MM - MONTAGEM. AF_01/2024</t>
  </si>
  <si>
    <t>ARMAÇÃO DE BLOCO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</si>
  <si>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</si>
  <si>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</si>
  <si>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MONTAGEM E DESMONTAGEM DE FÔRMA DE PILARES RETANGULARES E ESTRUTURAS SIMILARES, PÉ-DIREITO SIMPLES, EM CHAPA DE MADEIRA COMPENSADA RESINADA, 6 UTILIZAÇÕES. AF_09/2020</t>
  </si>
  <si>
    <t xml:space="preserve"> CPU2284 </t>
  </si>
  <si>
    <t>CONCRETAGEM DE PILARES, FCK = 30 MPA, COM USO DE BOMBA - LANÇAMENTO, ADENSAMENTO E ACABAMENTO. AF_02/2022_PS</t>
  </si>
  <si>
    <t>MONTAGEM E DESMONTAGEM DE FÔRMA DE VIGA, ESCORAMENTO METÁLICO, PÉ-DIREITO SIMPLES, EM CHAPA DE MADEIRA RESINADA, 6 UTILIZAÇÕES. AF_09/2020</t>
  </si>
  <si>
    <t xml:space="preserve"> CPU2283 </t>
  </si>
  <si>
    <t>CONCRETAGEM DE VIGAS E LAJES, FCK=30 MPA, PARA LAJES MACIÇAS OU NERVURADAS COM USO DE BOMBA - LANÇAMENTO, ADENSAMENTO E ACABAMENTO.</t>
  </si>
  <si>
    <t>MONTAGEM E DESMONTAGEM DE FÔRMA DE LAJE MACIÇA, PÉ-DIREITO DUPLO, EM CHAPA DE MADEIRA COMPENSADA RESINADA, 6 UTILIZAÇÕES. AF_09/2020</t>
  </si>
  <si>
    <t xml:space="preserve"> CPU2101 </t>
  </si>
  <si>
    <t>Laje pré-fabricada unidirecional em viga treliçada/lajota em EPS LT 12 (8 + 4), exceto capa de concreto</t>
  </si>
  <si>
    <t>VERGA MOLDADA IN LOCO COM UTILIZAÇÃO DE BLOCOS CANALETA, ESPESSURA DE *20* CM. AF_03/2024</t>
  </si>
  <si>
    <t>CONTRAVERGA MOLDADA IN LOCO COM UTILIZAÇÃO DE BLOCOS CANALETA, ESPESSURA DE *20* CM. AF_03/2024</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</si>
  <si>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</si>
  <si>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</si>
  <si>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CPU2286 </t>
  </si>
  <si>
    <t>PAREDE COM SISTEMA EM CHAPAS DE GESSO RU PARA DRYWALL COM ISOLAMENTO ACUSTICO, USO INTERNO, COM DUAS FACES SIMPLES E ESTRUTURA METÁLICA COM GUIAS SIMPLES PARA PAREDES COM ÁREA LÍQUIDA MAIOR OU IGUAL A 6 M2, COM VÃOS.</t>
  </si>
  <si>
    <t>ESTRUTURA TRELIÇADA DE COBERTURA, TIPO ARCO, COM LIGAÇÕES PARAFUSADAS, INCLUSOS PERFIS METÁLICOS, CHAPAS METÁLICAS, MÃO DE OBRA E TRANSPORTE COM GUINDASTE - FORNECIMENTO E INSTALAÇÃO. AF_01/2020_PSA</t>
  </si>
  <si>
    <t xml:space="preserve"> 100113 </t>
  </si>
  <si>
    <t>COBERTURA EM CHAPA POLICARBONATO ALVEOLAR 10mm</t>
  </si>
  <si>
    <t xml:space="preserve"> 25.02.110 </t>
  </si>
  <si>
    <t>PORTA VENEZIANA DE ABRIR EM ALUMÍNIO, SOB MEDIDA</t>
  </si>
  <si>
    <t xml:space="preserve"> 14.003.0205-0 </t>
  </si>
  <si>
    <t>PORTA DE ALUMINIO ANODIZADO AO NATURAL,EM 2 FOLHAS DE ABRIR, TENDO 1 CONTRAPINAZIO DIVIDINDO A ESQUADRIA EM 2 VAZIOS PARA VIDRO,EM PERFIS SERIE 25,EXCLUSIVE FECHADURA.FORNECIMENTO E COLOCACAO</t>
  </si>
  <si>
    <t>Porta corta fogo, de abrir, 02 folhas, em chapa de aço galvanizado nº24, batente em chapa nº18, classe 90, isolante em manta cerâmica incombustível e=5cm,dobradiças tipo helicoidal em aço 1010/1020, e fechadura reversível sem chave</t>
  </si>
  <si>
    <t xml:space="preserve"> 11.1.1 </t>
  </si>
  <si>
    <t>CHAPISCO APLICADO NO TETO OU EM ALVENARIA E ESTRUTURA, COM ROLO PARA TEXTURA ACRÍLICA. ARGAMASSA INDUSTRIALIZADA COM PREPARO EM MISTURADOR 300 KG. AF_10/2022</t>
  </si>
  <si>
    <t xml:space="preserve"> 11.1.2 </t>
  </si>
  <si>
    <t>MASSA ÚNICA, EM ARGAMASSA TRAÇO 1:2:8, PREPARO MECÂNICO, APLICADA MANUALMENTE EM TETO, E = 10MM, COM TALISCAS. AF_03/2024</t>
  </si>
  <si>
    <t>FORRO</t>
  </si>
  <si>
    <t xml:space="preserve"> 11.2.1 </t>
  </si>
  <si>
    <t xml:space="preserve"> 12.1.1 </t>
  </si>
  <si>
    <t xml:space="preserve"> 12.1.2 </t>
  </si>
  <si>
    <t xml:space="preserve"> 12.1.3 </t>
  </si>
  <si>
    <t xml:space="preserve"> 12.1.4 </t>
  </si>
  <si>
    <t xml:space="preserve"> 12.2.1 </t>
  </si>
  <si>
    <t xml:space="preserve"> 12.2.2 </t>
  </si>
  <si>
    <t xml:space="preserve"> 14.1.1 </t>
  </si>
  <si>
    <t>CHUVEIRO ELÉTRICO COMUM CORPO PLÁSTICO, TIPO DUCHA - FORNECIMENTO E INSTALAÇÃO. AF_01/2020</t>
  </si>
  <si>
    <t xml:space="preserve"> 14.2.1 </t>
  </si>
  <si>
    <t xml:space="preserve"> 14.2.2 </t>
  </si>
  <si>
    <t>BACIA SIFONADA COM CAIXA DE DESCARGA ACOPLADA E TAMPA - INFANTIL</t>
  </si>
  <si>
    <t xml:space="preserve"> 14.2.3 </t>
  </si>
  <si>
    <t xml:space="preserve"> 14.2.4 </t>
  </si>
  <si>
    <t xml:space="preserve"> 14.2.5 </t>
  </si>
  <si>
    <t xml:space="preserve"> 14.2.6 </t>
  </si>
  <si>
    <t xml:space="preserve"> 14.2.7 </t>
  </si>
  <si>
    <t xml:space="preserve"> 14.3 </t>
  </si>
  <si>
    <t xml:space="preserve"> 14.3.1 </t>
  </si>
  <si>
    <t xml:space="preserve"> 14.3.2 </t>
  </si>
  <si>
    <t xml:space="preserve"> 14.3.3 </t>
  </si>
  <si>
    <t>CUBA DE EMBUTIR RETANGULAR DE AÇO INOXIDÁVEL, 46 X 30 X 12 CM - FORNECIMENTO E INSTALAÇÃO. AF_01/2020</t>
  </si>
  <si>
    <t xml:space="preserve"> 14.3.4 </t>
  </si>
  <si>
    <t>TORNEIRA CROMADA 1/2" OU 3/4" PARA TANQUE, PADRÃO POPULAR - FORNECIMENTO E INSTALAÇÃO. AF_01/2020</t>
  </si>
  <si>
    <t xml:space="preserve"> 14.3.5 </t>
  </si>
  <si>
    <t xml:space="preserve"> 14.3.6 </t>
  </si>
  <si>
    <t xml:space="preserve"> 14.3.7 </t>
  </si>
  <si>
    <t xml:space="preserve"> 14.3.8 </t>
  </si>
  <si>
    <t xml:space="preserve"> 14.3.9 </t>
  </si>
  <si>
    <t xml:space="preserve"> 14.3.10 </t>
  </si>
  <si>
    <t xml:space="preserve"> 14.3.11 </t>
  </si>
  <si>
    <t xml:space="preserve"> 14.3.12 </t>
  </si>
  <si>
    <t xml:space="preserve"> 14.3.13 </t>
  </si>
  <si>
    <t xml:space="preserve"> 14.3.14 </t>
  </si>
  <si>
    <t>ESTACAO DE CHAMADA DE LEITO,COM INTERRUPTOR DE EMBUTIR COM C OMANDOS DE CHAMADAS,EMERGENCIA E PRESENCA,FIXADA SOBRE CAIXA 4"X4" EMBUTIDA NA PAREDE.FORNECIMENTO E COLOCACAO</t>
  </si>
  <si>
    <t xml:space="preserve"> 16.1.3 </t>
  </si>
  <si>
    <t>REGISTRO DE ESFERA, PVC, SOLDÁVEL, COM VOLANTE, DN  50 MM - FORNECIMENTO E INSTALAÇÃO. AF_08/2021</t>
  </si>
  <si>
    <t xml:space="preserve"> 16.1.4 </t>
  </si>
  <si>
    <t xml:space="preserve"> 16.1.5 </t>
  </si>
  <si>
    <t xml:space="preserve"> 16.1.6 </t>
  </si>
  <si>
    <t xml:space="preserve"> 16.1.7 </t>
  </si>
  <si>
    <t xml:space="preserve"> 16.1.8 </t>
  </si>
  <si>
    <t xml:space="preserve"> 16.1.9 </t>
  </si>
  <si>
    <t xml:space="preserve"> 16.1.10 </t>
  </si>
  <si>
    <t xml:space="preserve"> 16.1.11 </t>
  </si>
  <si>
    <t xml:space="preserve"> 16.1.12 </t>
  </si>
  <si>
    <t xml:space="preserve"> 16.1.13 </t>
  </si>
  <si>
    <t xml:space="preserve"> 16.1.14 </t>
  </si>
  <si>
    <t xml:space="preserve"> 16.1.15 </t>
  </si>
  <si>
    <t xml:space="preserve"> 16.1.16 </t>
  </si>
  <si>
    <t xml:space="preserve"> 16.1.17 </t>
  </si>
  <si>
    <t xml:space="preserve"> 16.1.18 </t>
  </si>
  <si>
    <t>ADAPTADOR CURTO COM BOLSA E ROSCA PARA REGISTRO, PVC, SOLDÁVEL, DN 50MM X 1.1/4", INSTALADO EM RAMAL DE DISTRIBUIÇÃO DE ÁGUA - FORNECIMENTO E INSTALAÇÃO. AF_06/2022</t>
  </si>
  <si>
    <t xml:space="preserve"> 16.1.19 </t>
  </si>
  <si>
    <t xml:space="preserve"> 16.1.20 </t>
  </si>
  <si>
    <t xml:space="preserve"> 16.1.21 </t>
  </si>
  <si>
    <t xml:space="preserve"> 16.1.22 </t>
  </si>
  <si>
    <t xml:space="preserve"> 16.1.23 </t>
  </si>
  <si>
    <t xml:space="preserve"> 16.1.24 </t>
  </si>
  <si>
    <t xml:space="preserve"> 16.1.25 </t>
  </si>
  <si>
    <t xml:space="preserve"> 16.1.26 </t>
  </si>
  <si>
    <t xml:space="preserve"> 16.1.27 </t>
  </si>
  <si>
    <t xml:space="preserve"> 16.1.28 </t>
  </si>
  <si>
    <t xml:space="preserve"> 16.1.29 </t>
  </si>
  <si>
    <t xml:space="preserve"> 16.1.30 </t>
  </si>
  <si>
    <t xml:space="preserve"> 16.1.31 </t>
  </si>
  <si>
    <t xml:space="preserve"> 16.1.32 </t>
  </si>
  <si>
    <t xml:space="preserve"> 16.1.33 </t>
  </si>
  <si>
    <t xml:space="preserve"> 16.1.34 </t>
  </si>
  <si>
    <t xml:space="preserve"> 16.1.35 </t>
  </si>
  <si>
    <t xml:space="preserve"> 16.1.36 </t>
  </si>
  <si>
    <t xml:space="preserve"> 16.1.37 </t>
  </si>
  <si>
    <t xml:space="preserve"> 16.1.38 </t>
  </si>
  <si>
    <t xml:space="preserve"> 16.1.39 </t>
  </si>
  <si>
    <t xml:space="preserve"> 48.02.008 </t>
  </si>
  <si>
    <t>RESERVATÓRIO DE FIBRA DE VIDRO - CAPACIDADE DE 15.000 LITROS</t>
  </si>
  <si>
    <t xml:space="preserve"> 16.1.40 </t>
  </si>
  <si>
    <t xml:space="preserve"> 16.1.41 </t>
  </si>
  <si>
    <t xml:space="preserve"> 12882 </t>
  </si>
  <si>
    <t>Pressurizador até 12mca/160w/220v</t>
  </si>
  <si>
    <t xml:space="preserve"> 16.1.42 </t>
  </si>
  <si>
    <t xml:space="preserve"> 4883 </t>
  </si>
  <si>
    <t>Caixa de inspeção  0.60 x 0.60 x 0.60m</t>
  </si>
  <si>
    <t xml:space="preserve"> 16.2.4 </t>
  </si>
  <si>
    <t>VÁLVULA EM PLÁSTICO 1" PARA PIA, TANQUE OU LAVATÓRIO, COM OU SEM LADRÃO - FORNECIMENTO E INSTALAÇÃO. AF_01/2020</t>
  </si>
  <si>
    <t>SIFÃO DO TIPO GARRAFA/COPO EM PVC 1.1/4  X 1.1/2" - FORNECIMENTO E INSTALAÇÃO. AF_01/2020</t>
  </si>
  <si>
    <t xml:space="preserve"> 9760 </t>
  </si>
  <si>
    <t>Joelho 45º de pvc rígido, série R, diâm = 50mm</t>
  </si>
  <si>
    <t>Caixa de passagem em alvenaria de tijolos maciços esp. = 0,12m,  dim. int. = 0.50 x 0.50 x 0.60m, com grelha de ferro fundido</t>
  </si>
  <si>
    <t xml:space="preserve"> 16.3.2 </t>
  </si>
  <si>
    <t xml:space="preserve"> 6409 </t>
  </si>
  <si>
    <t>*Caixa de passagem em alvenaria de tijolos maciços esp=12cm, dim. int. 0,60x0,60x1,00m, sem tampa</t>
  </si>
  <si>
    <t xml:space="preserve"> 16.3.3 </t>
  </si>
  <si>
    <t xml:space="preserve"> 053039 </t>
  </si>
  <si>
    <t>RALO HEMISFERICO 100mm PVC (RALO ABACAXI)</t>
  </si>
  <si>
    <t xml:space="preserve"> 16.3.4 </t>
  </si>
  <si>
    <t xml:space="preserve"> 16.3.5 </t>
  </si>
  <si>
    <t xml:space="preserve"> 16.3.6 </t>
  </si>
  <si>
    <t xml:space="preserve"> 16.3.7 </t>
  </si>
  <si>
    <t xml:space="preserve"> 16.3.8 </t>
  </si>
  <si>
    <t xml:space="preserve"> 054083 </t>
  </si>
  <si>
    <t>LUVA DUPLA PVC 100mm</t>
  </si>
  <si>
    <t xml:space="preserve"> 16.3.9 </t>
  </si>
  <si>
    <t>LUVA SIMPLES, PVC, SERIE R, ÁGUA PLUVIAL, DN 75 MM, JUNTA ELÁSTICA, FORNECIDO E INSTALADO EM CONDUTORES VERTICAIS DE ÁGUAS PLUVIAIS. AF_06/2022</t>
  </si>
  <si>
    <t xml:space="preserve"> 16.3.10 </t>
  </si>
  <si>
    <t xml:space="preserve"> 16.3.11 </t>
  </si>
  <si>
    <t xml:space="preserve"> 16.3.12 </t>
  </si>
  <si>
    <t xml:space="preserve"> 16.3.13 </t>
  </si>
  <si>
    <t>PLACA FOTOLUMINESCENTE DE SINALIZACAO DE SEGURANCA CONTRA IN CENDIO,PARA EQUIPAMENTOS DE COMBATE A INCENDIO E ALARME,EM P VC ANTICHAMA,DIMENSOES APROXIMADAS DE (20X15)CM,CONFORME ABN T NBR 16820.FORNECIMENTO E COLOCACAO</t>
  </si>
  <si>
    <t xml:space="preserve"> 9925 </t>
  </si>
  <si>
    <t>Bucha com arruela em liga especial zamak p/eletroduto 32mm, d=1 1/4"</t>
  </si>
  <si>
    <t>CURVA 90 GRAUS PARA ELETRODUTO, PVC, ROSCÁVEL, DN 40 MM (1 1/4"), PARA CIRCUITOS TERMINAIS, INSTALADA EM PAREDE - FORNECIMENTO E INSTALAÇÃO. AF_03/2023</t>
  </si>
  <si>
    <t>CABO DE COBRE FLEXÍVEL ISOLADO, 6 MM², ANTI-CHAMA 0,6/1,0 KV, PARA CIRCUITOS TERMINAIS - FORNECIMENTO E INSTALAÇÃO. AF_03/2023</t>
  </si>
  <si>
    <t xml:space="preserve"> 062002 </t>
  </si>
  <si>
    <t>PLACA CEGA SEM FURO</t>
  </si>
  <si>
    <t>TOMADA MÉDIA DE EMBUTIR (3 MÓDULOS), 2P+T 10 A, SEM SUPORTE E SEM PLACA - FORNECIMENTO E INSTALAÇÃO. AF_03/2023</t>
  </si>
  <si>
    <t xml:space="preserve"> 064035 </t>
  </si>
  <si>
    <t>DISJUNTOR DIN TRIPOLAR 100A CURVA C STECK</t>
  </si>
  <si>
    <t xml:space="preserve"> 37.24.042 </t>
  </si>
  <si>
    <t>DISPOSITIVO DE PROTEÇÃO CONTRA SURTO, 1 POLO, SUPORTABILIDADE &amp;LT;= 4 KV, UN ATÉ 240V/415V, IIMP = 60 KA, CURVA DE ENSAIO 10/350µS - CLASSE 1</t>
  </si>
  <si>
    <t>Dispositivo DR tetrapolar 100 A, tipo AC, 30MA</t>
  </si>
  <si>
    <t xml:space="preserve"> 063052 </t>
  </si>
  <si>
    <t>CURVA VERTICAL EXTERNA PARA ELETROCALHA 100X50mm</t>
  </si>
  <si>
    <t xml:space="preserve"> 060107 </t>
  </si>
  <si>
    <t>ELETROCALHA PERFURADA TIPO ""U"" 100X50 CHAPA 20 SEM TAMPA</t>
  </si>
  <si>
    <t xml:space="preserve"> 8685 </t>
  </si>
  <si>
    <t>Suporte vertical  100 x 75 mm  para fixação de eletrocalha metálica ( ref.: Mopa ou similar)</t>
  </si>
  <si>
    <t xml:space="preserve"> 9524 </t>
  </si>
  <si>
    <t>Tala plana perfurada 50mm para eletrocalha metálica (ref.: mopa ou similar) -Rev 01</t>
  </si>
  <si>
    <t xml:space="preserve"> 062562 </t>
  </si>
  <si>
    <t>TERMINAL PARA ELETROCALHA 100X50cm</t>
  </si>
  <si>
    <t xml:space="preserve"> 38.04.080 </t>
  </si>
  <si>
    <t>ELETRODUTO GALVANIZADO CONFORME NBR13057 -  1 1/4´ COM ACESSÓRIOS</t>
  </si>
  <si>
    <t>ARMAÇÃO SECUNDÁRIA, COM 1 ESTRIBO E 1 ISOLADOR - FORNECIMENTO E INSTALAÇÃO. AF_07/2020</t>
  </si>
  <si>
    <t xml:space="preserve"> 061236 </t>
  </si>
  <si>
    <t>BARRAMENTO PENTE 12 POLOS BIFASICO 63A FORCELINE</t>
  </si>
  <si>
    <t xml:space="preserve"> 064500 </t>
  </si>
  <si>
    <t>BARRAMENTO BIFASICO 34 POLOS 100A COM NEUTRO E TERRA</t>
  </si>
  <si>
    <t xml:space="preserve"> 062300 </t>
  </si>
  <si>
    <t>BARRAMENTO TRIFASICO PARA ATA 57 DISJUNTORES DIN STECK</t>
  </si>
  <si>
    <t>Caixa de equipotencialização em aço 200x200x90mm, para embutir com tampa, com9 terminais, ref:TEL-901 ou similar (SPDA)</t>
  </si>
  <si>
    <t>TUBO EM COBRE FLEXÍVEL, DN 1/4", COM ISOLAMENTO, INSTALADO EM RAMAL DE ALIMENTAÇÃO DE AR CONDICIONADO COM CONDENSADORA CENTRAL - FORNECIMENTO E INSTALAÇÃO. AF_12/2015</t>
  </si>
  <si>
    <t>TUBO EM COBRE FLEXÍVEL, DN 5/8", COM ISOLAMENTO, INSTALADO EM RAMAL DE ALIMENTAÇÃO DE AR CONDICIONADO COM CONDENSADORA INDIVIDUAL - FORNECIMENTO E INSTALAÇÃO. AF_12/2015</t>
  </si>
  <si>
    <t xml:space="preserve"> 11412 </t>
  </si>
  <si>
    <t>Cabo de cobre PP Cordplast 4 x 2,5 mm2, 450/750v - fornecimento e instalação</t>
  </si>
  <si>
    <t xml:space="preserve"> 200065 </t>
  </si>
  <si>
    <t>CAIXA PARA ENCAIXE E INSTALACAO APARELHO AR CONDICIONADO</t>
  </si>
  <si>
    <t>DUTO PARA EXAUSTAO DE AR/VENTILACAO,CHAVETADO EM CHAPA DE AC O GALVANIZADO,NAS DIVERSAS BITOLAS,CONFORME ABNT NBR 16401,I NCLUSIVE SUPORTES PINTADOS,GRELHAS,DIFUSORES EM ALUMINIO EXT RUDADO E DEMAIS ITENS NECESSARIOS.FORNECIMENTO E COLOCACAO</t>
  </si>
  <si>
    <t xml:space="preserve"> 070660 </t>
  </si>
  <si>
    <t>DUTO FLEXIVEL DE ALUMINIO C/ ISOLAM. TERM.LA VIDRO 100MM 4""</t>
  </si>
  <si>
    <t xml:space="preserve"> 12498 </t>
  </si>
  <si>
    <t>Barra roscada bicromatizada ø 3/8" x 3000mm</t>
  </si>
  <si>
    <t xml:space="preserve"> 721 </t>
  </si>
  <si>
    <t>Fornecimento e instalação de porca sextavada 3/8" (ref vl 1.55 valemam ou similar)</t>
  </si>
  <si>
    <t xml:space="preserve"> 070901 </t>
  </si>
  <si>
    <t>EXAUSTOR CENTRIFUGO SIROCO TRIFASICO EC5-TN-3</t>
  </si>
  <si>
    <t xml:space="preserve"> 070904 </t>
  </si>
  <si>
    <t>EXAUSTOR CENTRIFUGO SIROCO TRIFASICO MOD: EC3-TN-1,5</t>
  </si>
  <si>
    <t xml:space="preserve"> 070216 </t>
  </si>
  <si>
    <t>CAIXA DE VENTILACAO PARA FORRO CAB-250 - 220V - S&amp;P</t>
  </si>
  <si>
    <t xml:space="preserve"> 19.3 </t>
  </si>
  <si>
    <t xml:space="preserve"> 19.4 </t>
  </si>
  <si>
    <t xml:space="preserve"> 19.5 </t>
  </si>
  <si>
    <t xml:space="preserve"> 19.6 </t>
  </si>
  <si>
    <t xml:space="preserve"> 19.7 </t>
  </si>
  <si>
    <t xml:space="preserve"> 19.8 </t>
  </si>
  <si>
    <t xml:space="preserve"> 8733 </t>
  </si>
  <si>
    <t>Central manifold para cilindros 2 x 2 para oxigênio, ar comprimido e óxido nitroso com serpentina e sem válvula de alta pressão</t>
  </si>
  <si>
    <t>PISO PODOTÁTIL DE ALERTA OU DIRECIONAL, DE CONCRETO, ASSENTADO SOBRE ARGAMASSA. AF_03/2024</t>
  </si>
  <si>
    <t xml:space="preserve"> 5.1.3 </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</si>
  <si>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</si>
  <si>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</si>
  <si>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EMASSAMENTO COM MASSA LÁTEX, APLICAÇÃO EM PAREDE, UMA DEMÃO, LIXAMENTO MANUAL. AF_04/2023</t>
  </si>
  <si>
    <t>EMASSAMENTO COM MASSA LÁTEX, APLICAÇÃO EM TETO, UMA DEMÃO, LIXAMENTO MANUAL. AF_04/2023</t>
  </si>
  <si>
    <t>MONTAGEM E DESMONTAGEM DE ANDAIME MODULAR FACHADEIRO, COM PISO METÁLICO, PARA EDIFÍCIOS COM MULTIPLOS PAVIMENTOS (EXCLUSIVE ANDAIME E LIMPEZA). AF_03/2024</t>
  </si>
  <si>
    <t>CUMEEIRA PARA TELHA DE FIBROCIMENTO ESTRUTURAL E = 6 MM, INCLUSO ACESSÓRIOS DE FIXAÇÃO E IÇAMENTO. AF_07/2019</t>
  </si>
  <si>
    <t>FABRICAÇÃO, MONTAGEM E DESMONTAGEM DE FÔRMA PARA BLOCO DE COROAMENTO, EM MADEIRA SERRADA, E=25 MM, 4 UTILIZAÇÕES. AF_01/2024</t>
  </si>
  <si>
    <t>MASSA ÚNICA, EM ARGAMASSA TRAÇO 1:2:8 PREPARO MECÂNICO, APLICADA MANUALMENTE EM PAREDES INTERNAS DE AMBIENTES COM ÁREA MAIOR QUE 10M², E = 10MM, COM TALISCAS. AF_03/2024</t>
  </si>
  <si>
    <t>EMBOÇO, EM ARGAMASSA TRAÇO 1:2:8, PREPARO MECÂNICO, APLICADO MANUALMENTE EM PAREDES INTERNAS DE AMBIENTES COM ÁREA MAIOR QUE 10M², E = 10MM, COM TALISCAS. AF_03/2024</t>
  </si>
  <si>
    <t>PINTURA LÁTEX ACRÍLICA ECONÔMICA, APLICAÇÃO MANUAL EM PAREDES, DUAS DEMÃOS. AF_04/2023</t>
  </si>
  <si>
    <t>TEXTURA ACRÍLICA, APLICAÇÃO MANUAL EM PAREDE, UMA DEMÃO. AF_04/2023</t>
  </si>
  <si>
    <t>PINTURA LÁTEX ACRÍLICA ECONÔMICA, APLICAÇÃO MANUAL EM TETO, DUAS DEMÃOS. AF_04/2023</t>
  </si>
  <si>
    <t>ALVENARIA DE VEDAÇÃO DE BLOCOS CERÂMICOS FURADOS NA VERTICAL DE 9X19X39 CM (ESPESSURA 9 CM) E ARGAMASSA DE ASSENTAMENTO COM PREPARO EM BETONEIRA. AF_12/2021</t>
  </si>
  <si>
    <t>ALVENARIA DE VEDAÇÃO DE BLOCOS CERÂMICOS FURADOS NA VERTICAL DE 14X19X39 CM (ESPESSURA 14 CM) E ARGAMASSA DE ASSENTAMENTO COM PREPARO EM BETONEIRA. AF_12/2021</t>
  </si>
  <si>
    <t xml:space="preserve"> 15.1.2 </t>
  </si>
  <si>
    <t xml:space="preserve"> 15.1.3 </t>
  </si>
  <si>
    <t xml:space="preserve"> 15.1.4 </t>
  </si>
  <si>
    <t xml:space="preserve"> 15.1.5 </t>
  </si>
  <si>
    <t xml:space="preserve"> 15.1.6 </t>
  </si>
  <si>
    <t xml:space="preserve"> 15.1.7 </t>
  </si>
  <si>
    <t xml:space="preserve"> 15.1.8 </t>
  </si>
  <si>
    <t xml:space="preserve"> 15.1.9 </t>
  </si>
  <si>
    <t xml:space="preserve"> 15.1.10 </t>
  </si>
  <si>
    <t xml:space="preserve"> 15.1.11 </t>
  </si>
  <si>
    <t xml:space="preserve"> 15.1.12 </t>
  </si>
  <si>
    <t xml:space="preserve"> 15.1.13 </t>
  </si>
  <si>
    <t xml:space="preserve"> 15.1.14 </t>
  </si>
  <si>
    <t xml:space="preserve"> 15.1.15 </t>
  </si>
  <si>
    <t xml:space="preserve"> 15.1.16 </t>
  </si>
  <si>
    <t xml:space="preserve"> 15.1.17 </t>
  </si>
  <si>
    <t xml:space="preserve"> 15.1.18 </t>
  </si>
  <si>
    <t xml:space="preserve"> 15.1.19 </t>
  </si>
  <si>
    <t xml:space="preserve"> 15.1.20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</si>
  <si>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</si>
  <si>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</si>
  <si>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</si>
  <si>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</si>
  <si>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</si>
  <si>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</si>
  <si>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</si>
  <si>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</si>
  <si>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</si>
  <si>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15.1.30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</si>
  <si>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</si>
  <si>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</si>
  <si>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</si>
  <si>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</si>
  <si>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</si>
  <si>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</si>
  <si>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</si>
  <si>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</si>
  <si>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</si>
  <si>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15.1.40 </t>
  </si>
  <si>
    <t xml:space="preserve"> 15.1.41 </t>
  </si>
  <si>
    <t xml:space="preserve"> 15.2.2 </t>
  </si>
  <si>
    <t xml:space="preserve"> 15.2.3 </t>
  </si>
  <si>
    <t xml:space="preserve"> 15.2.4 </t>
  </si>
  <si>
    <t xml:space="preserve"> 15.2.5 </t>
  </si>
  <si>
    <t xml:space="preserve"> 15.2.6 </t>
  </si>
  <si>
    <t xml:space="preserve"> 15.2.7 </t>
  </si>
  <si>
    <t xml:space="preserve"> 15.2.8 </t>
  </si>
  <si>
    <t xml:space="preserve"> 15.2.9 </t>
  </si>
  <si>
    <t xml:space="preserve"> 15.2.10 </t>
  </si>
  <si>
    <t xml:space="preserve"> 15.2.11 </t>
  </si>
  <si>
    <t xml:space="preserve"> 15.2.12 </t>
  </si>
  <si>
    <t xml:space="preserve"> 15.2.13 </t>
  </si>
  <si>
    <t xml:space="preserve"> 15.2.14 </t>
  </si>
  <si>
    <t xml:space="preserve"> 15.2.15 </t>
  </si>
  <si>
    <t xml:space="preserve"> 15.2.16 </t>
  </si>
  <si>
    <t xml:space="preserve"> 15.2.17 </t>
  </si>
  <si>
    <t xml:space="preserve"> 15.2.18 </t>
  </si>
  <si>
    <t xml:space="preserve"> 15.2.19 </t>
  </si>
  <si>
    <t xml:space="preserve"> 15.2.20 </t>
  </si>
  <si>
    <t xml:space="preserve"> 15.2.21 </t>
  </si>
  <si>
    <t xml:space="preserve"> 15.2.22 </t>
  </si>
  <si>
    <t xml:space="preserve"> 15.2.23 </t>
  </si>
  <si>
    <t xml:space="preserve"> 15.2.24 </t>
  </si>
  <si>
    <t xml:space="preserve"> 15.2.25 </t>
  </si>
  <si>
    <t xml:space="preserve"> 15.2.26 </t>
  </si>
  <si>
    <t xml:space="preserve"> 15.2.27 </t>
  </si>
  <si>
    <t xml:space="preserve"> 15.2.28 </t>
  </si>
  <si>
    <t xml:space="preserve"> 15.2.29 </t>
  </si>
  <si>
    <t xml:space="preserve"> 15.2.30 </t>
  </si>
  <si>
    <t xml:space="preserve"> 15.2.31 </t>
  </si>
  <si>
    <t xml:space="preserve"> 15.2.32 </t>
  </si>
  <si>
    <t xml:space="preserve"> 15.2.33 </t>
  </si>
  <si>
    <t xml:space="preserve"> 15.2.34 </t>
  </si>
  <si>
    <t xml:space="preserve"> 15.2.35 </t>
  </si>
  <si>
    <t xml:space="preserve"> 15.2.36 </t>
  </si>
  <si>
    <t xml:space="preserve"> 15.2.37 </t>
  </si>
  <si>
    <t xml:space="preserve"> 15.2.38 </t>
  </si>
  <si>
    <t xml:space="preserve"> 15.2.39 </t>
  </si>
  <si>
    <t xml:space="preserve"> 15.2.40 </t>
  </si>
  <si>
    <t xml:space="preserve"> 15.3 </t>
  </si>
  <si>
    <t xml:space="preserve"> 15.3.1 </t>
  </si>
  <si>
    <t xml:space="preserve"> 15.3.2 </t>
  </si>
  <si>
    <t xml:space="preserve"> 15.3.3 </t>
  </si>
  <si>
    <t xml:space="preserve"> 15.3.4 </t>
  </si>
  <si>
    <t xml:space="preserve"> 15.3.5 </t>
  </si>
  <si>
    <t xml:space="preserve"> 15.3.6 </t>
  </si>
  <si>
    <t xml:space="preserve"> 15.3.7 </t>
  </si>
  <si>
    <t xml:space="preserve"> 15.3.8 </t>
  </si>
  <si>
    <t xml:space="preserve"> 15.3.9 </t>
  </si>
  <si>
    <t xml:space="preserve"> 15.3.10 </t>
  </si>
  <si>
    <t xml:space="preserve"> 15.3.11 </t>
  </si>
  <si>
    <t xml:space="preserve"> 15.3.12 </t>
  </si>
  <si>
    <t xml:space="preserve"> 15.3.13 </t>
  </si>
  <si>
    <t xml:space="preserve"> 15.3.14 </t>
  </si>
  <si>
    <t xml:space="preserve"> 15.3.15 </t>
  </si>
  <si>
    <t xml:space="preserve"> 15.3.16 </t>
  </si>
  <si>
    <t xml:space="preserve"> 15.3.17 </t>
  </si>
  <si>
    <t xml:space="preserve"> 15.3.18 </t>
  </si>
  <si>
    <t xml:space="preserve"> 15.4 </t>
  </si>
  <si>
    <t xml:space="preserve"> 15.4.1 </t>
  </si>
  <si>
    <t xml:space="preserve"> 15.4.2 </t>
  </si>
  <si>
    <t xml:space="preserve"> 15.4.3 </t>
  </si>
  <si>
    <t xml:space="preserve"> 15.4.4 </t>
  </si>
  <si>
    <t xml:space="preserve"> 15.4.5 </t>
  </si>
  <si>
    <t xml:space="preserve"> 15.4.6 </t>
  </si>
  <si>
    <t xml:space="preserve"> 15.4.7 </t>
  </si>
  <si>
    <t xml:space="preserve"> 15.4.8 </t>
  </si>
  <si>
    <t xml:space="preserve"> 15.4.9 </t>
  </si>
  <si>
    <t xml:space="preserve"> 15.4.10 </t>
  </si>
  <si>
    <t xml:space="preserve"> 15.4.11 </t>
  </si>
  <si>
    <t xml:space="preserve"> 16.1.43 </t>
  </si>
  <si>
    <t xml:space="preserve"> 16.1.44 </t>
  </si>
  <si>
    <t xml:space="preserve"> 16.1.45 </t>
  </si>
  <si>
    <t xml:space="preserve"> 16.1.46 </t>
  </si>
  <si>
    <t xml:space="preserve"> 16.1.47 </t>
  </si>
  <si>
    <t xml:space="preserve"> 16.1.48 </t>
  </si>
  <si>
    <t xml:space="preserve"> 16.1.49 </t>
  </si>
  <si>
    <t xml:space="preserve"> 16.1.50 </t>
  </si>
  <si>
    <t xml:space="preserve"> 16.1.51 </t>
  </si>
  <si>
    <t xml:space="preserve"> 16.1.52 </t>
  </si>
  <si>
    <t xml:space="preserve"> 16.1.53 </t>
  </si>
  <si>
    <t xml:space="preserve"> 16.1.54 </t>
  </si>
  <si>
    <t xml:space="preserve"> 16.1.55 </t>
  </si>
  <si>
    <t xml:space="preserve"> 16.1.56 </t>
  </si>
  <si>
    <t xml:space="preserve"> 16.1.57 </t>
  </si>
  <si>
    <t xml:space="preserve"> 16.1.58 </t>
  </si>
  <si>
    <t xml:space="preserve"> 16.1.59 </t>
  </si>
  <si>
    <t xml:space="preserve"> 16.1.60 </t>
  </si>
  <si>
    <t xml:space="preserve"> 16.1.61 </t>
  </si>
  <si>
    <t xml:space="preserve"> 16.1.62 </t>
  </si>
  <si>
    <t xml:space="preserve"> 16.1.63 </t>
  </si>
  <si>
    <t xml:space="preserve"> 16.1.64 </t>
  </si>
  <si>
    <t xml:space="preserve"> 16.1.65 </t>
  </si>
  <si>
    <t xml:space="preserve"> 16.1.66 </t>
  </si>
  <si>
    <t xml:space="preserve"> 16.1.67 </t>
  </si>
  <si>
    <t xml:space="preserve"> 16.1.68 </t>
  </si>
  <si>
    <t xml:space="preserve"> 16.1.69 </t>
  </si>
  <si>
    <t xml:space="preserve"> 16.1.70 </t>
  </si>
  <si>
    <t xml:space="preserve"> 16.1.71 </t>
  </si>
  <si>
    <t xml:space="preserve"> 18.3 </t>
  </si>
  <si>
    <t xml:space="preserve"> 18.4 </t>
  </si>
  <si>
    <t xml:space="preserve"> 18.5 </t>
  </si>
  <si>
    <t xml:space="preserve"> 18.6 </t>
  </si>
  <si>
    <t xml:space="preserve"> 18.7 </t>
  </si>
  <si>
    <t xml:space="preserve"> 18.8 </t>
  </si>
  <si>
    <t xml:space="preserve"> 19.9 </t>
  </si>
  <si>
    <t xml:space="preserve"> 19.10 </t>
  </si>
  <si>
    <t xml:space="preserve"> 20.1.1 </t>
  </si>
  <si>
    <t xml:space="preserve"> 20.2.1 </t>
  </si>
  <si>
    <t xml:space="preserve"> 20.3.1 </t>
  </si>
  <si>
    <t xml:space="preserve"> 4656 </t>
  </si>
  <si>
    <t>Locação de container - Banheiro com chuveiros e vasos - 4,30 x 2,30m</t>
  </si>
  <si>
    <t>mês</t>
  </si>
  <si>
    <t>LASTRO COM MATERIAL GRANULAR (PEDRA BRITADA N.1 E PEDRA BRITADA N.2), APLICADO EM PISOS OU LAJES SOBRE SOLO, ESPESSURA DE *10 CM*. AF_01/2024</t>
  </si>
  <si>
    <t xml:space="preserve"> CPU2288 </t>
  </si>
  <si>
    <t xml:space="preserve"> 2.16 </t>
  </si>
  <si>
    <t xml:space="preserve"> 3.4 </t>
  </si>
  <si>
    <t>BASE RESERVATÓRIO</t>
  </si>
  <si>
    <t xml:space="preserve"> 3.4.1 </t>
  </si>
  <si>
    <t>EXECUÇÃO DE RADIER, ESPESSURA DE 20 CM, FCK = 30 MPA, COM USO DE FORMAS EM MADEIRA SERRADA. AF_09/2021</t>
  </si>
  <si>
    <t xml:space="preserve"> 6.2 </t>
  </si>
  <si>
    <t>IMPERMEABILIZAÇÃO DE SUPERFÍCIE COM ARGAMASSA POLIMÉRICA / MEMBRANA ACRÍLICA, 3 DEMÃOS. AF_09/2023</t>
  </si>
  <si>
    <t xml:space="preserve"> 23.08.242 </t>
  </si>
  <si>
    <t>PORTA LISA DE CORRER SUSPENSA EM MADEIRA COM BATENTE</t>
  </si>
  <si>
    <t>JANELA DE ALUMÍNIO DE CORRER COM 4 FOLHAS PARA VIDROS, COM VIDROS, BATENTE, ACABAMENTO COM ACETATO OU BRILHANTE E FERRAGENS. EXCLUSIVE ALIZAR E CONTRAMARCO. FORNECIMENTO E INSTALAÇÃO. AF_12/2019</t>
  </si>
  <si>
    <t xml:space="preserve"> 12.3 </t>
  </si>
  <si>
    <t xml:space="preserve"> 12.3.1 </t>
  </si>
  <si>
    <t>PINTURA FUNDO NIVELADOR ALQUÍDICO BRANCO EM MADEIRA. AF_01/2021</t>
  </si>
  <si>
    <t xml:space="preserve"> 12.3.2 </t>
  </si>
  <si>
    <t>PINTURA TINTA DE ACABAMENTO (PIGMENTADA) ESMALTE SINTÉTICO ACETINADO EM MADEIRA, 2 DEMÃOS. AF_01/2021</t>
  </si>
  <si>
    <t>Utilizada composição de referência SINAPI e subsituído o insumo 1525 por 34493 para adequação da resistencia necessaria.</t>
  </si>
  <si>
    <t xml:space="preserve">CPOS/CDHU 02.02.150 </t>
  </si>
  <si>
    <t xml:space="preserve">ORSE 11703 </t>
  </si>
  <si>
    <t xml:space="preserve">ORSE 4656 </t>
  </si>
  <si>
    <t xml:space="preserve">SBC 012208 </t>
  </si>
  <si>
    <t xml:space="preserve">SBC 052032 </t>
  </si>
  <si>
    <t xml:space="preserve">CPOS/CDHU 05.07.040 </t>
  </si>
  <si>
    <t>SETOP ED-50393</t>
  </si>
  <si>
    <t>SINAPI 97063 + INSUMO SINAPI 20193</t>
  </si>
  <si>
    <t>SINAPI 96557</t>
  </si>
  <si>
    <t xml:space="preserve">SBC 000128 </t>
  </si>
  <si>
    <t>SINAPI 103672</t>
  </si>
  <si>
    <t>SINAPI 103675</t>
  </si>
  <si>
    <t>CPOS 13.01.310</t>
  </si>
  <si>
    <t>Utilizada composição do CPOS para São Paulo visto que o SINAPI não possui composição adequada para contemplar tal serviço. Excluídos os insumos referentes à capa de concreto visto que esses quantitativos estão presentes no concreto, forma e aço de lajes da planilha orçamentária.</t>
  </si>
  <si>
    <t>CPOS 13.01.320</t>
  </si>
  <si>
    <t>CPOS 13.01.330</t>
  </si>
  <si>
    <t xml:space="preserve">ORSE 10783 </t>
  </si>
  <si>
    <t>SINAPI 96359</t>
  </si>
  <si>
    <t xml:space="preserve">SBC 100113 </t>
  </si>
  <si>
    <t xml:space="preserve">SBC 110015 </t>
  </si>
  <si>
    <t xml:space="preserve">CPOS/CDHU 23.08.242 </t>
  </si>
  <si>
    <t>ORSE 11946 + SINAPI 102166</t>
  </si>
  <si>
    <t xml:space="preserve">CPOS/CDHU 25.02.110 </t>
  </si>
  <si>
    <t xml:space="preserve">EMOP 14.003.0205-0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</si>
  <si>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</si>
  <si>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</si>
  <si>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</si>
  <si>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</si>
  <si>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</si>
  <si>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</si>
  <si>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</si>
  <si>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</si>
  <si>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</si>
  <si>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11233 </t>
  </si>
  <si>
    <t xml:space="preserve">ORSE 12492 </t>
  </si>
  <si>
    <t xml:space="preserve">CPOS/CDHU 44.01.040 </t>
  </si>
  <si>
    <t xml:space="preserve">IOPES 170124 </t>
  </si>
  <si>
    <t xml:space="preserve">CPOS/CDHU 44.01.850 </t>
  </si>
  <si>
    <t xml:space="preserve">CPOS/CDHU 44.02.200 </t>
  </si>
  <si>
    <t xml:space="preserve">ORSE 13262 </t>
  </si>
  <si>
    <t xml:space="preserve">CPOS/CDHU 44.03.300 </t>
  </si>
  <si>
    <t xml:space="preserve">CPOS/CDHU 44.03.316 </t>
  </si>
  <si>
    <t xml:space="preserve">ORSE 9676 </t>
  </si>
  <si>
    <t xml:space="preserve">ORSE 11747 </t>
  </si>
  <si>
    <t xml:space="preserve">ORSE 9503 </t>
  </si>
  <si>
    <t xml:space="preserve">ORSE 13113 </t>
  </si>
  <si>
    <t>SBC 053037</t>
  </si>
  <si>
    <t xml:space="preserve">EMOP 18.050.0120-0 </t>
  </si>
  <si>
    <t xml:space="preserve">SBC 054668 </t>
  </si>
  <si>
    <t xml:space="preserve">CPOS/CDHU 45.03.110 </t>
  </si>
  <si>
    <t>SBC 077390 + COTAÇÃO</t>
  </si>
  <si>
    <t xml:space="preserve">CPOS/CDHU 48.02.008 </t>
  </si>
  <si>
    <t xml:space="preserve">ORSE 12882 </t>
  </si>
  <si>
    <t xml:space="preserve">CPOS/CDHU 48.02.300 </t>
  </si>
  <si>
    <t xml:space="preserve">ORSE 4883 </t>
  </si>
  <si>
    <t xml:space="preserve">CPOS/CDHU 46.03.050 </t>
  </si>
  <si>
    <t xml:space="preserve">CPOS/CDHU 46.03.038 </t>
  </si>
  <si>
    <t xml:space="preserve">CPOS/CDHU 46.03.040 </t>
  </si>
  <si>
    <t xml:space="preserve">CPOS/CDHU 46.01.040 </t>
  </si>
  <si>
    <t xml:space="preserve">CPOS/CDHU 46.02.010 </t>
  </si>
  <si>
    <t xml:space="preserve">CPOS/CDHU 46.03.080 </t>
  </si>
  <si>
    <t xml:space="preserve">ORSE 1595 </t>
  </si>
  <si>
    <t xml:space="preserve">ORSE 9760 </t>
  </si>
  <si>
    <t xml:space="preserve">ORSE 12646 </t>
  </si>
  <si>
    <t xml:space="preserve">ORSE 3234 </t>
  </si>
  <si>
    <t xml:space="preserve">ORSE 6409 </t>
  </si>
  <si>
    <t xml:space="preserve">SBC 053039 </t>
  </si>
  <si>
    <t xml:space="preserve">SBC 054083 </t>
  </si>
  <si>
    <t xml:space="preserve">CPOS/CDHU 46.05.020 </t>
  </si>
  <si>
    <t xml:space="preserve">CPOS/CDHU 46.05.040 </t>
  </si>
  <si>
    <t xml:space="preserve">CPOS/CDHU 46.01.070 </t>
  </si>
  <si>
    <t>SINAPI 83535</t>
  </si>
  <si>
    <t xml:space="preserve">ORSE 12889 </t>
  </si>
  <si>
    <t xml:space="preserve">ORSE 12888 </t>
  </si>
  <si>
    <t xml:space="preserve">CPOS/CDHU 97.02.210 </t>
  </si>
  <si>
    <t xml:space="preserve">ORSE 11853 </t>
  </si>
  <si>
    <t xml:space="preserve">CPOS/CDHU 97.02.198 </t>
  </si>
  <si>
    <t xml:space="preserve">ORSE 12884 </t>
  </si>
  <si>
    <t xml:space="preserve">CPOS/CDHU 50.05.312 </t>
  </si>
  <si>
    <t xml:space="preserve">ORSE 10785 </t>
  </si>
  <si>
    <t xml:space="preserve">IOPES 160612 </t>
  </si>
  <si>
    <t xml:space="preserve">EMOP 05.054.0115-0 </t>
  </si>
  <si>
    <t xml:space="preserve">ORSE 9925 </t>
  </si>
  <si>
    <t xml:space="preserve">SBC 063445 </t>
  </si>
  <si>
    <t xml:space="preserve">SBC 063444 </t>
  </si>
  <si>
    <t xml:space="preserve">SBC 040395 </t>
  </si>
  <si>
    <t xml:space="preserve">SBC 063111 </t>
  </si>
  <si>
    <t xml:space="preserve">SBC 078583 </t>
  </si>
  <si>
    <t xml:space="preserve">SBC 062690 </t>
  </si>
  <si>
    <t xml:space="preserve">SBC 061461 </t>
  </si>
  <si>
    <t xml:space="preserve">SBC 061462 </t>
  </si>
  <si>
    <t xml:space="preserve">SBC 059208 </t>
  </si>
  <si>
    <t xml:space="preserve">SBC 062002 </t>
  </si>
  <si>
    <t xml:space="preserve">SBC 062568 </t>
  </si>
  <si>
    <t xml:space="preserve">SBC 064035 </t>
  </si>
  <si>
    <t xml:space="preserve">IOPES 151324 </t>
  </si>
  <si>
    <t xml:space="preserve">SBC 064563 </t>
  </si>
  <si>
    <t xml:space="preserve">CPOS/CDHU 37.24.042 </t>
  </si>
  <si>
    <t xml:space="preserve">SBC 064819 </t>
  </si>
  <si>
    <t xml:space="preserve">ORSE 13149 </t>
  </si>
  <si>
    <t xml:space="preserve">SBC 063612 </t>
  </si>
  <si>
    <t xml:space="preserve">SBC 063052 </t>
  </si>
  <si>
    <t xml:space="preserve">SBC 060107 </t>
  </si>
  <si>
    <t xml:space="preserve">ORSE 8685 </t>
  </si>
  <si>
    <t xml:space="preserve">ORSE 9524 </t>
  </si>
  <si>
    <t xml:space="preserve">SBC 062562 </t>
  </si>
  <si>
    <t xml:space="preserve">CPOS/CDHU 38.04.080 </t>
  </si>
  <si>
    <t xml:space="preserve">ORSE 8662 </t>
  </si>
  <si>
    <t xml:space="preserve">SBC 061236 </t>
  </si>
  <si>
    <t xml:space="preserve">SBC 064500 </t>
  </si>
  <si>
    <t xml:space="preserve">SBC 062300 </t>
  </si>
  <si>
    <t xml:space="preserve">CPOS/CDHU 41.31.040 </t>
  </si>
  <si>
    <t xml:space="preserve">SBC 060121 </t>
  </si>
  <si>
    <t xml:space="preserve">ORSE 13158 </t>
  </si>
  <si>
    <t xml:space="preserve">ORSE 11273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</si>
  <si>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</si>
  <si>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</si>
  <si>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</si>
  <si>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</si>
  <si>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</si>
  <si>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</si>
  <si>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</si>
  <si>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</si>
  <si>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</si>
  <si>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</si>
  <si>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070904 </t>
  </si>
  <si>
    <t xml:space="preserve">SBC 070216 </t>
  </si>
  <si>
    <t xml:space="preserve">CPOS/CDHU 69.20.340 </t>
  </si>
  <si>
    <t xml:space="preserve">ORSE 8733 </t>
  </si>
  <si>
    <t xml:space="preserve">ORSE 8732 </t>
  </si>
  <si>
    <t xml:space="preserve">ORSE 12313 </t>
  </si>
  <si>
    <t xml:space="preserve">ORSE 12043 </t>
  </si>
  <si>
    <t xml:space="preserve">ORSE 2451 </t>
  </si>
  <si>
    <t>CPU2424</t>
  </si>
  <si>
    <t>SIURB 17010074</t>
  </si>
  <si>
    <t>Utilizada composição de referência SIURB para mão de obra e insumo, bem como inclusão do insumo SBC 016202 para atendimento do projeto.</t>
  </si>
  <si>
    <t>CPU2425</t>
  </si>
  <si>
    <t>SBC 110271</t>
  </si>
  <si>
    <t>Utilziada composição de referência SBC para São Paulo com o coeficiente proporcional ao tamanho da porta.</t>
  </si>
  <si>
    <t>CONCRETAGEM DE BLOCO DE COROAMENTO OU VIGA BALDRAME, FCK 30 MPA, COM USO DE BOMBA - LANÇAMENTO, ADENSAMENTO E ACABAMENTO. AF_01/2024</t>
  </si>
  <si>
    <t xml:space="preserve"> 7.1.1.5 </t>
  </si>
  <si>
    <t xml:space="preserve"> CPU2425 </t>
  </si>
  <si>
    <t>PORTA DE MADEIRA COM VIDRO, 2 FOLHAS, ABERTURA DE GIRO COM ACABAMENTO EM PINTURA BRANCA</t>
  </si>
  <si>
    <t xml:space="preserve"> 7.1.1.6 </t>
  </si>
  <si>
    <t xml:space="preserve"> 110016 </t>
  </si>
  <si>
    <t>PORTA COMPLETA MADEIRA 2 FL.1,60x2,10m LISA FER.VAI-E-VEM</t>
  </si>
  <si>
    <t xml:space="preserve"> 112618 </t>
  </si>
  <si>
    <t>PORTAO DE CORRER EM ALUMINIO PINTURA ELETROSTATICA BRANCA</t>
  </si>
  <si>
    <t xml:space="preserve"> 7.2.1.5 </t>
  </si>
  <si>
    <t xml:space="preserve"> 112370 </t>
  </si>
  <si>
    <t>PORTA ALUMINIO ANODIZADO NATURAL 1 FOLHA DE ABRIR</t>
  </si>
  <si>
    <t>INTERRUPTOR PARALELO (2 MÓDULOS), 10A/250V, INCLUINDO SUPORTE E PLACA - FORNECIMENTO E INSTALAÇÃO. AF_03/2023</t>
  </si>
  <si>
    <t xml:space="preserve"> 452 </t>
  </si>
  <si>
    <t>Disjuntor termomagnetico tripolar  63 A, padrão DIN (Europeu - linha branca),curva C</t>
  </si>
  <si>
    <t xml:space="preserve"> 10237 </t>
  </si>
  <si>
    <t>Disjuntor termomagnetico bipolar 70 A, padrão DIN (Europeu - linha branca), curva C, corrente 5KA</t>
  </si>
  <si>
    <t xml:space="preserve"> 454 </t>
  </si>
  <si>
    <t>Disjuntor termomagnetico tripolar 160 A, padrão DIN (Europeu - linha branca),65KA</t>
  </si>
  <si>
    <t xml:space="preserve"> 16.2.5 </t>
  </si>
  <si>
    <t xml:space="preserve"> 060582 </t>
  </si>
  <si>
    <t>LUMINARIA COLUNA/PISO CUPULA REDONDA TECIDO, BASE/HASTE ACO</t>
  </si>
  <si>
    <t xml:space="preserve"> 17.2.4 </t>
  </si>
  <si>
    <t xml:space="preserve"> 070205 </t>
  </si>
  <si>
    <t>EXAUSTOR AXIAL MULTIVAC MODELO MURO 150A</t>
  </si>
  <si>
    <t xml:space="preserve"> CPU2424 </t>
  </si>
  <si>
    <t>POSTO DE CONSUMO DE O2 OU AR VÁCUO OU N2O</t>
  </si>
  <si>
    <t xml:space="preserve"> 19.11 </t>
  </si>
  <si>
    <t>CODIGO  DA COMPOSICAO</t>
  </si>
  <si>
    <t>DESCRICAO DA COMPOSICAO</t>
  </si>
  <si>
    <t>UNIDADE</t>
  </si>
  <si>
    <t>CUSTO TOTAL</t>
  </si>
  <si>
    <t>ASSENTAMENTO DE TUBO DE FERRO FUNDIDO PARA REDE DE ÁGUA, DN 80 MM, JUNTA ELÁSTICA, INSTALADO EM LOCAL COM NÍVEL ALTO DE INTERFERÊNCIAS (NÃO INCLUI FORNECIMENTO). AF_05/2024</t>
  </si>
  <si>
    <t>4,94</t>
  </si>
  <si>
    <t>ASSENTAMENTO DE TUBO DE FERRO FUNDIDO PARA REDE DE ÁGUA, DN 100 MM, JUNTA ELÁSTICA, INSTALADO EM LOCAL COM NÍVEL ALTO DE INTERFERÊNCIAS (NÃO INCLUI FORNECIMENTO). AF_05/2024</t>
  </si>
  <si>
    <t>5,68</t>
  </si>
  <si>
    <t>ASSENTAMENTO DE TUBO DE FERRO FUNDIDO PARA REDE DE ÁGUA, DN 150 MM, JUNTA ELÁSTICA, INSTALADO EM LOCAL COM NÍVEL ALTO DE INTERFERÊNCIAS (NÃO INCLUI FORNECIMENTO). AF_05/2024</t>
  </si>
  <si>
    <t>7,48</t>
  </si>
  <si>
    <t>ASSENTAMENTO DE TUBO DE FERRO FUNDIDO PARA REDE DE ÁGUA, DN 200 MM, JUNTA ELÁSTICA, INSTALADO EM LOCAL COM NÍVEL ALTO DE INTERFERÊNCIAS (NÃO INCLUI FORNECIMENTO). AF_05/2024</t>
  </si>
  <si>
    <t>9,30</t>
  </si>
  <si>
    <t>ASSENTAMENTO DE TUBO DE FERRO FUNDIDO PARA REDE DE ÁGUA, DN 250 MM, JUNTA ELÁSTICA, INSTALADO EM LOCAL COM NÍVEL ALTO DE INTERFERÊNCIAS (NÃO INCLUI FORNECIMENTO). AF_05/2024</t>
  </si>
  <si>
    <t>11,12</t>
  </si>
  <si>
    <t>ASSENTAMENTO DE TUBO DE FERRO FUNDIDO PARA REDE DE ÁGUA, DN 300 MM, JUNTA ELÁSTICA, INSTALADO EM LOCAL COM NÍVEL ALTO DE INTERFERÊNCIAS (NÃO INCLUI FORNECIMENTO). AF_05/2024</t>
  </si>
  <si>
    <t>12,96</t>
  </si>
  <si>
    <t>ASSENTAMENTO DE TUBO DE FERRO FUNDIDO PARA REDE DE ÁGUA, DN 350 MM, JUNTA ELÁSTICA, INSTALADO EM LOCAL COM NÍVEL ALTO DE INTERFERÊNCIAS (NÃO INCLUI FORNECIMENTO). AF_05/2024</t>
  </si>
  <si>
    <t>14,79</t>
  </si>
  <si>
    <t>ASSENTAMENTO DE TUBO DE FERRO FUNDIDO PARA REDE DE ÁGUA, DN 400 MM, JUNTA ELÁSTICA, INSTALADO EM LOCAL COM NÍVEL ALTO DE INTERFERÊNCIAS (NÃO INCLUI FORNECIMENTO). AF_05/2024</t>
  </si>
  <si>
    <t>16,63</t>
  </si>
  <si>
    <t>ASSENTAMENTO DE TUBO DE FERRO FUNDIDO PARA REDE DE ÁGUA, DN 450 MM, JUNTA ELÁSTICA, INSTALADO EM LOCAL COM NÍVEL ALTO DE INTERFERÊNCIAS (NÃO INCLUI FORNECIMENTO). AF_05/2024</t>
  </si>
  <si>
    <t>18,48</t>
  </si>
  <si>
    <t>ASSENTAMENTO DE TUBO DE FERRO FUNDIDO PARA REDE DE ÁGUA, DN 500 MM, JUNTA ELÁSTICA, INSTALADO EM LOCAL COM NÍVEL ALTO DE INTERFERÊNCIAS (NÃO INCLUI FORNECIMENTO). AF_05/2024</t>
  </si>
  <si>
    <t>23,01</t>
  </si>
  <si>
    <t>ASSENTAMENTO DE TUBO DE FERRO FUNDIDO PARA REDE DE ÁGUA, DN 600 MM, JUNTA ELÁSTICA, INSTALADO EM LOCAL COM NÍVEL ALTO DE INTERFERÊNCIAS (NÃO INCLUI FORNECIMENTO). AF_05/2024</t>
  </si>
  <si>
    <t>27,11</t>
  </si>
  <si>
    <t>ASSENTAMENTO DE TUBO DE FERRO FUNDIDO PARA REDE DE ÁGUA, DN 700 MM, JUNTA ELÁSTICA, INSTALADO EM LOCAL COM NÍVEL ALTO DE INTERFERÊNCIAS (NÃO INCLUI FORNECIMENTO). AF_05/2024</t>
  </si>
  <si>
    <t>30,98</t>
  </si>
  <si>
    <t>ASSENTAMENTO DE TUBO DE FERRO FUNDIDO PARA REDE DE ÁGUA, DN 800 MM, JUNTA ELÁSTICA, INSTALADO EM LOCAL COM NÍVEL ALTO DE INTERFERÊNCIAS (NÃO INCLUI FORNECIMENTO). AF_05/2024</t>
  </si>
  <si>
    <t>35,00</t>
  </si>
  <si>
    <t>ASSENTAMENTO DE TUBO DE FERRO FUNDIDO PARA REDE DE ÁGUA, DN 900 MM, JUNTA ELÁSTICA, INSTALADO EM LOCAL COM NÍVEL ALTO DE INTERFERÊNCIAS (NÃO INCLUI FORNECIMENTO). AF_05/2024</t>
  </si>
  <si>
    <t>39,05</t>
  </si>
  <si>
    <t>ASSENTAMENTO DE TUBO DE FERRO FUNDIDO PARA REDE DE ÁGUA, DN 1000 MM, JUNTA ELÁSTICA, INSTALADO EM LOCAL COM NÍVEL ALTO DE INTERFERÊNCIAS (NÃO INCLUI FORNECIMENTO). AF_05/2024</t>
  </si>
  <si>
    <t>43,11</t>
  </si>
  <si>
    <t>ASSENTAMENTO DE TUBO DE FERRO FUNDIDO PARA REDE DE ÁGUA, DN 1200 MM, JUNTA ELÁSTICA, INSTALADO EM LOCAL COM NÍVEL ALTO DE INTERFERÊNCIAS (NÃO INCLUI FORNECIMENTO). AF_05/2024</t>
  </si>
  <si>
    <t>51,59</t>
  </si>
  <si>
    <t>ASSENTAMENTO DE TUBO DE FERRO FUNDIDO PARA REDE DE ÁGUA, DN 80 MM, JUNTA ELÁSTICA, INSTALADO EM LOCAL COM NÍVEL BAIXO DE INTERFERÊNCIAS (NÃO INCLUI FORNECIMENTO). AF_05/2024</t>
  </si>
  <si>
    <t>3,70</t>
  </si>
  <si>
    <t>ASSENTAMENTO DE TUBO DE FERRO FUNDIDO PARA REDE DE ÁGUA, DN 100 MM, JUNTA ELÁSTICA, INSTALADO EM LOCAL COM NÍVEL BAIXO DE INTERFERÊNCIAS (NÃO INCLUI FORNECIMENTO). AF_05/2024</t>
  </si>
  <si>
    <t>4,31</t>
  </si>
  <si>
    <t>ASSENTAMENTO DE TUBO DE FERRO FUNDIDO PARA REDE DE ÁGUA, DN 150 MM, JUNTA ELÁSTICA, INSTALADO EM LOCAL COM NÍVEL BAIXO DE INTERFERÊNCIAS (NÃO INCLUI FORNECIMENTO). AF_05/2024</t>
  </si>
  <si>
    <t>5,79</t>
  </si>
  <si>
    <t>ASSENTAMENTO DE TUBO DE FERRO FUNDIDO PARA REDE DE ÁGUA, DN 200 MM, JUNTA ELÁSTICA, INSTALADO EM LOCAL COM NÍVEL BAIXO DE INTERFERÊNCIAS (NÃO INCLUI FORNECIMENTO). AF_05/2024</t>
  </si>
  <si>
    <t>7,28</t>
  </si>
  <si>
    <t>ASSENTAMENTO DE TUBO DE FERRO FUNDIDO PARA REDE DE ÁGUA, DN 250 MM, JUNTA ELÁSTICA, INSTALADO EM LOCAL COM NÍVEL BAIXO DE INTERFERÊNCIAS (NÃO INCLUI FORNECIMENTO). AF_05/2024</t>
  </si>
  <si>
    <t>8,77</t>
  </si>
  <si>
    <t>ASSENTAMENTO DE TUBO DE FERRO FUNDIDO PARA REDE DE ÁGUA, DN 300 MM, JUNTA ELÁSTICA, INSTALADO EM LOCAL COM NÍVEL BAIXO DE INTERFERÊNCIAS (NÃO INCLUI FORNECIMENTO). AF_05/2024</t>
  </si>
  <si>
    <t>10,28</t>
  </si>
  <si>
    <t>ASSENTAMENTO DE TUBO DE FERRO FUNDIDO PARA REDE DE ÁGUA, DN 350 MM, JUNTA ELÁSTICA, INSTALADO EM LOCAL COM NÍVEL BAIXO DE INTERFERÊNCIAS (NÃO INCLUI FORNECIMENTO). AF_05/2024</t>
  </si>
  <si>
    <t>11,78</t>
  </si>
  <si>
    <t>ASSENTAMENTO DE TUBO DE FERRO FUNDIDO PARA REDE DE ÁGUA, DN 400 MM, JUNTA ELÁSTICA, INSTALADO EM LOCAL COM NÍVEL BAIXO DE INTERFERÊNCIAS (NÃO INCLUI FORNECIMENTO). AF_05/2024</t>
  </si>
  <si>
    <t>13,29</t>
  </si>
  <si>
    <t>ASSENTAMENTO DE TUBO DE FERRO FUNDIDO PARA REDE DE ÁGUA, DN 450 MM, JUNTA ELÁSTICA, INSTALADO EM LOCAL COM NÍVEL BAIXO DE INTERFERÊNCIAS (NÃO INCLUI FORNECIMENTO). AF_05/2024</t>
  </si>
  <si>
    <t>14,80</t>
  </si>
  <si>
    <t>ASSENTAMENTO DE TUBO DE FERRO FUNDIDO PARA REDE DE ÁGUA, DN 500 MM, JUNTA ELÁSTICA, INSTALADO EM LOCAL COM NÍVEL BAIXO DE INTERFERÊNCIAS (NÃO INCLUI FORNECIMENTO). AF_05/2024</t>
  </si>
  <si>
    <t>18,14</t>
  </si>
  <si>
    <t>ASSENTAMENTO DE TUBO DE FERRO FUNDIDO PARA REDE DE ÁGUA, DN 600 MM, JUNTA ELÁSTICA, INSTALADO EM LOCAL COM NÍVEL BAIXO DE INTERFERÊNCIAS (NÃO INCLUI FORNECIMENTO). AF_05/2024</t>
  </si>
  <si>
    <t>21,45</t>
  </si>
  <si>
    <t>ASSENTAMENTO DE TUBO DE FERRO FUNDIDO PARA REDE DE ÁGUA, DN 700 MM, JUNTA ELÁSTICA, INSTALADO EM LOCAL COM NÍVEL BAIXO DE INTERFERÊNCIAS (NÃO INCLUI FORNECIMENTO). AF_05/2024</t>
  </si>
  <si>
    <t>24,53</t>
  </si>
  <si>
    <t>ASSENTAMENTO DE TUBO DE FERRO FUNDIDO PARA REDE DE ÁGUA, DN 800 MM, JUNTA ELÁSTICA, INSTALADO EM LOCAL COM NÍVEL BAIXO DE INTERFERÊNCIAS (NÃO INCLUI FORNECIMENTO). AF_05/2024</t>
  </si>
  <si>
    <t>27,76</t>
  </si>
  <si>
    <t>ASSENTAMENTO DE TUBO DE FERRO FUNDIDO PARA REDE DE ÁGUA, DN 900 MM, JUNTA ELÁSTICA, INSTALADO EM LOCAL COM NÍVEL BAIXO DE INTERFERÊNCIAS (NÃO INCLUI FORNECIMENTO). AF_05/2024</t>
  </si>
  <si>
    <t>31,02</t>
  </si>
  <si>
    <t>ASSENTAMENTO DE TUBO DE FERRO FUNDIDO PARA REDE DE ÁGUA, DN 1000 MM, JUNTA ELÁSTICA, INSTALADO EM LOCAL COM NÍVEL BAIXO DE INTERFERÊNCIAS (NÃO INCLUI FORNECIMENTO). AF_05/2024</t>
  </si>
  <si>
    <t>34,30</t>
  </si>
  <si>
    <t>ASSENTAMENTO DE TUBO DE FERRO FUNDIDO PARA REDE DE ÁGUA, DN 1200 MM, JUNTA ELÁSTICA, INSTALADO EM LOCAL COM NÍVEL BAIXO DE INTERFERÊNCIAS (NÃO INCLUI FORNECIMENTO). AF_05/2024</t>
  </si>
  <si>
    <t>41,21</t>
  </si>
  <si>
    <t>ASSENTAMENTO DE CONEXÃO 2 ACESSOS ALINHADOS DE FERRO FUNDIDO PARA REDE DE ÁGUA, DN 1200, JUNTA ELÁSTICA, INSTALADO EM LOCAL COM NÍVEL ALTO DE INTERFERÊNCIAS (NÃO INCLUI FORNECIMENTO). AF_05/2024</t>
  </si>
  <si>
    <t>113,74</t>
  </si>
  <si>
    <t>ASSENTAMENTO DE CONEXÃO 2 ACESSOS INCLINADOS DE FERRO FUNDIDO PARA REDE DE ÁGUA, DN 80, JUNTA ELÁSTICA, INSTALADO EM LOCAL COM NÍVEL ALTO DE INTERFERÊNCIAS (NÃO INCLUI FORNECIMENTO). AF_05/2024</t>
  </si>
  <si>
    <t>15,61</t>
  </si>
  <si>
    <t>ASSENTAMENTO DE CONEXÃO 2 ACESSOS INCLINADOS DE FERRO FUNDIDO PARA REDE DE ÁGUA, DN 100, JUNTA ELÁSTICA, INSTALADO EM LOCAL COM NÍVEL ALTO DE INTERFERÊNCIAS (NÃO INCLUI FORNECIMENTO). AF_05/2024</t>
  </si>
  <si>
    <t>17,92</t>
  </si>
  <si>
    <t>ASSENTAMENTO DE CONEXÃO 2 ACESSOS INCLINADOS DE FERRO FUNDIDO PARA REDE DE ÁGUA, DN 150, JUNTA ELÁSTICA, INSTALADO EM LOCAL COM NÍVEL ALTO DE INTERFERÊNCIAS (NÃO INCLUI FORNECIMENTO). AF_05/2024</t>
  </si>
  <si>
    <t>23,59</t>
  </si>
  <si>
    <t>ASSENTAMENTO DE CONEXÃO 2 ACESSOS INCLINADOS DE FERRO FUNDIDO PARA REDE DE ÁGUA, DN 200, JUNTA ELÁSTICA, INSTALADO EM LOCAL COM NÍVEL ALTO DE INTERFERÊNCIAS (NÃO INCLUI FORNECIMENTO). AF_05/2024</t>
  </si>
  <si>
    <t>29,28</t>
  </si>
  <si>
    <t>ASSENTAMENTO DE CONEXÃO 2 ACESSOS INCLINADOS DE FERRO FUNDIDO PARA REDE DE ÁGUA, DN 250, JUNTA ELÁSTICA, INSTALADO EM LOCAL COM NÍVEL ALTO DE INTERFERÊNCIAS (NÃO INCLUI FORNECIMENTO). AF_05/2024</t>
  </si>
  <si>
    <t>35,11</t>
  </si>
  <si>
    <t>ASSENTAMENTO DE CONEXÃO 2 ACESSOS INCLINADOS DE FERRO FUNDIDO PARA REDE DE ÁGUA, DN 300, JUNTA ELÁSTICA, INSTALADO EM LOCAL COM NÍVEL ALTO DE INTERFERÊNCIAS (NÃO INCLUI FORNECIMENTO). AF_05/2024</t>
  </si>
  <si>
    <t>40,92</t>
  </si>
  <si>
    <t>ASSENTAMENTO DE CONEXÃO 2 ACESSOS INCLINADOS DE FERRO FUNDIDO PARA REDE DE ÁGUA, DN 350, JUNTA ELÁSTICA, INSTALADO EM LOCAL COM NÍVEL ALTO DE INTERFERÊNCIAS (NÃO INCLUI FORNECIMENTO). AF_05/2024</t>
  </si>
  <si>
    <t>46,73</t>
  </si>
  <si>
    <t>ASSENTAMENTO DE CONEXÃO 2 ACESSOS INCLINADOS DE FERRO FUNDIDO PARA REDE DE ÁGUA, DN 400, JUNTA ELÁSTICA, INSTALADO EM LOCAL COM NÍVEL ALTO DE INTERFERÊNCIAS (NÃO INCLUI FORNECIMENTO). AF_05/2024</t>
  </si>
  <si>
    <t>52,52</t>
  </si>
  <si>
    <t>ASSENTAMENTO DE CONEXÃO 2 ACESSOS ALINHADOS DE FERRO FUNDIDO PARA REDE DE ÁGUA, DN 400, JUNTA ELÁSTICA, INSTALADO EM LOCAL COM NÍVEL BAIXO DE INTERFERÊNCIAS (NÃO INCLUI FORNECIMENTO). AF_05/2024</t>
  </si>
  <si>
    <t>29,08</t>
  </si>
  <si>
    <t>ASSENTAMENTO DE CONEXÃO 3 ACESSOS DE FERRO FUNDIDO PARA REDE DE ÁGUA, DN 100, JUNTA ELÁSTICA, INSTALADO EM LOCAL COM NÍVEL BAIXO DE INTERFERÊNCIAS (NÃO INCLUI FORNECIMENTO). AF_05/2024</t>
  </si>
  <si>
    <t>18,81</t>
  </si>
  <si>
    <t>ASSENTAMENTO DE CONEXÃO 2 ACESSOS ALINHADOS DE FERRO FUNDIDO PARA REDE DE ÁGUA, DN 450, JUNTA ELÁSTICA, INSTALADO EM LOCAL COM NÍVEL BAIXO DE INTERFERÊNCIAS (NÃO INCLUI FORNECIMENTO). AF_05/2024</t>
  </si>
  <si>
    <t>32,51</t>
  </si>
  <si>
    <t>ASSENTAMENTO DE CONEXÃO 2 ACESSOS ALINHADOS DE FERRO FUNDIDO PARA REDE DE ÁGUA, DN 500, JUNTA ELÁSTICA, INSTALADO EM LOCAL COM NÍVEL BAIXO DE INTERFERÊNCIAS (NÃO INCLUI FORNECIMENTO). AF_05/2024</t>
  </si>
  <si>
    <t>39,65</t>
  </si>
  <si>
    <t>ASSENTAMENTO DE CONEXÃO 2 ACESSOS ALINHADOS DE FERRO FUNDIDO PARA REDE DE ÁGUA, DN 600, JUNTA ELÁSTICA, INSTALADO EM LOCAL COM NÍVEL BAIXO DE INTERFERÊNCIAS (NÃO INCLUI FORNECIMENTO). AF_05/2024</t>
  </si>
  <si>
    <t>47,06</t>
  </si>
  <si>
    <t>ASSENTAMENTO DE CONEXÃO 2 ACESSOS ALINHADOS DE FERRO FUNDIDO PARA REDE DE ÁGUA, DN 700, JUNTA ELÁSTICA, INSTALADO EM LOCAL COM NÍVEL BAIXO DE INTERFERÊNCIAS (NÃO INCLUI FORNECIMENTO). AF_05/2024</t>
  </si>
  <si>
    <t>53,80</t>
  </si>
  <si>
    <t>ASSENTAMENTO DE CONEXÃO 2 ACESSOS ALINHADOS DE FERRO FUNDIDO PARA REDE DE ÁGUA, DN 800, JUNTA ELÁSTICA, INSTALADO EM LOCAL COM NÍVEL BAIXO DE INTERFERÊNCIAS (NÃO INCLUI FORNECIMENTO). AF_05/2024</t>
  </si>
  <si>
    <t>60,79</t>
  </si>
  <si>
    <t>ASSENTAMENTO DE CONEXÃO 2 ACESSOS ALINHADOS DE FERRO FUNDIDO PARA REDE DE ÁGUA, DN 900, JUNTA ELÁSTICA, INSTALADO EM LOCAL COM NÍVEL BAIXO DE INTERFERÊNCIAS (NÃO INCLUI FORNECIMENTO). AF_05/2024</t>
  </si>
  <si>
    <t>68,01</t>
  </si>
  <si>
    <t>ASSENTAMENTO DE CONEXÃO 2 ACESSOS ALINHADOS DE FERRO FUNDIDO PARA REDE DE ÁGUA, DN 1000, JUNTA ELÁSTICA, INSTALADO EM LOCAL COM NÍVEL BAIXO DE INTERFERÊNCIAS (NÃO INCLUI FORNECIMENTO). AF_05/2024</t>
  </si>
  <si>
    <t>75,28</t>
  </si>
  <si>
    <t>ASSENTAMENTO DE CONEXÃO 2 ACESSOS ALINHADOS DE FERRO FUNDIDO PARA REDE DE ÁGUA, DN 1200, JUNTA ELÁSTICA, INSTALADO EM LOCAL COM NÍVEL BAIXO DE INTERFERÊNCIAS (NÃO INCLUI FORNECIMENTO). AF_05/2024</t>
  </si>
  <si>
    <t>92,43</t>
  </si>
  <si>
    <t>ASSENTAMENTO DE CONEXÃO 2 ACESSOS INCLINADOS DE FERRO FUNDIDO PARA REDE DE ÁGUA, DN 80, JUNTA ELÁSTICA, INSTALADO EM LOCAL COM NÍVEL BAIXO DE INTERFERÊNCIAS (NÃO INCLUI FORNECIMENTO). AF_05/2024</t>
  </si>
  <si>
    <t>11,79</t>
  </si>
  <si>
    <t>ASSENTAMENTO DE CONEXÃO 2 ACESSOS INCLINADOS DE FERRO FUNDIDO PARA REDE DE ÁGUA, DN 450, JUNTA ELÁSTICA, INSTALADO EM LOCAL COM NÍVEL ALTO DE INTERFERÊNCIAS (NÃO INCLUI FORNECIMENTO). AF_05/2024</t>
  </si>
  <si>
    <t>58,46</t>
  </si>
  <si>
    <t>ASSENTAMENTO DE CONEXÃO 2 ACESSOS INCLINADOS DE FERRO FUNDIDO PARA REDE DE ÁGUA, DN 500, JUNTA ELÁSTICA, INSTALADO EM LOCAL COM NÍVEL ALTO DE INTERFERÊNCIAS (NÃO INCLUI FORNECIMENTO). AF_05/2024</t>
  </si>
  <si>
    <t>72,62</t>
  </si>
  <si>
    <t>ASSENTAMENTO DE CONEXÃO 2 ACESSOS INCLINADOS DE FERRO FUNDIDO PARA REDE DE ÁGUA, DN 600, JUNTA ELÁSTICA, INSTALADO EM LOCAL COM NÍVEL ALTO DE INTERFERÊNCIAS (NÃO INCLUI FORNECIMENTO). AF_05/2024</t>
  </si>
  <si>
    <t>85,71</t>
  </si>
  <si>
    <t>ASSENTAMENTO DE CONEXÃO 2 ACESSOS INCLINADOS DE FERRO FUNDIDO PARA REDE DE ÁGUA, DN 700, JUNTA ELÁSTICA, INSTALADO EM LOCAL COM NÍVEL ALTO DE INTERFERÊNCIAS (NÃO INCLUI FORNECIMENTO). AF_05/2024</t>
  </si>
  <si>
    <t>98,10</t>
  </si>
  <si>
    <t>ASSENTAMENTO DE CONEXÃO 2 ACESSOS INCLINADOS DE FERRO FUNDIDO PARA REDE DE ÁGUA, DN 800, JUNTA ELÁSTICA, INSTALADO EM LOCAL COM NÍVEL ALTO DE INTERFERÊNCIAS (NÃO INCLUI FORNECIMENTO). AF_05/2024</t>
  </si>
  <si>
    <t>110,77</t>
  </si>
  <si>
    <t>ASSENTAMENTO DE CONEXÃO 2 ACESSOS INCLINADOS DE FERRO FUNDIDO PARA REDE DE ÁGUA, DN 900, JUNTA ELÁSTICA, INSTALADO EM LOCAL COM NÍVEL ALTO DE INTERFERÊNCIAS (NÃO INCLUI FORNECIMENTO). AF_05/2024</t>
  </si>
  <si>
    <t>123,62</t>
  </si>
  <si>
    <t>ASSENTAMENTO DE CONEXÃO 2 ACESSOS INCLINADOS DE FERRO FUNDIDO PARA REDE DE ÁGUA, DN 1000, JUNTA ELÁSTICA, INSTALADO EM LOCAL COM NÍVEL ALTO DE INTERFERÊNCIAS (NÃO INCLUI FORNECIMENTO). AF_05/2024</t>
  </si>
  <si>
    <t>136,57</t>
  </si>
  <si>
    <t>ASSENTAMENTO DE CONEXÃO 2 ACESSOS INCLINADOS DE FERRO FUNDIDO PARA REDE DE ÁGUA, DN 1200, JUNTA ELÁSTICA, INSTALADO EM LOCAL COM NÍVEL ALTO DE INTERFERÊNCIAS (NÃO INCLUI FORNECIMENTO). AF_05/2024</t>
  </si>
  <si>
    <t>165,03</t>
  </si>
  <si>
    <t>ASSENTAMENTO DE CONEXÃO 3 ACESSOS DE FERRO FUNDIDO PARA REDE DE ÁGUA, DN 80, JUNTA ELÁSTICA, INSTALADO EM LOCAL COM NÍVEL ALTO DE INTERFERÊNCIAS (NÃO INCLUI FORNECIMENTO). AF_05/2024</t>
  </si>
  <si>
    <t>21,27</t>
  </si>
  <si>
    <t>ASSENTAMENTO DE CONEXÃO 3 ACESSOS DE FERRO FUNDIDO PARA REDE DE ÁGUA, DN 100, JUNTA ELÁSTICA, INSTALADO EM LOCAL COM NÍVEL ALTO DE INTERFERÊNCIAS (NÃO INCLUI FORNECIMENTO). AF_05/2024</t>
  </si>
  <si>
    <t>24,44</t>
  </si>
  <si>
    <t>ASSENTAMENTO DE CONEXÃO 3 ACESSOS DE FERRO FUNDIDO PARA REDE DE ÁGUA, DN 150, JUNTA ELÁSTICA, INSTALADO EM LOCAL COM NÍVEL ALTO DE INTERFERÊNCIAS (NÃO INCLUI FORNECIMENTO). AF_05/2024</t>
  </si>
  <si>
    <t>32,17</t>
  </si>
  <si>
    <t>ASSENTAMENTO DE CONEXÃO 3 ACESSOS DE FERRO FUNDIDO PARA REDE DE ÁGUA, DN 200, JUNTA ELÁSTICA, INSTALADO EM LOCAL COM NÍVEL ALTO DE INTERFERÊNCIAS (NÃO INCLUI FORNECIMENTO). AF_05/2024</t>
  </si>
  <si>
    <t>39,91</t>
  </si>
  <si>
    <t>ASSENTAMENTO DE CONEXÃO 2 ACESSOS INCLINADOS DE FERRO FUNDIDO PARA REDE DE ÁGUA, DN 100, JUNTA ELÁSTICA, INSTALADO EM LOCAL COM NÍVEL BAIXO DE INTERFERÊNCIAS (NÃO INCLUI FORNECIMENTO). AF_05/2024</t>
  </si>
  <si>
    <t>13,70</t>
  </si>
  <si>
    <t>ASSENTAMENTO DE CONEXÃO 3 ACESSOS DE FERRO FUNDIDO PARA REDE DE ÁGUA, DN 150, JUNTA ELÁSTICA, INSTALADO EM LOCAL COM NÍVEL BAIXO DE INTERFERÊNCIAS (NÃO INCLUI FORNECIMENTO). AF_05/2024</t>
  </si>
  <si>
    <t>25,20</t>
  </si>
  <si>
    <t>ASSENTAMENTO DE CONEXÃO 3 ACESSOS DE FERRO FUNDIDO PARA REDE DE ÁGUA, DN 250, JUNTA ELÁSTICA, INSTALADO EM LOCAL COM NÍVEL ALTO DE INTERFERÊNCIAS (NÃO INCLUI FORNECIMENTO). AF_05/2024</t>
  </si>
  <si>
    <t>47,93</t>
  </si>
  <si>
    <t>ASSENTAMENTO DE CONEXÃO 2 ACESSOS ALINHADOS DE FERRO FUNDIDO PARA REDE DE ÁGUA, DN 80, JUNTA ELÁSTICA, INSTALADO EM LOCAL COM NÍVEL ALTO DE INTERFERÊNCIAS (NÃO INCLUI FORNECIMENTO). AF_05/2024</t>
  </si>
  <si>
    <t>10,63</t>
  </si>
  <si>
    <t>ASSENTAMENTO DE CONEXÃO 2 ACESSOS INCLINADOS DE FERRO FUNDIDO PARA REDE DE ÁGUA, DN 150, JUNTA ELÁSTICA, INSTALADO EM LOCAL COM NÍVEL BAIXO DE INTERFERÊNCIAS (NÃO INCLUI FORNECIMENTO). AF_05/2024</t>
  </si>
  <si>
    <t>18,36</t>
  </si>
  <si>
    <t>ASSENTAMENTO DE CONEXÃO 2 ACESSOS INCLINADOS DE FERRO FUNDIDO PARA REDE DE ÁGUA, DN 200, JUNTA ELÁSTICA, INSTALADO EM LOCAL COM NÍVEL BAIXO DE INTERFERÊNCIAS (NÃO INCLUI FORNECIMENTO). AF_05/2024</t>
  </si>
  <si>
    <t>23,03</t>
  </si>
  <si>
    <t>ASSENTAMENTO DE CONEXÃO 2 ACESSOS INCLINADOS DE FERRO FUNDIDO PARA REDE DE ÁGUA, DN 250, JUNTA ELÁSTICA, INSTALADO EM LOCAL COM NÍVEL BAIXO DE INTERFERÊNCIAS (NÃO INCLUI FORNECIMENTO). AF_05/2024</t>
  </si>
  <si>
    <t>27,84</t>
  </si>
  <si>
    <t>ASSENTAMENTO DE CONEXÃO 2 ACESSOS INCLINADOS DE FERRO FUNDIDO PARA REDE DE ÁGUA, DN 300, JUNTA ELÁSTICA, INSTALADO EM LOCAL COM NÍVEL BAIXO DE INTERFERÊNCIAS (NÃO INCLUI FORNECIMENTO). AF_05/2024</t>
  </si>
  <si>
    <t>32,66</t>
  </si>
  <si>
    <t>ASSENTAMENTO DE CONEXÃO 2 ACESSOS INCLINADOS DE FERRO FUNDIDO PARA REDE DE ÁGUA, DN 350, JUNTA ELÁSTICA, INSTALADO EM LOCAL COM NÍVEL BAIXO DE INTERFERÊNCIAS (NÃO INCLUI FORNECIMENTO). AF_05/2024</t>
  </si>
  <si>
    <t>37,45</t>
  </si>
  <si>
    <t>ASSENTAMENTO DE CONEXÃO 2 ACESSOS INCLINADOS DE FERRO FUNDIDO PARA REDE DE ÁGUA, DN 400, JUNTA ELÁSTICA, INSTALADO EM LOCAL COM NÍVEL BAIXO DE INTERFERÊNCIAS (NÃO INCLUI FORNECIMENTO). AF_05/2024</t>
  </si>
  <si>
    <t>42,23</t>
  </si>
  <si>
    <t>ASSENTAMENTO DE CONEXÃO 2 ACESSOS INCLINADOS DE FERRO FUNDIDO PARA REDE DE ÁGUA, DN 450, JUNTA ELÁSTICA, INSTALADO EM LOCAL COM NÍVEL BAIXO DE INTERFERÊNCIAS (NÃO INCLUI FORNECIMENTO). AF_05/2024</t>
  </si>
  <si>
    <t>47,15</t>
  </si>
  <si>
    <t>ASSENTAMENTO DE CONEXÃO 2 ACESSOS INCLINADOS DE FERRO FUNDIDO PARA REDE DE ÁGUA, DN 500, JUNTA ELÁSTICA, INSTALADO EM LOCAL COM NÍVEL BAIXO DE INTERFERÊNCIAS (NÃO INCLUI FORNECIMENTO). AF_05/2024</t>
  </si>
  <si>
    <t>57,63</t>
  </si>
  <si>
    <t>ASSENTAMENTO DE CONEXÃO 2 ACESSOS INCLINADOS DE FERRO FUNDIDO PARA REDE DE ÁGUA, DN 600, JUNTA ELÁSTICA, INSTALADO EM LOCAL COM NÍVEL BAIXO DE INTERFERÊNCIAS (NÃO INCLUI FORNECIMENTO). AF_05/2024</t>
  </si>
  <si>
    <t>68,29</t>
  </si>
  <si>
    <t>ASSENTAMENTO DE CONEXÃO 2 ACESSOS INCLINADOS DE FERRO FUNDIDO PARA REDE DE ÁGUA, DN 700, JUNTA ELÁSTICA, INSTALADO EM LOCAL COM NÍVEL BAIXO DE INTERFERÊNCIAS (NÃO INCLUI FORNECIMENTO). AF_05/2024</t>
  </si>
  <si>
    <t>78,27</t>
  </si>
  <si>
    <t>ASSENTAMENTO DE CONEXÃO 2 ACESSOS ALINHADOS DE FERRO FUNDIDO PARA REDE DE ÁGUA, DN 300, JUNTA ELÁSTICA, INSTALADO EM LOCAL COM NÍVEL BAIXO DE INTERFERÊNCIAS (NÃO INCLUI FORNECIMENTO). AF_05/2024</t>
  </si>
  <si>
    <t>22,44</t>
  </si>
  <si>
    <t>ASSENTAMENTO DE CONEXÃO 2 ACESSOS ALINHADOS DE FERRO FUNDIDO PARA REDE DE ÁGUA, DN 350, JUNTA ELÁSTICA, INSTALADO EM LOCAL COM NÍVEL BAIXO DE INTERFERÊNCIAS (NÃO INCLUI FORNECIMENTO). AF_05/2024</t>
  </si>
  <si>
    <t>25,76</t>
  </si>
  <si>
    <t>ASSENTAMENTO DE CONEXÃO 3 ACESSOS DE FERRO FUNDIDO PARA REDE DE ÁGUA, DN 200, JUNTA ELÁSTICA, INSTALADO EM LOCAL COM NÍVEL BAIXO DE INTERFERÊNCIAS (NÃO INCLUI FORNECIMENTO). AF_05/2024</t>
  </si>
  <si>
    <t>31,59</t>
  </si>
  <si>
    <t>ASSENTAMENTO DE CONEXÃO 3 ACESSOS DE FERRO FUNDIDO PARA REDE DE ÁGUA, DN 250, JUNTA ELÁSTICA, INSTALADO EM LOCAL COM NÍVEL BAIXO DE INTERFERÊNCIAS (NÃO INCLUI FORNECIMENTO). AF_05/2024</t>
  </si>
  <si>
    <t>38,26</t>
  </si>
  <si>
    <t>ASSENTAMENTO DE CONEXÃO 3 ACESSOS DE FERRO FUNDIDO PARA REDE DE ÁGUA, DN 300, JUNTA ELÁSTICA, INSTALADO EM LOCAL COM NÍVEL BAIXO DE INTERFERÊNCIAS (NÃO INCLUI FORNECIMENTO). AF_05/2024</t>
  </si>
  <si>
    <t>44,91</t>
  </si>
  <si>
    <t>ASSENTAMENTO DE CONEXÃO 3 ACESSOS DE FERRO FUNDIDO PARA REDE DE ÁGUA, DN 350, JUNTA ELÁSTICA, INSTALADO EM LOCAL COM NÍVEL BAIXO DE INTERFERÊNCIAS (NÃO INCLUI FORNECIMENTO). AF_05/2024</t>
  </si>
  <si>
    <t>51,55</t>
  </si>
  <si>
    <t>ASSENTAMENTO DE CONEXÃO 3 ACESSOS DE FERRO FUNDIDO PARA REDE DE ÁGUA, DN 400, JUNTA ELÁSTICA, INSTALADO EM LOCAL COM NÍVEL BAIXO DE INTERFERÊNCIAS (NÃO INCLUI FORNECIMENTO). AF_05/2024</t>
  </si>
  <si>
    <t>58,18</t>
  </si>
  <si>
    <t>ASSENTAMENTO DE CONEXÃO 3 ACESSOS DE FERRO FUNDIDO PARA REDE DE ÁGUA, DN 450, JUNTA ELÁSTICA, INSTALADO EM LOCAL COM NÍVEL BAIXO DE INTERFERÊNCIAS (NÃO INCLUI FORNECIMENTO). AF_05/2024</t>
  </si>
  <si>
    <t>65,06</t>
  </si>
  <si>
    <t>ASSENTAMENTO DE CONEXÃO 3 ACESSOS DE FERRO FUNDIDO PARA REDE DE ÁGUA, DN 500, JUNTA ELÁSTICA, INSTALADO EM LOCAL COM NÍVEL BAIXO DE INTERFERÊNCIAS (NÃO INCLUI FORNECIMENTO). AF_05/2024</t>
  </si>
  <si>
    <t>79,30</t>
  </si>
  <si>
    <t>ASSENTAMENTO DE CONEXÃO 3 ACESSOS DE FERRO FUNDIDO PARA REDE DE ÁGUA, DN 600, JUNTA ELÁSTICA, INSTALADO EM LOCAL COM NÍVEL BAIXO DE INTERFERÊNCIAS (NÃO INCLUI FORNECIMENTO). AF_05/2024</t>
  </si>
  <si>
    <t>94,13</t>
  </si>
  <si>
    <t>ASSENTAMENTO DE CONEXÃO 2 ACESSOS INCLINADOS DE FERRO FUNDIDO PARA REDE DE ÁGUA, DN 800, JUNTA ELÁSTICA, INSTALADO EM LOCAL COM NÍVEL BAIXO DE INTERFERÊNCIAS (NÃO INCLUI FORNECIMENTO). AF_05/2024</t>
  </si>
  <si>
    <t>88,51</t>
  </si>
  <si>
    <t>ASSENTAMENTO DE CONEXÃO 2 ACESSOS INCLINADOS DE FERRO FUNDIDO PARA REDE DE ÁGUA, DN 1000, JUNTA ELÁSTICA, INSTALADO EM LOCAL COM NÍVEL BAIXO DE INTERFERÊNCIAS (NÃO INCLUI FORNECIMENTO). AF_05/2024</t>
  </si>
  <si>
    <t>109,45</t>
  </si>
  <si>
    <t>ASSENTAMENTO DE CONEXÃO 2 ACESSOS INCLINADOS DE FERRO FUNDIDO PARA REDE DE ÁGUA, DN 1200, JUNTA ELÁSTICA, INSTALADO EM LOCAL COM NÍVEL BAIXO DE INTERFERÊNCIAS (NÃO INCLUI FORNECIMENTO). AF_05/2024</t>
  </si>
  <si>
    <t>133,08</t>
  </si>
  <si>
    <t>ASSENTAMENTO DE CONEXÃO 3 ACESSOS DE FERRO FUNDIDO PARA REDE DE ÁGUA, DN 80, JUNTA ELÁSTICA, INSTALADO EM LOCAL COM NÍVEL BAIXO DE INTERFERÊNCIAS (NÃO INCLUI FORNECIMENTO). AF_05/2024</t>
  </si>
  <si>
    <t>16,19</t>
  </si>
  <si>
    <t>ASSENTAMENTO DE CONEXÃO 3 ACESSOS DE FERRO FUNDIDO PARA REDE DE ÁGUA, DN 700, JUNTA ELÁSTICA, INSTALADO EM LOCAL COM NÍVEL BAIXO DE INTERFERÊNCIAS (NÃO INCLUI FORNECIMENTO). AF_05/2024</t>
  </si>
  <si>
    <t>107,65</t>
  </si>
  <si>
    <t>ASSENTAMENTO DE CONEXÃO 3 ACESSOS DE FERRO FUNDIDO PARA REDE DE ÁGUA, DN 900, JUNTA ELÁSTICA, INSTALADO EM LOCAL COM NÍVEL BAIXO DE INTERFERÊNCIAS (NÃO INCLUI FORNECIMENTO). AF_05/2024</t>
  </si>
  <si>
    <t>136,00</t>
  </si>
  <si>
    <t>ASSENTAMENTO DE CONEXÃO 3 ACESSOS DE FERRO FUNDIDO PARA REDE DE ÁGUA, DN 1000, JUNTA ELÁSTICA, INSTALADO EM LOCAL COM NÍVEL BAIXO DE INTERFERÊNCIAS (NÃO INCLUI FORNECIMENTO). AF_05/2024</t>
  </si>
  <si>
    <t>150,59</t>
  </si>
  <si>
    <t>ASSENTAMENTO DE CONEXÃO 3 ACESSOS DE FERRO FUNDIDO PARA REDE DE ÁGUA, DN 1200, JUNTA ELÁSTICA, INSTALADO EM LOCAL COM NÍVEL BAIXO DE INTERFERÊNCIAS (NÃO INCLUI FORNECIMENTO). AF_05/2024</t>
  </si>
  <si>
    <t>184,87</t>
  </si>
  <si>
    <t>ASSENTAMENTO DE CONEXÃO 3 ACESSOS DE FERRO FUNDIDO PARA REDE DE ÁGUA, DN 300, JUNTA ELÁSTICA, INSTALADO EM LOCAL COM NÍVEL ALTO DE INTERFERÊNCIAS (NÃO INCLUI FORNECIMENTO). AF_05/2024</t>
  </si>
  <si>
    <t>55,93</t>
  </si>
  <si>
    <t>ASSENTAMENTO DE CONEXÃO 3 ACESSOS DE FERRO FUNDIDO PARA REDE DE ÁGUA, DN 350, JUNTA ELÁSTICA, INSTALADO EM LOCAL COM NÍVEL ALTO DE INTERFERÊNCIAS (NÃO INCLUI FORNECIMENTO). AF_05/2024</t>
  </si>
  <si>
    <t>63,91</t>
  </si>
  <si>
    <t>ASSENTAMENTO DE CONEXÃO 3 ACESSOS DE FERRO FUNDIDO PARA REDE DE ÁGUA, DN 400, JUNTA ELÁSTICA, INSTALADO EM LOCAL COM NÍVEL ALTO DE INTERFERÊNCIAS (NÃO INCLUI FORNECIMENTO). AF_05/2024</t>
  </si>
  <si>
    <t>71,91</t>
  </si>
  <si>
    <t>ASSENTAMENTO DE CONEXÃO 3 ACESSOS DE FERRO FUNDIDO PARA REDE DE ÁGUA, DN 450, JUNTA ELÁSTICA, INSTALADO EM LOCAL COM NÍVEL ALTO DE INTERFERÊNCIAS (NÃO INCLUI FORNECIMENTO). AF_05/2024</t>
  </si>
  <si>
    <t>80,13</t>
  </si>
  <si>
    <t>ASSENTAMENTO DE CONEXÃO 3 ACESSOS DE FERRO FUNDIDO PARA REDE DE ÁGUA, DN 500, JUNTA ELÁSTICA, INSTALADO EM LOCAL COM NÍVEL ALTO DE INTERFERÊNCIAS (NÃO INCLUI FORNECIMENTO). AF_05/2024</t>
  </si>
  <si>
    <t>99,27</t>
  </si>
  <si>
    <t>ASSENTAMENTO DE CONEXÃO 3 ACESSOS DE FERRO FUNDIDO PARA REDE DE ÁGUA, DN 600, JUNTA ELÁSTICA, INSTALADO EM LOCAL COM NÍVEL ALTO DE INTERFERÊNCIAS (NÃO INCLUI FORNECIMENTO). AF_05/2024</t>
  </si>
  <si>
    <t>117,37</t>
  </si>
  <si>
    <t>ASSENTAMENTO DE CONEXÃO 3 ACESSOS DE FERRO FUNDIDO PARA REDE DE ÁGUA, DN 700, JUNTA ELÁSTICA, INSTALADO EM LOCAL COM NÍVEL ALTO DE INTERFERÊNCIAS (NÃO INCLUI FORNECIMENTO). AF_05/2024</t>
  </si>
  <si>
    <t>134,10</t>
  </si>
  <si>
    <t>ASSENTAMENTO DE CONEXÃO 3 ACESSOS DE FERRO FUNDIDO PARA REDE DE ÁGUA, DN 800, JUNTA ELÁSTICA, INSTALADO EM LOCAL COM NÍVEL ALTO DE INTERFERÊNCIAS (NÃO INCLUI FORNECIMENTO). AF_05/2024</t>
  </si>
  <si>
    <t>151,30</t>
  </si>
  <si>
    <t>ASSENTAMENTO DE CONEXÃO 3 ACESSOS DE FERRO FUNDIDO PARA REDE DE ÁGUA, DN 900, JUNTA ELÁSTICA, INSTALADO EM LOCAL COM NÍVEL ALTO DE INTERFERÊNCIAS (NÃO INCLUI FORNECIMENTO). AF_05/2024</t>
  </si>
  <si>
    <t>168,92</t>
  </si>
  <si>
    <t>ASSENTAMENTO DE CONEXÃO 3 ACESSOS DE FERRO FUNDIDO PARA REDE DE ÁGUA, DN 1000, JUNTA ELÁSTICA, INSTALADO EM LOCAL COM NÍVEL ALTO DE INTERFERÊNCIAS (NÃO INCLUI FORNECIMENTO). AF_05/2024</t>
  </si>
  <si>
    <t>186,75</t>
  </si>
  <si>
    <t>ASSENTAMENTO DE CONEXÃO 3 ACESSOS DE FERRO FUNDIDO PARA REDE DE ÁGUA, DN 1200, JUNTA ELÁSTICA, INSTALADO EM LOCAL COM NÍVEL ALTO DE INTERFERÊNCIAS (NÃO INCLUI FORNECIMENTO). AF_05/2024</t>
  </si>
  <si>
    <t>227,50</t>
  </si>
  <si>
    <t>FORNECIMENTO E ASSENTAMENTO DE TE RANHURADO EM FERRO FUNDIDO, DN 80 (3") PARA REDE DE ÁGUA, INSTALADO EM LOCAL COM NÍVEL ALTO DE INTERFERÊNCIAS (INCLUI FORNECIMENTO). AF_05/2024</t>
  </si>
  <si>
    <t>68,32</t>
  </si>
  <si>
    <t>FORNECIMENTO E ASSENTAMENTO DE CURVA 45 GRAUS RANHURADA EM FERRO FUNDIDO, DN 80 MM (3") PARA REDE DE ÁGUA, INSTALADO EM LOCAL COM NÍVEL ALTO DE INTERFERÊNCIAS (INCLUI FORNECIMENTO). AF_05/2024</t>
  </si>
  <si>
    <t>43,68</t>
  </si>
  <si>
    <t>ASSENTAMENTO DE CONEXÃO 2 ACESSOS ALINHADOS DE FERRO FUNDIDO PARA REDE DE ÁGUA, DN 100, JUNTA ELÁSTICA, INSTALADO EM LOCAL COM NÍVEL ALTO DE INTERFERÊNCIAS (NÃO INCLUI FORNECIMENTO). AF_05/2024</t>
  </si>
  <si>
    <t>12,22</t>
  </si>
  <si>
    <t>ASSENTAMENTO DE CONEXÃO 2 ACESSOS ALINHADOS DE FERRO FUNDIDO PARA REDE DE ÁGUA, DN 150, JUNTA ELÁSTICA, INSTALADO EM LOCAL COM NÍVEL ALTO DE INTERFERÊNCIAS (NÃO INCLUI FORNECIMENTO). AF_05/2024</t>
  </si>
  <si>
    <t>16,06</t>
  </si>
  <si>
    <t>ASSENTAMENTO DE CONEXÃO 2 ACESSOS ALINHADOS DE FERRO FUNDIDO PARA REDE DE ÁGUA, DN 1000, JUNTA ELÁSTICA, INSTALADO EM LOCAL COM NÍVEL ALTO DE INTERFERÊNCIAS (NÃO INCLUI FORNECIMENTO). AF_05/2024</t>
  </si>
  <si>
    <t>93,35</t>
  </si>
  <si>
    <t>ASSENTAMENTO DE CONEXÃO 2 ACESSOS ALINHADOS DE FERRO FUNDIDO PARA REDE DE ÁGUA, DN 150, JUNTA ELÁSTICA, INSTALADO EM LOCAL COM NÍVEL BAIXO DE INTERFERÊNCIAS (NÃO INCLUI FORNECIMENTO). AF_05/2024</t>
  </si>
  <si>
    <t>12,58</t>
  </si>
  <si>
    <t>ASSENTAMENTO DE CONEXÃO 2 ACESSOS ALINHADOS DE FERRO FUNDIDO PARA REDE DE ÁGUA, DN 200, JUNTA ELÁSTICA, INSTALADO EM LOCAL COM NÍVEL BAIXO DE INTERFERÊNCIAS (NÃO INCLUI FORNECIMENTO). AF_05/2024</t>
  </si>
  <si>
    <t>15,77</t>
  </si>
  <si>
    <t>ASSENTAMENTO DE CONEXÃO 2 ACESSOS INCLINADOS DE FERRO FUNDIDO PARA REDE DE ÁGUA, DN 900, JUNTA ELÁSTICA, INSTALADO EM LOCAL COM NÍVEL BAIXO DE INTERFERÊNCIAS (NÃO INCLUI FORNECIMENTO). AF_05/2024</t>
  </si>
  <si>
    <t>98,93</t>
  </si>
  <si>
    <t>ASSENTAMENTO DE CONEXÃO 3 ACESSOS DE FERRO FUNDIDO PARA REDE DE ÁGUA, DN 800, JUNTA ELÁSTICA, INSTALADO EM LOCAL COM NÍVEL BAIXO DE INTERFERÊNCIAS (NÃO INCLUI FORNECIMENTO). AF_05/2024</t>
  </si>
  <si>
    <t>121,61</t>
  </si>
  <si>
    <t>ASSENTAMENTO DE CONEXÃO 2 ACESSOS ALINHADOS DE FERRO FUNDIDO PARA REDE DE ÁGUA, DN 200, JUNTA ELÁSTICA, INSTALADO EM LOCAL COM NÍVEL ALTO DE INTERFERÊNCIAS (NÃO INCLUI FORNECIMENTO). AF_05/2024</t>
  </si>
  <si>
    <t>19,94</t>
  </si>
  <si>
    <t>ASSENTAMENTO DE CONEXÃO 2 ACESSOS ALINHADOS DE FERRO FUNDIDO PARA REDE DE ÁGUA, DN 250, JUNTA ELÁSTICA, INSTALADO EM LOCAL COM NÍVEL ALTO DE INTERFERÊNCIAS (NÃO INCLUI FORNECIMENTO). AF_05/2024</t>
  </si>
  <si>
    <t>23,95</t>
  </si>
  <si>
    <t>ASSENTAMENTO DE CONEXÃO 2 ACESSOS ALINHADOS DE FERRO FUNDIDO PARA REDE DE ÁGUA, DN 300, JUNTA ELÁSTICA, INSTALADO EM LOCAL COM NÍVEL ALTO DE INTERFERÊNCIAS (NÃO INCLUI FORNECIMENTO). AF_05/2024</t>
  </si>
  <si>
    <t>27,95</t>
  </si>
  <si>
    <t>ASSENTAMENTO DE CONEXÃO 2 ACESSOS ALINHADOS DE FERRO FUNDIDO PARA REDE DE ÁGUA, DN 350, JUNTA ELÁSTICA, INSTALADO EM LOCAL COM NÍVEL ALTO DE INTERFERÊNCIAS (NÃO INCLUI FORNECIMENTO). AF_05/2024</t>
  </si>
  <si>
    <t>31,95</t>
  </si>
  <si>
    <t>ASSENTAMENTO DE CONEXÃO 2 ACESSOS ALINHADOS DE FERRO FUNDIDO PARA REDE DE ÁGUA, DN 400, JUNTA ELÁSTICA, INSTALADO EM LOCAL COM NÍVEL ALTO DE INTERFERÊNCIAS (NÃO INCLUI FORNECIMENTO). AF_05/2024</t>
  </si>
  <si>
    <t>35,94</t>
  </si>
  <si>
    <t>ASSENTAMENTO DE CONEXÃO 2 ACESSOS ALINHADOS DE FERRO FUNDIDO PARA REDE DE ÁGUA, DN 450, JUNTA ELÁSTICA, INSTALADO EM LOCAL COM NÍVEL ALTO DE INTERFERÊNCIAS (NÃO INCLUI FORNECIMENTO). AF_05/2024</t>
  </si>
  <si>
    <t>40,04</t>
  </si>
  <si>
    <t>ASSENTAMENTO DE CONEXÃO 2 ACESSOS ALINHADOS DE FERRO FUNDIDO PARA REDE DE ÁGUA, DN 500, JUNTA ELÁSTICA, INSTALADO EM LOCAL COM NÍVEL ALTO DE INTERFERÊNCIAS (NÃO INCLUI FORNECIMENTO). AF_05/2024</t>
  </si>
  <si>
    <t>49,63</t>
  </si>
  <si>
    <t>ASSENTAMENTO DE CONEXÃO 2 ACESSOS ALINHADOS DE FERRO FUNDIDO PARA REDE DE ÁGUA, DN 600, JUNTA ELÁSTICA, INSTALADO EM LOCAL COM NÍVEL ALTO DE INTERFERÊNCIAS (NÃO INCLUI FORNECIMENTO). AF_05/2024</t>
  </si>
  <si>
    <t>58,67</t>
  </si>
  <si>
    <t>ASSENTAMENTO DE CONEXÃO 2 ACESSOS ALINHADOS DE FERRO FUNDIDO PARA REDE DE ÁGUA, DN 700, JUNTA ELÁSTICA, INSTALADO EM LOCAL COM NÍVEL ALTO DE INTERFERÊNCIAS (NÃO INCLUI FORNECIMENTO). AF_05/2024</t>
  </si>
  <si>
    <t>67,04</t>
  </si>
  <si>
    <t>ASSENTAMENTO DE CONEXÃO 2 ACESSOS ALINHADOS DE FERRO FUNDIDO PARA REDE DE ÁGUA, DN 800, JUNTA ELÁSTICA, INSTALADO EM LOCAL COM NÍVEL ALTO DE INTERFERÊNCIAS (NÃO INCLUI FORNECIMENTO). AF_05/2024</t>
  </si>
  <si>
    <t>75,64</t>
  </si>
  <si>
    <t>ASSENTAMENTO DE CONEXÃO 2 ACESSOS ALINHADOS DE FERRO FUNDIDO PARA REDE DE ÁGUA, DN 900, JUNTA ELÁSTICA, INSTALADO EM LOCAL COM NÍVEL ALTO DE INTERFERÊNCIAS (NÃO INCLUI FORNECIMENTO). AF_05/2024</t>
  </si>
  <si>
    <t>84,46</t>
  </si>
  <si>
    <t>ASSENTAMENTO DE TUBO DE AÇO CARBONO PARA REDE DE ÁGUA, DN 600 MM (24"), JUNTA SOLDADA, INSTALADO EM LOCAL COM NÍVEL ALTO DE INTERFERÊNCIAS (NÃO INCLUI FORNECIMENTO). AF_05/2024</t>
  </si>
  <si>
    <t>45,50</t>
  </si>
  <si>
    <t>ASSENTAMENTO DE TUBO DE AÇO CARBONO PARA REDE DE ÁGUA, DN 700 MM (28"), JUNTA SOLDADA, INSTALADO EM LOCAL COM NÍVEL ALTO DE INTERFERÊNCIAS (NÃO INCLUI FORNECIMENTO). AF_05/2024</t>
  </si>
  <si>
    <t>54,06</t>
  </si>
  <si>
    <t>ASSENTAMENTO DE TUBO DE AÇO CARBONO PARA REDE DE ÁGUA, DN 800 MM (32"), JUNTA SOLDADA, INSTALADO EM LOCAL COM NÍVEL ALTO DE INTERFERÊNCIAS (NÃO INCLUI FORNECIMENTO). AF_05/2024</t>
  </si>
  <si>
    <t>62,64</t>
  </si>
  <si>
    <t>ASSENTAMENTO DE TUBO DE AÇO CARBONO PARA REDE DE ÁGUA, DN 900 MM (36"), JUNTA SOLDADA, INSTALADO EM LOCAL COM NÍVEL ALTO DE INTERFERÊNCIAS (NÃO INCLUI FORNECIMENTO). AF_05/2024</t>
  </si>
  <si>
    <t>71,21</t>
  </si>
  <si>
    <t>ASSENTAMENTO DE TUBO DE AÇO CARBONO PARA REDE DE ÁGUA, DN 1000 MM (40") OU DN 1100 MM (44"), JUNTA SOLDADA, INSTALADO EM LOCAL COM NÍVEL ALTO DE INTERFERÊNCIAS (NÃO INCLUI FORNECIMENTO). AF_05/2024</t>
  </si>
  <si>
    <t>79,79</t>
  </si>
  <si>
    <t>ASSENTAMENTO DE TUBO DE AÇO CARBONO PARA REDE DE ÁGUA, DN 1200 MM (48") OU DN 1300 MM (52"), JUNTA SOLDADA, INSTALADO EM LOCAL COM NÍVEL ALTO DE INTERFERÊNCIAS (NÃO INCLUI FORNECIMENTO). AF_05/2024</t>
  </si>
  <si>
    <t>96,93</t>
  </si>
  <si>
    <t>ASSENTAMENTO DE TUBO DE AÇO CARBONO PARA REDE DE ÁGUA, DN 1400 MM (56'') OU DN 1500 MM (60"), JUNTA SOLDADA, INSTALADO EM LOCAL COM NÍVEL ALTO DE INTERFERÊNCIAS (NÃO INCLUI FORNECIMENTO). AF_05/2024</t>
  </si>
  <si>
    <t>114,10</t>
  </si>
  <si>
    <t>ASSENTAMENTO DE TUBO DE AÇO CARBONO PARA REDE DE ÁGUA, DN 1600 MM (64") OU DN 1700 MM (68"), JUNTA SOLDADA, INSTALADO EM LOCAL COM NÍVEL ALTO DE INTERFERÊNCIAS (NÃO INCLUI FORNECIMENTO). AF_05/2024</t>
  </si>
  <si>
    <t>131,23</t>
  </si>
  <si>
    <t>ASSENTAMENTO DE TUBO DE AÇO CARBONO PARA REDE DE ÁGUA, DN 1800 MM (72") OU DN 1900 MM (76"), JUNTA SOLDADA, INSTALADO EM LOCAL COM NÍVEL ALTO DE INTERFERÊNCIAS (NÃO INCLUI FORNECIMENTO). AF_05/2024</t>
  </si>
  <si>
    <t>148,38</t>
  </si>
  <si>
    <t>ASSENTAMENTO DE TUBO DE AÇO CARBONO PARA REDE DE ÁGUA, DN 2000 MM (80") OU DN 2100 MM (84"), JUNTA SOLDADA, INSTALADO EM LOCAL COM NÍVEL ALTO DE INTERFERÊNCIAS (NÃO INCLUI FORNECIMENTO). AF_05/2024</t>
  </si>
  <si>
    <t>169,61</t>
  </si>
  <si>
    <t>ASSENTAMENTO DE TUBO DE AÇO CARBONO PARA REDE DE ÁGUA, DN 600 MM (24"), JUNTA SOLDADA, INSTALADO EM LOCAL COM NÍVEL BAIXO DE INTERFERÊNCIAS (NÃO INCLUI FORNECIMENTO). AF_05/2024</t>
  </si>
  <si>
    <t>40,91</t>
  </si>
  <si>
    <t>ASSENTAMENTO DE TUBO DE AÇO CARBONO PARA REDE DE ÁGUA, DN 700 MM (28"), JUNTA SOLDADA, INSTALADO EM LOCAL COM NÍVEL BAIXO DE INTERFERÊNCIAS (NÃO INCLUI FORNECIMENTO). AF_05/2024</t>
  </si>
  <si>
    <t>48,69</t>
  </si>
  <si>
    <t>ASSENTAMENTO DE TUBO DE AÇO CARBONO PARA REDE DE ÁGUA, DN 800 MM (32"), JUNTA SOLDADA, INSTALADO EM LOCAL COM NÍVEL BAIXO DE INTERFERÊNCIAS (NÃO INCLUI FORNECIMENTO). AF_05/2024</t>
  </si>
  <si>
    <t>56,46</t>
  </si>
  <si>
    <t>ASSENTAMENTO DE TUBO DE AÇO CARBONO PARA REDE DE ÁGUA, DN 900 MM (36"), JUNTA SOLDADA, INSTALADO EM LOCAL COM NÍVEL BAIXO DE INTERFERÊNCIAS (NÃO INCLUI FORNECIMENTO). AF_05/2024</t>
  </si>
  <si>
    <t>64,25</t>
  </si>
  <si>
    <t>ASSENTAMENTO DE TUBO DE AÇO CARBONO PARA REDE DE ÁGUA, DN 1000 MM (40") OU DN 1100 MM (44"), JUNTA SOLDADA, INSTALADO EM LOCAL COM NÍVEL BAIXO DE INTERFERÊNCIAS (NÃO INCLUI FORNECIMENTO). AF_05/2024</t>
  </si>
  <si>
    <t>72,04</t>
  </si>
  <si>
    <t>ASSENTAMENTO DE TUBO DE AÇO CARBONO PARA REDE DE ÁGUA, DN 1200 MM (48") OU DN 1300 MM (52"), JUNTA SOLDADA, INSTALADO EM LOCAL COM NÍVEL BAIXO DE INTERFERÊNCIAS (NÃO INCLUI FORNECIMENTO). AF_05/2024</t>
  </si>
  <si>
    <t>87,62</t>
  </si>
  <si>
    <t>ASSENTAMENTO DE TUBO DE AÇO CARBONO PARA REDE DE ÁGUA, DN 1400 MM (56'') OU DN 1500 MM (60"), JUNTA SOLDADA, INSTALADO EM LOCAL COM NÍVEL BAIXO DE INTERFERÊNCIAS (NÃO INCLUI FORNECIMENTO). AF_05/2024</t>
  </si>
  <si>
    <t>103,19</t>
  </si>
  <si>
    <t>ASSENTAMENTO DE TUBO DE AÇO CARBONO PARA REDE DE ÁGUA, DN 1600 MM (64") OU DN 1700 MM (68"), JUNTA SOLDADA, INSTALADO EM LOCAL COM NÍVEL BAIXO DE INTERFERÊNCIAS (NÃO INCLUI FORNECIMENTO). AF_05/2024</t>
  </si>
  <si>
    <t>118,75</t>
  </si>
  <si>
    <t>ASSENTAMENTO DE TUBO DE AÇO CARBONO PARA REDE DE ÁGUA, DN 1800 MM (72") OU DN 1900 MM (76"), JUNTA SOLDADA, INSTALADO EM LOCAL COM NÍVEL BAIXO DE INTERFERÊNCIAS (NÃO INCLUI FORNECIMENTO). AF_05/2024</t>
  </si>
  <si>
    <t>134,34</t>
  </si>
  <si>
    <t>ASSENTAMENTO DE TUBO DE AÇO CARBONO PARA REDE DE ÁGUA, DN 2000 MM (80") OU DN 2100 MM (84"), JUNTA SOLDADA, INSTALADO EM LOCAL COM NÍVEL BAIXO DE INTERFERÊNCIAS (NÃO INCLUI FORNECIMENTO). AF_05/2024</t>
  </si>
  <si>
    <t>153,03</t>
  </si>
  <si>
    <t>TUBO DE PVC PARA REDE COLETORA DE ESGOTO DE PAREDE MACIÇA, DN 100 MM, JUNTA ELÁSTICA - FORNECIMENTO E ASSENTAMENTO. AF_01/2021</t>
  </si>
  <si>
    <t>45,39</t>
  </si>
  <si>
    <t>TUBO DE PVC PARA REDE COLETORA DE ESGOTO DE PAREDE MACIÇA, DN 150 MM, JUNTA ELÁSTICA  - FORNECIMENTO E ASSENTAMENTO. AF_01/2021</t>
  </si>
  <si>
    <t>86,42</t>
  </si>
  <si>
    <t>144,55</t>
  </si>
  <si>
    <t>TUBO DE PVC PARA REDE COLETORA DE ESGOTO DE PAREDE MACIÇA, DN 250 MM, JUNTA ELÁSTICA  - FORNECIMENTO E ASSENTAMENTO. AF_01/2021</t>
  </si>
  <si>
    <t>224,37</t>
  </si>
  <si>
    <t>TUBO DE PVC PARA REDE COLETORA DE ESGOTO DE PAREDE MACIÇA, DN 300 MM, JUNTA ELÁSTICA,  FORNECIMENTO E ASSENTAMENTO. AF_01/2021</t>
  </si>
  <si>
    <t>343,10</t>
  </si>
  <si>
    <t>TUBO DE PVC PARA REDE COLETORA DE ESGOTO DE PAREDE MACIÇA, DN 350 MM, JUNTA ELÁSTICA  - FORNECIMENTO E ASSENTAMENTO. AF_01/2021</t>
  </si>
  <si>
    <t>483,04</t>
  </si>
  <si>
    <t>TUBO DE PVC PARA REDE COLETORA DE ESGOTO DE PAREDE MACIÇA, DN 400 MM, JUNTA ELÁSTICA  FORNECIMENTO E ASSENTAMENTO. AF_01/2021</t>
  </si>
  <si>
    <t>564,72</t>
  </si>
  <si>
    <t>TUBO DE PVC CORRUGADO DE DUPLA PAREDE PARA REDE COLETORA DE ESGOTO, DN 150 MM, JUNTA ELÁSTICA - FORNECIMENTO E ASSENTAMENTO. AF_01/2021</t>
  </si>
  <si>
    <t>67,82</t>
  </si>
  <si>
    <t>TUBO DE PVC CORRUGADO DE DUPLA PAREDE PARA REDE COLETORA DE ESGOTO, DN 200 MM, JUNTA ELÁSTICA - FORNECIMENTO E ASSENTAMENTO. AF_01/2021</t>
  </si>
  <si>
    <t>112,44</t>
  </si>
  <si>
    <t>TUBO DE PVC CORRUGADO DE DUPLA PAREDE PARA REDE COLETORA DE ESGOTO, DN 250 MM, JUNTA ELÁSTICA - FORNECIMENTO E ASSENTAMENTO. AF_01/2021</t>
  </si>
  <si>
    <t>176,29</t>
  </si>
  <si>
    <t>TUBO DE PVC CORRUGADO DE DUPLA PAREDE PARA REDE COLETORA DE ESGOTO, DN 300 MM, JUNTA ELÁSTICA - FORNECIMENTO E ASSENTAMENTO. AF_01/2021</t>
  </si>
  <si>
    <t>262,18</t>
  </si>
  <si>
    <t>TUBO DE PVC CORRUGADO DE DUPLA PAREDE PARA REDE COLETORA DE ESGOTO, DN 350 MM, JUNTA ELÁSTICA - FORNECIMENTO E ASSENTAMENTO. AF_01/2021</t>
  </si>
  <si>
    <t>342,69</t>
  </si>
  <si>
    <t>TUBO DE PVC CORRUGADO DE DUPLA PAREDE PARA REDE COLETORA DE ESGOTO, DN 400 MM, JUNTA ELÁSTICA - FORNECIMENTO E ASSENTAMENTO. AF_01/2021</t>
  </si>
  <si>
    <t>454,94</t>
  </si>
  <si>
    <t>TUBO DE PEAD CORRUGADO DE DUPLA PAREDE PARA REDE COLETORA DE ESGOTO, DN 600 MM, JUNTA ELÁSTICA INTEGRADA - FORNECIMENTO E ASSENTAMENTO. AF_01/2021</t>
  </si>
  <si>
    <t>728,79</t>
  </si>
  <si>
    <t>JUNTA ARGAMASSADA ENTRE TUBO DN 100 MM E O POÇO DE VISITA/ CAIXA DE CONCRETO OU ALVENARIA EM REDES DE ESGOTO. AF_01/2021</t>
  </si>
  <si>
    <t>22,81</t>
  </si>
  <si>
    <t>JUNTA ARGAMASSADA ENTRE TUBO DN 150 MM E O POÇO DE VISITA/ CAIXA DE CONCRETO OU ALVENARIA EM REDES DE ESGOTO. AF_01/2021</t>
  </si>
  <si>
    <t>28,09</t>
  </si>
  <si>
    <t>JUNTA ARGAMASSADA ENTRE TUBO DN 200 MM E O POÇO/ CAIXA DE CONCRETO OU ALVENARIA EM REDES DE ESGOTO. AF_01/2021</t>
  </si>
  <si>
    <t>33,43</t>
  </si>
  <si>
    <t>JUNTA ARGAMASSADA ENTRE TUBO DN 250 MM E O POÇO DE VISITA/ CAIXA DE CONCRETO OU ALVENARIA EM REDES DE ESGOTO. AF_01/2021</t>
  </si>
  <si>
    <t>38,72</t>
  </si>
  <si>
    <t>JUNTA ARGAMASSADA ENTRE TUBO DN 300 MM E O POÇO DE VISITA/ CAIXA DE CONCRETO OU ALVENARIA EM REDES DE ESGOTO. AF_01/2021</t>
  </si>
  <si>
    <t>44,00</t>
  </si>
  <si>
    <t>JUNTA ARGAMASSADA ENTRE TUBO DN 350 MM E O POÇO DE VISITA/ CAIXA DE CONCRETO OU ALVENARIA EM REDES DE ESGOTO. AF_01/2021</t>
  </si>
  <si>
    <t>49,28</t>
  </si>
  <si>
    <t>JUNTA ARGAMASSADA ENTRE TUBO DN 400 MM E O POÇO DE VISITA/ CAIXA DE CONCRETO OU ALVENARIA EM REDES DE ESGOTO. AF_01/2021</t>
  </si>
  <si>
    <t>54,56</t>
  </si>
  <si>
    <t>JUNTA ARGAMASSADA ENTRE TUBO DN 450 MM E O POÇO DE VISITA/ CAIXA DE CONCRETO OU ALVENARIA EM REDES DE ESGOTO. AF_01/2021</t>
  </si>
  <si>
    <t>59,84</t>
  </si>
  <si>
    <t>JUNTA ARGAMASSADA ENTRE TUBO DN 600 MM E O POÇO DE VISITA/ CAIXA DE CONCRETO OU ALVENARIA EM REDES DE ESGOTO. AF_01/2021</t>
  </si>
  <si>
    <t>75,68</t>
  </si>
  <si>
    <t>ASSENTAMENTO DE TUBO DE PVC PARA REDE COLETORA DE ESGOTO DE PAREDE MACIÇA, DN 100 MM, JUNTA ELÁSTICA (NÃO INCLUI FORNECIMENTO). AF_01/2021</t>
  </si>
  <si>
    <t>3,19</t>
  </si>
  <si>
    <t>ASSENTAMENTO DE TUBO DE PVC PARA REDE COLETORA DE ESGOTO DE PAREDE MACIÇA, DN 150 MM, JUNTA ELÁSTICA,  (NÃO INCLUI FORNECIMENTO). AF_01/2021</t>
  </si>
  <si>
    <t>3,78</t>
  </si>
  <si>
    <t>ASSENTAMENTO DE TUBO DE PVC PARA REDE COLETORA DE ESGOTO DE PAREDE MACIÇA, DN 200 MM, JUNTA ELÁSTICA (NÃO INCLUI FORNECIMENTO). AF_01/2021</t>
  </si>
  <si>
    <t>4,37</t>
  </si>
  <si>
    <t>ASSENTAMENTO DE TUBO DE PVC PARA REDE COLETORA DE ESGOTO DE PAREDE MACIÇA, DN 250 MM, JUNTA ELÁSTICA (NÃO INCLUI FORNECIMENTO). AF_01/2021</t>
  </si>
  <si>
    <t>4,95</t>
  </si>
  <si>
    <t>ASSENTAMENTO DE TUBO DE PVC PARA REDE COLETORA DE ESGOTO DE PAREDE MACIÇA, DN 300 MM, JUNTA ELÁSTICA  (NÃO INCLUI FORNECIMENTO). AF_01/2021</t>
  </si>
  <si>
    <t>5,54</t>
  </si>
  <si>
    <t>ASSENTAMENTO DE TUBO DE PVC PARA REDE COLETORA DE ESGOTO DE PAREDE MACIÇA, DN 350 MM, JUNTA ELÁSTICA (NÃO INCLUI FORNECIMENTO). AF_01/2021</t>
  </si>
  <si>
    <t>6,14</t>
  </si>
  <si>
    <t>ASSENTAMENTO DE TUBO DE PVC PARA REDE COLETORA DE ESGOTO DE PAREDE MACIÇA, DN 400 MM, JUNTA ELÁSTICA (NÃO INCLUI FORNECIMENTO). AF_01/2021</t>
  </si>
  <si>
    <t>9,33</t>
  </si>
  <si>
    <t>ASSENTAMENTO DE TUBO DE PVC CORRUGADO DE DUPLA PAREDE PARA REDE COLETORA DE ESGOTO, DN 150 MM, JUNTA ELÁSTICA (NÃO INCLUI FORNECIMENTO). AF_01/2021</t>
  </si>
  <si>
    <t>4,21</t>
  </si>
  <si>
    <t>ASSENTAMENTO DE TUBO DE PVC CORRUGADO DE DUPLA PAREDE PARA REDE COLETORA DE ESGOTO, DN 200 MM, JUNTA ELÁSTICA (NÃO INCLUI FORNECIMENTO). AF_01/2021</t>
  </si>
  <si>
    <t>4,80</t>
  </si>
  <si>
    <t>ASSENTAMENTO DE TUBO DE PVC CORRUGADO DE DUPLA PAREDE PARA REDE COLETORA DE ESGOTO, DN 250 MM, JUNTA ELÁSTICA (NÃO INCLUI FORNECIMENTO). AF_01/2021</t>
  </si>
  <si>
    <t>5,39</t>
  </si>
  <si>
    <t>ASSENTAMENTO DE TUBO DE PVC CORRUGADO DE DUPLA PAREDE PARA REDE COLETORA DE ESGOTO, DN 300 MM, JUNTA ELÁSTICA (NÃO INCLUI FORNECIMENTO). AF_01/2021</t>
  </si>
  <si>
    <t>5,98</t>
  </si>
  <si>
    <t>ASSENTAMENTO DE TUBO DE PVC CORRUGADO DE DUPLA PAREDE PARA REDE COLETORA DE ESGOTO, DN 350 MM, JUNTA ELÁSTICA (NÃO INCLUI FORNECIMENTO). AF_01/2021</t>
  </si>
  <si>
    <t>6,57</t>
  </si>
  <si>
    <t>ASSENTAMENTO DE TUBO DE PVC CORRUGADO DE DUPLA PAREDE PARA REDE COLETORA DE ESGOTO, DN 400 MM, JUNTA ELÁSTICA  (NÃO INCLUI FORNECIMENTO). AF_01/2021</t>
  </si>
  <si>
    <t>10,41</t>
  </si>
  <si>
    <t>ASSENTAMENTO DE TUBO DE PEAD CORRUGADO DE DUPLA PAREDE PARA REDE COLETORA DE ESGOTO, DN 450 MM, JUNTA ELÁSTICA INTEGRADA (NÃO INCLUI FORNECIMENTO). AF_01/2021</t>
  </si>
  <si>
    <t>3,45</t>
  </si>
  <si>
    <t>ASSENTAMENTO DE TUBO DE PEAD CORRUGADO DE DUPLA PAREDE PARA REDE COLETORA DE ESGOTO, DN 600 MM, JUNTA ELÁSTICA INTEGRADA (NÃO INCLUI FORNECIMENTO). AF_01/2021</t>
  </si>
  <si>
    <t>16,79</t>
  </si>
  <si>
    <t>TUBO DE PEAD CORRUGADO DE DUPLA PAREDE PARA REDE COLETORA DE ESGOTO, DN 250 MM, JUNTA ELÁSTICA INTEGRADA - FORNECIMENTO E ASSENTAMENTO. AF_01/2021</t>
  </si>
  <si>
    <t>128,33</t>
  </si>
  <si>
    <t>ASSENTAMENTO DE TUBO DE PEAD CORRUGADO DE DUPLA PAREDE PARA REDE COLETORA DE ESGOTO, DN 250 MM, JUNTA ELÁSTICA INTEGRADA (NÃO INCLUI FORNECIMENTO). AF_01/2021</t>
  </si>
  <si>
    <t>1,77</t>
  </si>
  <si>
    <t>TUBO DE PEAD CORRUGADO DE DUPLA PAREDE PARA REDE COLETORA DE ESGOTO, DN 300 MM, JUNTA ELÁSTICA INTEGRADA - FORNECIMENTO E ASSENTAMENTO. AF_01/2021</t>
  </si>
  <si>
    <t>200,77</t>
  </si>
  <si>
    <t>ASSENTAMENTO DE TUBO DE PEAD CORRUGADO DE DUPLA PAREDE PARA REDE COLETORA DE ESGOTO, DN 300 MM, JUNTA ELÁSTICA INTEGRADA  (NÃO INCLUI FORNECIMENTO). AF_01/2021</t>
  </si>
  <si>
    <t>2,49</t>
  </si>
  <si>
    <t>TUBO DE PEAD CORRUGADO DE DUPLA PAREDE PARA REDE COLETORA DE ESGOTO, DN 800 MM, JUNTA ELÁSTICA INTEGRADA - FORNECIMENTO E ASSENTAMENTO. AF_01/2021</t>
  </si>
  <si>
    <t>1.183,30</t>
  </si>
  <si>
    <t>ASSENTAMENTO DE TUBO DE PEAD CORRUGADO DE DUPLA PAREDE PARA REDE COLETORA DE ESGOTO, DN 800 MM, JUNTA ELÁSTICA INTEGRADA  (NÃO INCLUI FORNECIMENTO). AF_01/2021</t>
  </si>
  <si>
    <t>27,97</t>
  </si>
  <si>
    <t>ASSENTAMENTO DE TUBO DE PEAD CORRUGADO DE DUPLA PAREDE PARA REDE COLETORA DE ESGOTO, DN 900 MM, JUNTA ELÁSTICA INTEGRADA (NÃO INCLUI FORNECIMENTO). AF_01/2021</t>
  </si>
  <si>
    <t>32,38</t>
  </si>
  <si>
    <t>TUBO DE PEAD CORRUGADO DE DUPLA PAREDE PARA REDE COLETORA DE ESGOTO, DN 1000 MM, JUNTA ELÁSTICA INTEGRADA - FORNECIMENTO E ASSENTAMENTO. AF_01/2021</t>
  </si>
  <si>
    <t>1.821,40</t>
  </si>
  <si>
    <t>ASSENTAMENTO DE TUBO DE PEAD CORRUGADO DE DUPLA PAREDE PARA REDE COLETORA DE ESGOTO, DN 1000 MM, JUNTA ELÁSTICA INTEGRADA (NÃO INCLUI FORNECIMENTO). AF_01/2021</t>
  </si>
  <si>
    <t>41,63</t>
  </si>
  <si>
    <t>TUBO DE PEAD CORRUGADO DE DUPLA PAREDE PARA REDE COLETORA DE ESGOTO, DN 1200 MM, JUNTA ELÁSTICA INTEGRADA - FORNECIMENTO E ASSENTAMENTO. AF_01/2021</t>
  </si>
  <si>
    <t>2.508,19</t>
  </si>
  <si>
    <t>ASSENTAMENTO DE TUBO DE PEAD CORRUGADO DE DUPLA PAREDE PARA REDE COLETORA DE ESGOTO, DN 1200 MM, JUNTA ELÁSTICA INTEGRADA (NÃO INCLUI FORNECIMENTO). AF_01/2021</t>
  </si>
  <si>
    <t>48,43</t>
  </si>
  <si>
    <t>ASSENTAMENTO DE TUBO DE PEAD CORRUGADO DE DUPLA PAREDE PARA REDE COLETORA DE ESGOTO, DN 1500 MM, JUNTA ELÁSTICA INTEGRADA (NÃO INCLUI FORNECIMENTO). AF_01/2021</t>
  </si>
  <si>
    <t>62,22</t>
  </si>
  <si>
    <t>ASSENTAMENTO DE TUBO DE PVC PBA PARA REDE DE ÁGUA, DN 50 MM, JUNTA ELÁSTICA INTEGRADA, INSTALADO EM LOCAL COM NÍVEL ALTO DE INTERFERÊNCIAS (NÃO INCLUI FORNECIMENTO). AF_05/2024</t>
  </si>
  <si>
    <t>2,81</t>
  </si>
  <si>
    <t>ASSENTAMENTO DE TUBO DE PVC PBA PARA REDE DE ÁGUA, DN 75 MM, JUNTA ELÁSTICA INTEGRADA, INSTALADO EM LOCAL COM NÍVEL ALTO DE INTERFERÊNCIAS (NÃO INCLUI FORNECIMENTO). AF_05/2024</t>
  </si>
  <si>
    <t>3,37</t>
  </si>
  <si>
    <t>ASSENTAMENTO DE TUBO DE PVC PBA PARA REDE DE ÁGUA, DN 100 MM, JUNTA ELÁSTICA INTEGRADA, INSTALADO EM LOCAL COM NÍVEL ALTO DE INTERFERÊNCIAS (NÃO INCLUI FORNECIMENTO). AF_05/2024</t>
  </si>
  <si>
    <t>3,92</t>
  </si>
  <si>
    <t>ASSENTAMENTO DE TUBO DE PVC PBA PARA REDE DE ÁGUA, DN 50 MM, JUNTA ELÁSTICA INTEGRADA, INSTALADO EM LOCAL COM NÍVEL BAIXO DE INTERFERÊNCIAS (NÃO INCLUI FORNECIMENTO). AF_05/2024</t>
  </si>
  <si>
    <t>2,29</t>
  </si>
  <si>
    <t>ASSENTAMENTO DE TUBO DE PVC PBA PARA REDE DE ÁGUA, DN 75 MM, JUNTA ELÁSTICA INTEGRADA, INSTALADO EM LOCAL COM NÍVEL BAIXO DE INTERFERÊNCIAS (NÃO INCLUI FORNECIMENTO). AF_05/2024</t>
  </si>
  <si>
    <t>2,77</t>
  </si>
  <si>
    <t>ASSENTAMENTO DE TUBO DE PVC PBA PARA REDE DE ÁGUA, DN 100 MM, JUNTA ELÁSTICA INTEGRADA, INSTALADO EM LOCAL COM NÍVEL BAIXO DE INTERFERÊNCIAS (NÃO INCLUI FORNECIMENTO). AF_05/2024</t>
  </si>
  <si>
    <t>3,22</t>
  </si>
  <si>
    <t>TUBO DE PVC BRANCO PARA REDE COLETORA DE ESGOTO CONDOMINIAL DE PAREDE MACIÇA, DN 100 MM, JUNTA ELÁSTICA - FORNECIMENTO E ASSENTAMENTO. AF_01/2021</t>
  </si>
  <si>
    <t>19,55</t>
  </si>
  <si>
    <t>JUNTA ARGAMASSADA ENTRE TUBO DN 800 MM E O POÇO DE VISITA/ CAIXA DE CONCRETO OU ALVENARIA EM REDES DE ESGOTO. AF_01/2021</t>
  </si>
  <si>
    <t>96,79</t>
  </si>
  <si>
    <t>JUNTA ARGAMASSADA ENTRE TUBO DN 900 MM E O POÇO DE VISITA/ CAIXA DE CONCRETO OU ALVENARIA EM REDES DE ESGOTO. AF_01/2021</t>
  </si>
  <si>
    <t>107,36</t>
  </si>
  <si>
    <t>JUNTA ARGAMASSADA ENTRE TUBO DN 1000 MM E O POÇO DE VISITA/ CAIXA DE CONCRETO OU ALVENARIA EM REDES DE ESGOTO. AF_01/2021</t>
  </si>
  <si>
    <t>123,27</t>
  </si>
  <si>
    <t>JUNTA ARGAMASSADA ENTRE TUBO DN 1200 MM E O POÇO DE VISITA/ CAIXA DE CONCRETO OU ALVENARIA EM REDES DE ESGOTO. AF_01/2021</t>
  </si>
  <si>
    <t>139,11</t>
  </si>
  <si>
    <t>JUNTA ARGAMASSADA ENTRE TUBO DN 1500 MM E O POÇO DE VISITA/ CAIXA DE CONCRETO OU ALVENARIA EM REDES DE ESGOTO. AF_01/2021</t>
  </si>
  <si>
    <t>170,79</t>
  </si>
  <si>
    <t>ASSENTAMENTO E FORNECIMENTO DE TUBO DE PVC PBA PARA REDE DE ÁGUA, DN 50, JUNTA ELÁSTICA INTEGRADA, INSTALADO EM LOCAL COM NÍVEL ALTO DE INTERFERÊNCIAS (INCLUI FORNECIMENTO). AF_05/2024</t>
  </si>
  <si>
    <t>22,51</t>
  </si>
  <si>
    <t>ASSENTAMENTO E FORNECIMENTO DE TUBO DE PVC PBA PARA REDE DE ÁGUA, DN 50, JUNTA ELÁSTICA INTEGRADA, INSTALADO EM LOCAL COM NÍVEL BAIXO DE INTERFERÊNCIAS (INCLUI FORNECIMENTO). AF_05/2024</t>
  </si>
  <si>
    <t>21,99</t>
  </si>
  <si>
    <t>ASSENTAMENTO E FORNECIMENTO DE LUVA SIMPLES, PVC PBA, JE, DN 50 / DE 60 MM, PARA REDE AGUA, JUNTA ELÁSTICA INTEGRADA, INSTALADO EM LOCAL COM NÍVEL ALTO DE INTERFERÊNCIAS (INCLUI FORNECIMENTO). AF_05/2024</t>
  </si>
  <si>
    <t>27,04</t>
  </si>
  <si>
    <t>ASSENTAMENTO E FORNECIMENTO DE LUVA SIMPLES, PVC PBA, JE, DN 50 / DE 60 MM, PARA REDE AGUA, JUNTA ELÁSTICA INTEGRADA, INSTALADO EM LOCAL COM NÍVEL BAIXO DE INTERFERÊNCIAS (INCLUI FORNECIMENTO). AF_05/2024</t>
  </si>
  <si>
    <t>24,96</t>
  </si>
  <si>
    <t>ASSENTAMENTO E FORNECIMENTO DE LUVA SIMPLES, PVC PBA, JE, DN 75 / DE 85 MM, PARA REDE AGUA, JUNTA ELÁSTICA INTEGRADA, INSTALADO EM LOCAL COM NÍVEL ALTO DE INTERFERÊNCIAS (INCLUI FORNECIMENTO). AF_05/2024</t>
  </si>
  <si>
    <t>43,85</t>
  </si>
  <si>
    <t>ASSENTAMENTO E FORNECIMENTO DE LUVA SIMPLES, PVC PBA, JE, DN 75 / DE 85 MM, PARA REDE AGUA, JUNTA ELÁSTICA INTEGRADA, INSTALADO EM LOCAL COM NÍVEL BAIXO DE INTERFERÊNCIAS (INCLUI FORNECIMENTO). AF_05/2024</t>
  </si>
  <si>
    <t>41,40</t>
  </si>
  <si>
    <t>ASSENTAMENTO E FORNECIMENTO DE LUVA SIMPLES, PVC PBA, JE, DN 100 / DE 110 MM, PARA REDE AGUA, JUNTA ELÁSTICA INTEGRADA, INSTALADO EM LOCAL COM NÍVEL ALTO DE INTERFERÊNCIAS (INCLUI FORNECIMENTO). AF_05/2024</t>
  </si>
  <si>
    <t>58,66</t>
  </si>
  <si>
    <t>ASSENTAMENTO E FORNECIMENTO DE LUVA SIMPLES, PVC PBA, JE, DN 100 / DE 110 MM, PARA REDE AGUA, JUNTA ELÁSTICA INTEGRADA, INSTALADO EM LOCAL COM NÍVEL BAIXO DE INTERFERÊNCIAS (INCLUI FORNECIMENTO). AF_05/2024</t>
  </si>
  <si>
    <t>55,83</t>
  </si>
  <si>
    <t>ASSENTAMENTO E FORNECIMENTO DE CURVA PVC PBA, JE, PB, 45 GRAUS, DN 50 / DE 60 MM, PARA REDE AGUA, JUNTA ELÁSTICA INTEGRADA, INSTALADO EM LOCAL COM NÍVEL ALTO DE INTERFERÊNCIAS (INCLUI FORNECIMENTO). AF_05/2024</t>
  </si>
  <si>
    <t>44,81</t>
  </si>
  <si>
    <t>ASSENTAMENTO E FORNECIMENTO DE CURVA PVC PBA, JE, PB, 45 GRAUS, DN 50 / DE 60 MM, PARA REDE AGUA, JUNTA ELÁSTICA INTEGRADA, INSTALADO EM LOCAL COM NÍVEL BAIXO DE INTERFERÊNCIAS (INCLUI FORNECIMENTO). AF_05/2024</t>
  </si>
  <si>
    <t>41,71</t>
  </si>
  <si>
    <t>ASSENTAMENTO E FORNECIMENTO DE CURVA PVC PBA, JE, PB, 45 GRAUS, DN 75 / DE 85 MM, PARA REDE AGUA, JUNTA ELÁSTICA INTEGRADA, INSTALADO EM LOCAL COM NÍVEL ALTO DE INTERFERÊNCIAS (INCLUI FORNECIMENTO). AF_05/2024</t>
  </si>
  <si>
    <t>88,97</t>
  </si>
  <si>
    <t>ASSENTAMENTO E FORNECIMENTO DE CURVA PVC PBA, JE, PB, 45 GRAUS, DN 75 / DE 85 MM, PARA REDE AGUA, JUNTA ELÁSTICA INTEGRADA, INSTALADO EM LOCAL COM NÍVEL BAIXO DE INTERFERÊNCIAS (INCLUI FORNECIMENTO). AF_05/2024</t>
  </si>
  <si>
    <t>85,30</t>
  </si>
  <si>
    <t>ASSENTAMENTO E FORNECIMENTO DE CURVA PVC PBA, JE, PB, 45 GRAUS, DN 100 / DE 110 MM, PARA REDE AGUA, JUNTA ELÁSTICA INTEGRADA, INSTALADO EM LOCAL COM NÍVEL ALTO DE INTERFERÊNCIAS (INCLUI FORNECIMENTO). AF_05/2024</t>
  </si>
  <si>
    <t>150,88</t>
  </si>
  <si>
    <t>ASSENTAMENTO DE TUBO DE PVC PBA PARA REDE DE ÁGUA, DN 125, JUNTA ELÁSTICA INTEGRADA, INSTALADO EM LOCAL COM NÍVEL ALTO DE INTERFERÊNCIAS (NÃO INCLUI FORNECIMENTO). AF_05/2024</t>
  </si>
  <si>
    <t>4,51</t>
  </si>
  <si>
    <t>ASSENTAMENTO DE TUBO DE PVC PBA PARA REDE DE ÁGUA, DN 140, JUNTA ELÁSTICA INTEGRADA, INSTALADO EM LOCAL COM NÍVEL ALTO DE INTERFERÊNCIAS (NÃO INCLUI FORNECIMENTO). AF_05/2024</t>
  </si>
  <si>
    <t>4,86</t>
  </si>
  <si>
    <t>ASSENTAMENTO DE TUBO DE PVC PBA PARA REDE DE ÁGUA, DN 180, JUNTA ELÁSTICA INTEGRADA, INSTALADO EM LOCAL COM NÍVEL ALTO DE INTERFERÊNCIAS (NÃO INCLUI FORNECIMENTO). AF_05/2024</t>
  </si>
  <si>
    <t>5,73</t>
  </si>
  <si>
    <t>ASSENTAMENTO DE TUBO DE PVC DEFOFO OU PRFV OU RPVC PARA REDE DE ÁGUA, DN 100, JUNTA ELÁSTICA INTEGRADA, INSTALADO EM LOCAL COM NÍVEL ALTO DE INTERFERÊNCIAS (NÃO INCLUI FORNECIMENTO). AF_05/2024</t>
  </si>
  <si>
    <t>3,64</t>
  </si>
  <si>
    <t>ASSENTAMENTO DE TUBO DE PVC PBA PARA REDE DE ÁGUA, DN 125, JUNTA ELÁSTICA INTEGRADA, INSTALADO EM LOCAL COM NÍVEL BAIXO DE INTERFERÊNCIAS (NÃO INCLUI FORNECIMENTO). AF_05/2024</t>
  </si>
  <si>
    <t>3,72</t>
  </si>
  <si>
    <t>ASSENTAMENTO DE TUBO DE PVC PBA PARA REDE DE ÁGUA, DN 140, JUNTA ELÁSTICA INTEGRADA, INSTALADO EM LOCAL COM NÍVEL BAIXO DE INTERFERÊNCIAS (NÃO INCLUI FORNECIMENTO). AF_05/2024</t>
  </si>
  <si>
    <t>4,02</t>
  </si>
  <si>
    <t>ASSENTAMENTO DE TUBO DE PVC PBA PARA REDE DE ÁGUA, DN 180, JUNTA ELÁSTICA INTEGRADA, INSTALADO EM LOCAL COM NÍVEL BAIXO DE INTERFERÊNCIAS (NÃO INCLUI FORNECIMENTO). AF_05/2024</t>
  </si>
  <si>
    <t>4,73</t>
  </si>
  <si>
    <t>ASSENTAMENTO DE CONEXÃO 2 ACESSOS ALINHADOS DE PVC PBA PARA REDE DE ÁGUA, DN 50, JUNTA ELÁSTICA INTEGRADA, INSTALADO EM LOCAL COM NÍVEL BAIXO DE INTERFERÊNCIAS (NÃO INCLUI FORNECIMENTO). AF_05/2024</t>
  </si>
  <si>
    <t>9,50</t>
  </si>
  <si>
    <t>ASSENTAMENTO DE CONEXÃO 2 ACESSOS ALINHADOS DE FERRO FUNDIDO PARA REDE DE ÁGUA, DN 250, JUNTA ELÁSTICA, INSTALADO EM LOCAL COM NÍVEL BAIXO DE INTERFERÊNCIAS (NÃO INCLUI FORNECIMENTO). AF_05/2024</t>
  </si>
  <si>
    <t>19,11</t>
  </si>
  <si>
    <t>ASSENTAMENTO E FORNECIMENTO DE TUBO DE PVC PBA PARA REDE DE ÁGUA, DN 75, JUNTA ELÁSTICA INTEGRADA, INSTALADO EM LOCAL COM NÍVEL ALTO DE INTERFERÊNCIAS (INCLUI FORNECIMENTO). AF_05/2024</t>
  </si>
  <si>
    <t>42,07</t>
  </si>
  <si>
    <t>ASSENTAMENTO E FORNECIMENTO DE TUBO DE PVC PBA PARA REDE DE ÁGUA, DN 75, JUNTA ELÁSTICA INTEGRADA, INSTALADO EM LOCAL COM NÍVEL BAIXO DE INTERFERÊNCIAS (INCLUI FORNECIMENTO). AF_05/2024</t>
  </si>
  <si>
    <t>41,47</t>
  </si>
  <si>
    <t>ASSENTAMENTO E FORNECIMENTO DE TUBO DE PVC PBA PARA REDE DE ÁGUA, DN 100, JUNTA ELÁSTICA INTEGRADA, INSTALADO EM LOCAL COM NÍVEL ALTO DE INTERFERÊNCIAS (INCLUI FORNECIMENTO). AF_05/2024</t>
  </si>
  <si>
    <t>68,57</t>
  </si>
  <si>
    <t>ASSENTAMENTO E FORNECIMENTO DE TUBO DE PVC PBA PARA REDE DE ÁGUA, DN 100, JUNTA ELÁSTICA INTEGRADA, INSTALADO EM LOCAL COM NÍVEL BAIXO DE INTERFERÊNCIAS (INCLUI FORNECIMENTO). AF_05/2024</t>
  </si>
  <si>
    <t>67,87</t>
  </si>
  <si>
    <t>ASSENTAMENTO E FORNECIMENTO DE TUBO DE PVC DEFOFO OU PRFV OU RPVC PARA REDE DE ÁGUA, DN 100, JUNTA ELÁSTICA INTEGRADA, INSTALADO EM LOCAL COM NÍVEL ALTO DE INTERFERÊNCIAS (INCLUI FORNECIMENTO). AF_05/2024</t>
  </si>
  <si>
    <t>48,61</t>
  </si>
  <si>
    <t>ASSENTAMENTO E FORNECIMENTO DE TUBO DE PVC DEFOFO OU PRFV OU RPVC PARA REDE DE ÁGUA, DN 100, JUNTA ELÁSTICA INTEGRADA, INSTALADO EM LOCAL COM NÍVEL BAIXO DE INTERFERÊNCIAS (INCLUI FORNECIMENTO). AF_05/2024</t>
  </si>
  <si>
    <t>47,97</t>
  </si>
  <si>
    <t>ASSENTAMENTO E FORNECIMENTO DE TUBO DE PVC DEFOFO PARA REDE DE ÁGUA, DN 200, JUNTA ELÁSTICA INTEGRADA, INSTALADO EM LOCAL COM NÍVEL ALTO DE INTERFERÊNCIAS (INCLUI FORNECIMENTO). AF_05/2024</t>
  </si>
  <si>
    <t>214,97</t>
  </si>
  <si>
    <t>ASSENTAMENTO E FORNECIMENTO DE TUBO DE PVC DEFOFO PARA REDE DE ÁGUA, DN 200, JUNTA ELÁSTICA INTEGRADA, INSTALADO EM LOCAL COM NÍVEL BAIXO DE INTERFERÊNCIAS (INCLUI FORNECIMENTO). AF_05/2024</t>
  </si>
  <si>
    <t>212,58</t>
  </si>
  <si>
    <t>ASSENTAMENTO E FORNECIMENTO DE TUBO DE PVC DEFOFO PARA REDE DE ÁGUA, DN 250, JUNTA ELÁSTICA INTEGRADA, INSTALADO EM LOCAL COM NÍVEL ALTO DE INTERFERÊNCIAS (INCLUI FORNECIMENTO). AF_05/2024</t>
  </si>
  <si>
    <t>323,93</t>
  </si>
  <si>
    <t>ASSENTAMENTO E FORNECIMENTO DE TUBO DE PVC DEFOFO PARA REDE DE ÁGUA, DN 250, JUNTA ELÁSTICA INTEGRADA, INSTALADO EM LOCAL COM NÍVEL BAIXO DE INTERFERÊNCIAS (INCLUI FORNECIMENTO). AF_05/2024</t>
  </si>
  <si>
    <t>321,10</t>
  </si>
  <si>
    <t>ASSENTAMENTO E FORNECIMENTO DE TUBO DE PVC DEFOFO PARA REDE DE ÁGUA, DN 300, JUNTA ELÁSTICA INTEGRADA, INSTALADO EM LOCAL COM NÍVEL ALTO DE INTERFERÊNCIAS (INCLUI FORNECIMENTO). AF_05/2024</t>
  </si>
  <si>
    <t>456,91</t>
  </si>
  <si>
    <t>ASSENTAMENTO E FORNECIMENTO DE TUBO DE PVC DEFOFO PARA REDE DE ÁGUA, DN 300, JUNTA ELÁSTICA INTEGRADA, INSTALADO EM LOCAL COM NÍVEL BAIXO DE INTERFERÊNCIAS (INCLUI FORNECIMENTO). AF_05/2024</t>
  </si>
  <si>
    <t>453,66</t>
  </si>
  <si>
    <t>ASSENTAMENTO DE TUBO DE PVC DEFOFO OU PRFV OU RPVC PARA REDE DE ÁGUA, DN 100, JUNTA ELÁSTICA INTEGRADA, INSTALADO EM LOCAL COM NÍVEL BAIXO DE INTERFERÊNCIAS (NÃO INCLUI FORNECIMENTO). AF_05/2024</t>
  </si>
  <si>
    <t>3,00</t>
  </si>
  <si>
    <t>ASSENTAMENTO DE CONEXÃO 2 ACESSOS ALINHADOS DE PVC PBA PARA REDE DE ÁGUA, DN 50, JUNTA ELÁSTICA INTEGRADA, INSTALADO EM LOCAL COM NÍVEL ALTO DE INTERFERÊNCIAS (NÃO INCLUI FORNECIMENTO). AF_05/2024</t>
  </si>
  <si>
    <t>11,58</t>
  </si>
  <si>
    <t>ASSENTAMENTO DE CONEXÃO 2 ACESSOS ALINHADOS DE PVC PBA PARA REDE DE ÁGUA, DN 75, JUNTA ELÁSTICA INTEGRADA, INSTALADO EM LOCAL COM NÍVEL ALTO DE INTERFERÊNCIAS (NÃO INCLUI FORNECIMENTO). AF_05/2024</t>
  </si>
  <si>
    <t>14,03</t>
  </si>
  <si>
    <t>ASSENTAMENTO DE CONEXÃO 2 ACESSOS ALINHADOS DE PVC PBA PARA REDE DE ÁGUA, DN 100, JUNTA ELÁSTICA INTEGRADA, INSTALADO EM LOCAL COM NÍVEL ALTO DE INTERFERÊNCIAS (NÃO INCLUI FORNECIMENTO). AF_05/2024</t>
  </si>
  <si>
    <t>16,34</t>
  </si>
  <si>
    <t>ASSENTAMENTO DE CONEXÃO 2 ACESSOS INCLINADOS DE PVC PBA PARA REDE DE ÁGUA, DN 50, JUNTA ELÁSTICA INTEGRADA, INSTALADO EM LOCAL COM NÍVEL ALTO DE INTERFERÊNCIAS (NÃO INCLUI FORNECIMENTO). AF_05/2024</t>
  </si>
  <si>
    <t>17,07</t>
  </si>
  <si>
    <t>ASSENTAMENTO DE CONEXÃO 2 ACESSOS INCLINADOS DE PVC PBA PARA REDE DE ÁGUA, DN 75, JUNTA ELÁSTICA INTEGRADA, INSTALADO EM LOCAL COM NÍVEL ALTO DE INTERFERÊNCIAS (NÃO INCLUI FORNECIMENTO). AF_05/2024</t>
  </si>
  <si>
    <t>20,51</t>
  </si>
  <si>
    <t>ASSENTAMENTO DE CONEXÃO 2 ACESSOS INCLINADOS DE PVC PBA PARA REDE DE ÁGUA, DN 100, JUNTA ELÁSTICA INTEGRADA, INSTALADO EM LOCAL COM NÍVEL ALTO DE INTERFERÊNCIAS (NÃO INCLUI FORNECIMENTO). AF_05/2024</t>
  </si>
  <si>
    <t>23,81</t>
  </si>
  <si>
    <t>ASSENTAMENTO DE CONEXÃO 3 ACESSOS DE PVC PBA PARA REDE DE ÁGUA, DN 50, JUNTA ELÁSTICA INTEGRADA, INSTALADO EM LOCAL COM NÍVEL ALTO DE INTERFERÊNCIAS (NÃO INCLUI FORNECIMENTO). AF_05/2024</t>
  </si>
  <si>
    <t>23,17</t>
  </si>
  <si>
    <t>ASSENTAMENTO DE CONEXÃO 3 ACESSOS DE PVC PBA PARA REDE DE ÁGUA, DN 75, JUNTA ELÁSTICA INTEGRADA, INSTALADO EM LOCAL COM NÍVEL ALTO DE INTERFERÊNCIAS (NÃO INCLUI FORNECIMENTO). AF_05/2024</t>
  </si>
  <si>
    <t>28,08</t>
  </si>
  <si>
    <t>ASSENTAMENTO DE CONEXÃO 3 ACESSOS DE PVC PBA PARA REDE DE ÁGUA, DN 100, JUNTA ELÁSTICA INTEGRADA, INSTALADO EM LOCAL COM NÍVEL ALTO DE INTERFERÊNCIAS (NÃO INCLUI FORNECIMENTO). AF_05/2024</t>
  </si>
  <si>
    <t>32,67</t>
  </si>
  <si>
    <t>FORNECIMENTO E ASSENTAMENTO DE CURVA 45 GRAUS RANHURADA EM FERRO FUNDIDO, DN 80 MM (3") PARA REDE DE ÁGUA, INSTALADO EM LOCAL COM NÍVEL BAIXO DE INTERFERÊNCIAS (INCLUI FORNECIMENTO). AF_05/2024</t>
  </si>
  <si>
    <t>39,86</t>
  </si>
  <si>
    <t>FORNECIMENTO E ASSENTAMENTO DE TE RANHURADO EM FERRO FUNDIDO, DN 80 (3") PARA REDE DE ÁGUA, INSTALADO EM LOCAL COM NÍVEL BAIXO DE INTERFERÊNCIAS (INCLUI FORNECIMENTO). AF_05/2024</t>
  </si>
  <si>
    <t>63,24</t>
  </si>
  <si>
    <t>ASSENTAMENTO DE CONEXÃO 3 ACESSOS DE PVC PBA PARA REDE DE ÁGUA, DN 100, JUNTA ELÁSTICA INTEGRADA, INSTALADO EM LOCAL COM NÍVEL BAIXO DE INTERFERÊNCIAS (NÃO INCLUI FORNECIMENTO). AF_05/2024</t>
  </si>
  <si>
    <t>27,02</t>
  </si>
  <si>
    <t>ASSENTAMENTO DE CONEXÃO 2 ACESSOS ALINHADOS DE FERRO FUNDIDO PARA REDE DE ÁGUA, DN 80, JUNTA ELÁSTICA, INSTALADO EM LOCAL COM NÍVEL BAIXO DE INTERFERÊNCIAS (NÃO INCLUI FORNECIMENTO). AF_05/2024</t>
  </si>
  <si>
    <t>8,09</t>
  </si>
  <si>
    <t>ASSENTAMENTO DE CONEXÃO 2 ACESSOS ALINHADOS DE FERRO FUNDIDO PARA REDE DE ÁGUA, DN 100, JUNTA ELÁSTICA, INSTALADO EM LOCAL COM NÍVEL BAIXO DE INTERFERÊNCIAS (NÃO INCLUI FORNECIMENTO). AF_05/2024</t>
  </si>
  <si>
    <t>9,39</t>
  </si>
  <si>
    <t>ASSENTAMENTO E FORNECIMENTO DE CURVA PVC PBA, JE, PB, 45 GRAUS, DN 100 / DE 110 MM, PARA REDE AGUA, JUNTA ELÁSTICA INTEGRADA, INSTALADO EM LOCAL COM NÍVEL BAIXO DE INTERFERÊNCIAS (INCLUI FORNECIMENTO). AF_05/2024</t>
  </si>
  <si>
    <t>146,64</t>
  </si>
  <si>
    <t>ASSENTAMENTO E FORNECIMENTO DE TE DE REDUCAO, PVC PBA, BBB, JE, DN 100 X 50 / DE 110 X 60 MM, PARA REDE AGUA, JUNTA ELÁSTICA INTEGRADA, INSTALADO EM LOCAL COM NÍVEL ALTO DE INTERFERÊNCIAS (INCLUI FORNECIMENTO). AF_05/2024</t>
  </si>
  <si>
    <t>118,71</t>
  </si>
  <si>
    <t>ASSENTAMENTO E FORNECIMENTO DE TE DE REDUCAO, PVC PBA, BBB, JE, DN 100 X 50 / DE 110 X 60 MM, PARA REDE AGUA, JUNTA ELÁSTICA INTEGRADA, INSTALADO EM LOCAL COM NÍVEL BAIXO DE INTERFERÊNCIAS (INCLUI FORNECIMENTO). AF_05/2024</t>
  </si>
  <si>
    <t>113,06</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</si>
  <si>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</si>
  <si>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</si>
  <si>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13,51</t>
  </si>
  <si>
    <t>ASSENTAMENTO DE CONEXÃO 2 ACESSOS INCLINADOS DE PVC PBA PARA REDE DE ÁGUA, DN 50, JUNTA ELÁSTICA INTEGRADA, INSTALADO EM LOCAL COM NÍVEL BAIXO DE INTERFERÊNCIAS (NÃO INCLUI FORNECIMENTO). AF_05/2024</t>
  </si>
  <si>
    <t>13,97</t>
  </si>
  <si>
    <t>ASSENTAMENTO DE CONEXÃO 2 ACESSOS INCLINADOS DE PVC PBA PARA REDE DE ÁGUA, DN 75, JUNTA ELÁSTICA INTEGRADA, INSTALADO EM LOCAL COM NÍVEL BAIXO DE INTERFERÊNCIAS (NÃO INCLUI FORNECIMENTO). AF_05/2024</t>
  </si>
  <si>
    <t>16,84</t>
  </si>
  <si>
    <t>ASSENTAMENTO DE CONEXÃO 2 ACESSOS INCLINADOS DE PVC PBA PARA REDE DE ÁGUA, DN 100, JUNTA ELÁSTICA INTEGRADA, INSTALADO EM LOCAL COM NÍVEL BAIXO DE INTERFERÊNCIAS (NÃO INCLUI FORNECIMENTO). AF_05/2024</t>
  </si>
  <si>
    <t>19,57</t>
  </si>
  <si>
    <t>ASSENTAMENTO DE CONEXÃO 3 ACESSOS DE PVC PBA PARA REDE DE ÁGUA, DN 50, JUNTA ELÁSTICA INTEGRADA, INSTALADO EM LOCAL COM NÍVEL BAIXO DE INTERFERÊNCIAS (NÃO INCLUI FORNECIMENTO). AF_05/2024</t>
  </si>
  <si>
    <t>19,03</t>
  </si>
  <si>
    <t>ASSENTAMENTO DE CONEXÃO 3 ACESSOS DE PVC PBA PARA REDE DE ÁGUA, DN 75, JUNTA ELÁSTICA INTEGRADA, INSTALADO EM LOCAL COM NÍVEL BAIXO DE INTERFERÊNCIAS (NÃO INCLUI FORNECIMENTO). AF_05/2024</t>
  </si>
  <si>
    <t>23,19</t>
  </si>
  <si>
    <t>TUBO DE CONCRETO PARA REDES COLETORAS DE ESGOTO SANITÁRIO, DIÂMETRO DE 300 MM, JUNTA ELÁSTICA, INSTALADO EM LOCAL COM BAIXO NÍVEL DE INTERFERÊNCIAS - FORNECIMENTO E ASSENTAMENTO. AF_03/2024</t>
  </si>
  <si>
    <t>217,61</t>
  </si>
  <si>
    <t>ASSENTAMENTO DE TUBO DE CONCRETO PARA REDES COLETORAS DE ESGOTO SANITÁRIO, DIÂMETRO DE 300 MM, JUNTA ELÁSTICA, INSTALADO EM LOCAL COM BAIXO NÍVEL DE INTERFERÊNCIAS (NÃO INCLUI FORNECIMENTO). AF_03/2024</t>
  </si>
  <si>
    <t>19,30</t>
  </si>
  <si>
    <t>TUBO DE CONCRETO PARA REDES COLETORAS DE ESGOTO SANITÁRIO, DIÂMETRO DE 400 MM, JUNTA ELÁSTICA, INSTALADO EM LOCAL COM BAIXO NÍVEL DE INTERFERÊNCIAS - FORNECIMENTO E ASSENTAMENTO. AF_03/2024</t>
  </si>
  <si>
    <t>228,92</t>
  </si>
  <si>
    <t>ASSENTAMENTO DE TUBO DE CONCRETO PARA REDES COLETORAS DE ESGOTO SANITÁRIO, DIÂMETRO DE 400 MM, JUNTA ELÁSTICA, INSTALADO EM LOCAL COM BAIXO NÍVEL DE INTERFERÊNCIAS (NÃO INCLUI FORNECIMENTO). AF_03/2024</t>
  </si>
  <si>
    <t>25,53</t>
  </si>
  <si>
    <t>TUBO DE CONCRETO PARA REDES COLETORAS DE ESGOTO SANITÁRIO, DIÂMETRO DE 500 MM, JUNTA ELÁSTICA, INSTALADO EM LOCAL COM BAIXO NÍVEL DE INTERFERÊNCIAS - FORNECIMENTO E ASSENTAMENTO. AF_03/2024</t>
  </si>
  <si>
    <t>408,38</t>
  </si>
  <si>
    <t>ASSENTAMENTO DE TUBO DE CONCRETO PARA REDES COLETORAS DE ESGOTO SANITÁRIO, DIÂMETRO DE 500 MM, JUNTA ELÁSTICA, INSTALADO EM LOCAL COM BAIXO NÍVEL DE INTERFERÊNCIAS (NÃO INCLUI FORNECIMENTO). AF_03/2024</t>
  </si>
  <si>
    <t>32,10</t>
  </si>
  <si>
    <t>TUBO DE CONCRETO PARA REDES COLETORAS DE ESGOTO SANITÁRIO, DIÂMETRO DE 600 MM, JUNTA ELÁSTICA, INSTALADO EM LOCAL COM BAIXO NÍVEL DE INTERFERÊNCIAS - FORNECIMENTO E ASSENTAMENTO. AF_03/2024</t>
  </si>
  <si>
    <t>500,65</t>
  </si>
  <si>
    <t>ASSENTAMENTO DE TUBO DE CONCRETO PARA REDES COLETORAS DE ESGOTO SANITÁRIO, DIÂMETRO DE 600 MM, JUNTA ELÁSTICA, INSTALADO EM LOCAL COM BAIXO NÍVEL DE INTERFERÊNCIAS (NÃO INCLUI FORNECIMENTO). AF_03/2024</t>
  </si>
  <si>
    <t>38,94</t>
  </si>
  <si>
    <t>TUBO DE CONCRETO PARA REDES COLETORAS DE ESGOTO SANITÁRIO, DIÂMETRO DE 700 MM, JUNTA ELÁSTICA, INSTALADO EM LOCAL COM BAIXO NÍVEL DE INTERFERÊNCIAS - FORNECIMENTO E ASSENTAMENTO. AF_03/2024</t>
  </si>
  <si>
    <t>651,87</t>
  </si>
  <si>
    <t>ASSENTAMENTO DE TUBO DE CONCRETO PARA REDES COLETORAS DE ESGOTO SANITÁRIO, DIÂMETRO DE 700 MM, JUNTA ELÁSTICA, INSTALADO EM LOCAL COM BAIXO NÍVEL DE INTERFERÊNCIAS (NÃO INCLUI FORNECIMENTO). AF_03/2024</t>
  </si>
  <si>
    <t>48,79</t>
  </si>
  <si>
    <t>TUBO DE CONCRETO PARA REDES COLETORAS DE ESGOTO SANITÁRIO, DIÂMETRO DE 800 MM, JUNTA ELÁSTICA, INSTALADO EM LOCAL COM BAIXO NÍVEL DE INTERFERÊNCIAS - FORNECIMENTO E ASSENTAMENTO. AF_03/2024</t>
  </si>
  <si>
    <t>674,35</t>
  </si>
  <si>
    <t>ASSENTAMENTO DE TUBO DE CONCRETO PARA REDES COLETORAS DE ESGOTO SANITÁRIO, DIÂMETRO DE 800 MM, JUNTA ELÁSTICA, INSTALADO EM LOCAL COM BAIXO NÍVEL DE INTERFERÊNCIAS (NÃO INCLUI FORNECIMENTO). AF_03/2024</t>
  </si>
  <si>
    <t>57,94</t>
  </si>
  <si>
    <t>TUBO DE CONCRETO PARA REDES COLETORAS DE ESGOTO SANITÁRIO, DIÂMETRO DE 900 MM, JUNTA ELÁSTICA, INSTALADO EM LOCAL COM BAIXO NÍVEL DE INTERFERÊNCIAS - FORNECIMENTO E ASSENTAMENTO. AF_03/2024</t>
  </si>
  <si>
    <t>1.001,07</t>
  </si>
  <si>
    <t>ASSENTAMENTO DE TUBO DE CONCRETO PARA REDES COLETORAS DE ESGOTO SANITÁRIO, DIÂMETRO DE 900 MM, JUNTA ELÁSTICA, INSTALADO EM LOCAL COM BAIXO NÍVEL DE INTERFERÊNCIAS (NÃO INCLUI FORNECIMENTO). AF_03/2024</t>
  </si>
  <si>
    <t>66,44</t>
  </si>
  <si>
    <t>TUBO DE CONCRETO PARA REDES COLETORAS DE ESGOTO SANITÁRIO, DIÂMETRO DE 1000 MM, JUNTA ELÁSTICA, INSTALADO EM LOCAL COM BAIXO NÍVEL DE INTERFERÊNCIAS - FORNECIMENTO E ASSENTAMENTO. AF_03/2024</t>
  </si>
  <si>
    <t>1.026,10</t>
  </si>
  <si>
    <t>ASSENTAMENTO DE TUBO DE CONCRETO PARA REDES COLETORAS DE ESGOTO SANITÁRIO, DIÂMETRO DE 1000 MM, JUNTA ELÁSTICA, INSTALADO EM LOCAL COM BAIXO NÍVEL DE INTERFERÊNCIAS (NÃO INCLUI FORNECIMENTO). AF_03/2024</t>
  </si>
  <si>
    <t>78,25</t>
  </si>
  <si>
    <t>TUBO DE CONCRETO PARA REDES COLETORAS DE ESGOTO SANITÁRIO, DIÂMETRO DE 300 MM, JUNTA ELÁSTICA, INSTALADO EM LOCAL COM ALTO NÍVEL DE INTERFERÊNCIAS - FORNECIMENTO E ASSENTAMENTO. AF_03/2024</t>
  </si>
  <si>
    <t>220,02</t>
  </si>
  <si>
    <t>ASSENTAMENTO DE TUBO DE CONCRETO PARA REDES COLETORAS DE ESGOTO SANITÁRIO, DIÂMETRO DE 300 MM, JUNTA ELÁSTICA, INSTALADO EM LOCAL COM ALTO NÍVEL DE INTERFERÊNCIAS (NÃO INCLUI FORNECIMENTO). AF_03/2024</t>
  </si>
  <si>
    <t>21,71</t>
  </si>
  <si>
    <t>TUBO DE CONCRETO PARA REDES COLETORAS DE ESGOTO SANITÁRIO, DIÂMETRO DE 400 MM, JUNTA ELÁSTICA, INSTALADO EM LOCAL COM ALTO NÍVEL DE INTERFERÊNCIAS - FORNECIMENTO E ASSENTAMENTO. AF_03/2024</t>
  </si>
  <si>
    <t>232,33</t>
  </si>
  <si>
    <t>ASSENTAMENTO DE TUBO DE CONCRETO PARA REDES COLETORAS DE ESGOTO SANITÁRIO, DIÂMETRO DE 400 MM, JUNTA ELÁSTICA, INSTALADO EM LOCAL COM ALTO NÍVEL DE INTERFERÊNCIAS (NÃO INCLUI FORNECIMENTO). AF_03/2024</t>
  </si>
  <si>
    <t>28,94</t>
  </si>
  <si>
    <t>TUBO DE CONCRETO PARA REDES COLETORAS DE ESGOTO SANITÁRIO, DIÂMETRO DE 500 MM, JUNTA ELÁSTICA, INSTALADO EM LOCAL COM ALTO NÍVEL DE INTERFERÊNCIAS - FORNECIMENTO E ASSENTAMENTO. AF_03/2024</t>
  </si>
  <si>
    <t>412,79</t>
  </si>
  <si>
    <t>ASSENTAMENTO DE TUBO DE CONCRETO PARA REDES COLETORAS DE ESGOTO SANITÁRIO, DIÂMETRO DE 500 MM, JUNTA ELÁSTICA, INSTALADO EM LOCAL COM ALTO NÍVEL DE INTERFERÊNCIAS (NÃO INCLUI FORNECIMENTO). AF_03/2024</t>
  </si>
  <si>
    <t>36,51</t>
  </si>
  <si>
    <t>TUBO DE CONCRETO PARA REDES COLETORAS DE ESGOTO SANITÁRIO, DIÂMETRO DE 600 MM, JUNTA ELÁSTICA, INSTALADO EM LOCAL COM ALTO NÍVEL DE INTERFERÊNCIAS - FORNECIMENTO E ASSENTAMENTO. AF_03/2024</t>
  </si>
  <si>
    <t>506,11</t>
  </si>
  <si>
    <t>ASSENTAMENTO DE TUBO DE CONCRETO PARA REDES COLETORAS DE ESGOTO SANITÁRIO, DIÂMETRO DE 600 MM, JUNTA ELÁSTICA, INSTALADO EM LOCAL COM ALTO NÍVEL DE INTERFERÊNCIAS (NÃO INCLUI FORNECIMENTO). AF_03/2024</t>
  </si>
  <si>
    <t>44,40</t>
  </si>
  <si>
    <t>TUBO DE CONCRETO PARA REDES COLETORAS DE ESGOTO SANITÁRIO, DIÂMETRO DE 700 MM, JUNTA ELÁSTICA, INSTALADO EM LOCAL COM ALTO NÍVEL DE INTERFERÊNCIAS - FORNECIMENTO E ASSENTAMENTO. AF_03/2024</t>
  </si>
  <si>
    <t>658,36</t>
  </si>
  <si>
    <t>ASSENTAMENTO DE TUBO DE CONCRETO PARA REDES COLETORAS DE ESGOTO SANITÁRIO, DIÂMETRO DE 700 MM, JUNTA ELÁSTICA, INSTALADO EM LOCAL COM ALTO NÍVEL DE INTERFERÊNCIAS (NÃO INCLUI FORNECIMENTO). AF_03/2024</t>
  </si>
  <si>
    <t>55,28</t>
  </si>
  <si>
    <t>TUBO DE CONCRETO PARA REDES COLETORAS DE ESGOTO SANITÁRIO, DIÂMETRO DE 800 MM, JUNTA ELÁSTICA, INSTALADO EM LOCAL COM ALTO NÍVEL DE INTERFERÊNCIAS - FORNECIMENTO E ASSENTAMENTO. AF_03/2024</t>
  </si>
  <si>
    <t>681,86</t>
  </si>
  <si>
    <t>ASSENTAMENTO DE TUBO DE CONCRETO PARA REDES COLETORAS DE ESGOTO SANITÁRIO, DIÂMETRO DE 800 MM, JUNTA ELÁSTICA, INSTALADO EM LOCAL COM ALTO NÍVEL DE INTERFERÊNCIAS (NÃO INCLUI FORNECIMENTO). AF_03/2024</t>
  </si>
  <si>
    <t>65,45</t>
  </si>
  <si>
    <t>TUBO DE CONCRETO PARA REDES COLETORAS DE ESGOTO SANITÁRIO, DIÂMETRO DE 900 MM, JUNTA ELÁSTICA, INSTALADO EM LOCAL COM ALTO NÍVEL DE INTERFERÊNCIAS - FORNECIMENTO E ASSENTAMENTO. AF_03/2024</t>
  </si>
  <si>
    <t>1.009,60</t>
  </si>
  <si>
    <t>ASSENTAMENTO DE TUBO DE CONCRETO PARA REDES COLETORAS DE ESGOTO SANITÁRIO, DIÂMETRO DE 900 MM, JUNTA ELÁSTICA, INSTALADO EM LOCAL COM ALTO NÍVEL DE INTERFERÊNCIAS (NÃO INCLUI FORNECIMENTO). AF_03/2024</t>
  </si>
  <si>
    <t>74,97</t>
  </si>
  <si>
    <t>TUBO DE CONCRETO PARA REDES COLETORAS DE ESGOTO SANITÁRIO, DIÂMETRO DE 1000 MM, JUNTA ELÁSTICA, INSTALADO EM LOCAL COM ALTO NÍVEL DE INTERFERÊNCIAS - FORNECIMENTO E ASSENTAMENTO. AF_03/2024</t>
  </si>
  <si>
    <t>1.035,65</t>
  </si>
  <si>
    <t>ASSENTAMENTO DE TUBO DE CONCRETO PARA REDES COLETORAS DE ESGOTO SANITÁRIO, DIÂMETRO DE 1000 MM, JUNTA ELÁSTICA, INSTALADO EM LOCAL COM ALTO NÍVEL DE INTERFERÊNCIAS (NÃO INCLUI FORNECIMENTO). AF_03/2024</t>
  </si>
  <si>
    <t>87,80</t>
  </si>
  <si>
    <t>TUBO DE CONCRETO PARA REDES COLETORAS DE ÁGUAS PLUVIAIS, DIÂMETRO DE 400 MM, JUNTA RÍGIDA, INSTALADO EM LOCAL COM BAIXO NÍVEL DE INTERFERÊNCIAS - FORNECIMENTO E ASSENTAMENTO. AF_03/2024</t>
  </si>
  <si>
    <t>158,40</t>
  </si>
  <si>
    <t>TUBO DE CONCRETO PARA REDES COLETORAS DE ÁGUAS PLUVIAIS, DIÂMETRO DE 500 MM, JUNTA RÍGIDA, INSTALADO EM LOCAL COM BAIXO NÍVEL DE INTERFERÊNCIAS - FORNECIMENTO E ASSENTAMENTO. AF_03/2024</t>
  </si>
  <si>
    <t>192,54</t>
  </si>
  <si>
    <t>TUBO DE CONCRETO PARA REDES COLETORAS DE ÁGUAS PLUVIAIS, DIÂMETRO DE 600 MM, JUNTA RÍGIDA, INSTALADO EM LOCAL COM BAIXO NÍVEL DE INTERFERÊNCIAS - FORNECIMENTO E ASSENTAMENTO. AF_03/2024</t>
  </si>
  <si>
    <t>295,03</t>
  </si>
  <si>
    <t>TUBO DE CONCRETO PARA REDES COLETORAS DE ÁGUAS PLUVIAIS, DIÂMETRO DE 700 MM, JUNTA RÍGIDA, INSTALADO EM LOCAL COM BAIXO NÍVEL DE INTERFERÊNCIAS - FORNECIMENTO E ASSENTAMENTO. AF_03/2024</t>
  </si>
  <si>
    <t>393,10</t>
  </si>
  <si>
    <t>TUBO DE CONCRETO PARA REDES COLETORAS DE ÁGUAS PLUVIAIS, DIÂMETRO DE 800 MM, JUNTA RÍGIDA, INSTALADO EM LOCAL COM BAIXO NÍVEL DE INTERFERÊNCIAS - FORNECIMENTO E ASSENTAMENTO. AF_03/2024</t>
  </si>
  <si>
    <t>476,39</t>
  </si>
  <si>
    <t>TUBO DE CONCRETO PARA REDES COLETORAS DE ÁGUAS PLUVIAIS, DIÂMETRO DE 900 MM, JUNTA RÍGIDA, INSTALADO EM LOCAL COM BAIXO NÍVEL DE INTERFERÊNCIAS - FORNECIMENTO E ASSENTAMENTO. AF_03/2024</t>
  </si>
  <si>
    <t>547,12</t>
  </si>
  <si>
    <t>TUBO DE CONCRETO PARA REDES COLETORAS DE ÁGUAS PLUVIAIS, DIÂMETRO DE 1000 MM, JUNTA RÍGIDA, INSTALADO EM LOCAL COM BAIXO NÍVEL DE INTERFERÊNCIAS - FORNECIMENTO E ASSENTAMENTO. AF_03/2024</t>
  </si>
  <si>
    <t>567,22</t>
  </si>
  <si>
    <t>TUBO DE CONCRETO PARA REDES COLETORAS DE ÁGUAS PLUVIAIS, DIÂMETRO DE 400 MM, JUNTA RÍGIDA, INSTALADO EM LOCAL COM ALTO NÍVEL DE INTERFERÊNCIAS - FORNECIMENTO E ASSENTAMENTO. AF_03/2024</t>
  </si>
  <si>
    <t>161,80</t>
  </si>
  <si>
    <t>TUBO DE CONCRETO PARA REDES COLETORAS DE ÁGUAS PLUVIAIS, DIÂMETRO DE 500 MM, JUNTA RÍGIDA, INSTALADO EM LOCAL COM ALTO NÍVEL DE INTERFERÊNCIAS - FORNECIMENTO E ASSENTAMENTO. AF_03/2024</t>
  </si>
  <si>
    <t>196,98</t>
  </si>
  <si>
    <t>TUBO DE CONCRETO PARA REDES COLETORAS DE ÁGUAS PLUVIAIS, DIÂMETRO DE 600 MM, JUNTA RÍGIDA, INSTALADO EM LOCAL COM ALTO NÍVEL DE INTERFERÊNCIAS - FORNECIMENTO E ASSENTAMENTO. AF_03/2024</t>
  </si>
  <si>
    <t>300,47</t>
  </si>
  <si>
    <t>TUBO DE CONCRETO PARA REDES COLETORAS DE ÁGUAS PLUVIAIS, DIÂMETRO DE 700 MM, JUNTA RÍGIDA, INSTALADO EM LOCAL COM ALTO NÍVEL DE INTERFERÊNCIAS - FORNECIMENTO E ASSENTAMENTO. AF_03/2024</t>
  </si>
  <si>
    <t>399,57</t>
  </si>
  <si>
    <t>TUBO DE CONCRETO PARA REDES COLETORAS DE ÁGUAS PLUVIAIS, DIÂMETRO DE 800 MM, JUNTA RÍGIDA, INSTALADO EM LOCAL COM ALTO NÍVEL DE INTERFERÊNCIAS - FORNECIMENTO E ASSENTAMENTO. AF_03/2024</t>
  </si>
  <si>
    <t>483,86</t>
  </si>
  <si>
    <t>TUBO DE CONCRETO PARA REDES COLETORAS DE ÁGUAS PLUVIAIS, DIÂMETRO DE 900 MM, JUNTA RÍGIDA, INSTALADO EM LOCAL COM ALTO NÍVEL DE INTERFERÊNCIAS - FORNECIMENTO E ASSENTAMENTO. AF_03/2024</t>
  </si>
  <si>
    <t>555,66</t>
  </si>
  <si>
    <t>TUBO DE CONCRETO PARA REDES COLETORAS DE ÁGUAS PLUVIAIS, DIÂMETRO DE 1000 MM, JUNTA RÍGIDA, INSTALADO EM LOCAL COM ALTO NÍVEL DE INTERFERÊNCIAS - FORNECIMENTO E ASSENTAMENTO. AF_03/2024</t>
  </si>
  <si>
    <t>576,78</t>
  </si>
  <si>
    <t>ASSENTAMENTO DE TUBO DE CONCRETO PARA REDES COLETORAS DE ÁGUAS PLUVIAIS, DIÂMETRO DE 300 MM, JUNTA RÍGIDA, INSTALADO EM LOCAL COM BAIXO NÍVEL DE INTERFERÊNCIAS (NÃO INCLUI FORNECIMENTO). AF_03/2024</t>
  </si>
  <si>
    <t>23,93</t>
  </si>
  <si>
    <t>ASSENTAMENTO DE TUBO DE CONCRETO PARA REDES COLETORAS DE ÁGUAS PLUVIAIS, DIÂMETRO DE 400 MM, JUNTA RÍGIDA, INSTALADO EM LOCAL COM BAIXO NÍVEL DE INTERFERÊNCIAS (NÃO INCLUI FORNECIMENTO). AF_03/2024</t>
  </si>
  <si>
    <t>33,32</t>
  </si>
  <si>
    <t>ASSENTAMENTO DE TUBO DE CONCRETO PARA REDES COLETORAS DE ÁGUAS PLUVIAIS, DIÂMETRO DE 500 MM, JUNTA RÍGIDA, INSTALADO EM LOCAL COM BAIXO NÍVEL DE INTERFERÊNCIAS (NÃO INCLUI FORNECIMENTO). AF_03/2024</t>
  </si>
  <si>
    <t>43,05</t>
  </si>
  <si>
    <t>ASSENTAMENTO DE TUBO DE CONCRETO PARA REDES COLETORAS DE ÁGUAS PLUVIAIS, DIÂMETRO DE 600 MM, JUNTA RÍGIDA, INSTALADO EM LOCAL COM BAIXO NÍVEL DE INTERFERÊNCIAS (NÃO INCLUI FORNECIMENTO). AF_03/2024</t>
  </si>
  <si>
    <t>52,98</t>
  </si>
  <si>
    <t>ASSENTAMENTO DE TUBO DE CONCRETO PARA REDES COLETORAS DE ÁGUAS PLUVIAIS, DIÂMETRO DE 700 MM, JUNTA RÍGIDA, INSTALADO EM LOCAL COM BAIXO NÍVEL DE INTERFERÊNCIAS (NÃO INCLUI FORNECIMENTO). AF_03/2024</t>
  </si>
  <si>
    <t>63,19</t>
  </si>
  <si>
    <t>ASSENTAMENTO DE TUBO DE CONCRETO PARA REDES COLETORAS DE ÁGUAS PLUVIAIS, DIÂMETRO DE 800 MM, JUNTA RÍGIDA, INSTALADO EM LOCAL COM BAIXO NÍVEL DE INTERFERÊNCIAS (NÃO INCLUI FORNECIMENTO). AF_03/2024</t>
  </si>
  <si>
    <t>73,66</t>
  </si>
  <si>
    <t>ASSENTAMENTO DE TUBO DE CONCRETO PARA REDES COLETORAS DE ÁGUAS PLUVIAIS, DIÂMETRO DE 900 MM, JUNTA RÍGIDA, INSTALADO EM LOCAL COM BAIXO NÍVEL DE INTERFERÊNCIAS (NÃO INCLUI FORNECIMENTO). AF_03/2024</t>
  </si>
  <si>
    <t>84,39</t>
  </si>
  <si>
    <t>ASSENTAMENTO DE TUBO DE CONCRETO PARA REDES COLETORAS DE ÁGUAS PLUVIAIS, DIÂMETRO DE 1000 MM, JUNTA RÍGIDA, INSTALADO EM LOCAL COM BAIXO NÍVEL DE INTERFERÊNCIAS (NÃO INCLUI FORNECIMENTO). AF_03/2024</t>
  </si>
  <si>
    <t>95,33</t>
  </si>
  <si>
    <t>TUBO DE CONCRETO PARA REDES COLETORAS DE ÁGUAS PLUVIAIS, DIÂMETRO DE 1200 MM, JUNTA RÍGIDA, INSTALADO EM LOCAL COM BAIXO NÍVEL DE INTERFERÊNCIAS - FORNECIMENTO E ASSENTAMENTO. AF_03/2024</t>
  </si>
  <si>
    <t>822,85</t>
  </si>
  <si>
    <t>ASSENTAMENTO DE TUBO DE CONCRETO PARA REDES COLETORAS DE ÁGUAS PLUVIAIS, DIÂMETRO DE 1200 MM, JUNTA RÍGIDA, INSTALADO EM LOCAL COM BAIXO NÍVEL DE INTERFERÊNCIAS (NÃO INCLUI FORNECIMENTO). AF_03/2024</t>
  </si>
  <si>
    <t>118,07</t>
  </si>
  <si>
    <t>TUBO DE CONCRETO PARA REDES COLETORAS DE ÁGUAS PLUVIAIS, DIÂMETRO DE 1500 MM, JUNTA RÍGIDA, INSTALADO EM LOCAL COM BAIXO NÍVEL DE INTERFERÊNCIAS - FORNECIMENTO E ASSENTAMENTO. AF_03/2024</t>
  </si>
  <si>
    <t>1.175,12</t>
  </si>
  <si>
    <t>ASSENTAMENTO DE TUBO DE CONCRETO PARA REDES COLETORAS DE ÁGUAS PLUVIAIS, DIÂMETRO DE 1500 MM, JUNTA RÍGIDA, INSTALADO EM LOCAL COM BAIXO NÍVEL DE INTERFERÊNCIAS (NÃO INCLUI FORNECIMENTO). AF_03/2024</t>
  </si>
  <si>
    <t>154,04</t>
  </si>
  <si>
    <t>ASSENTAMENTO DE TUBO DE CONCRETO PARA REDES COLETORAS DE ÁGUAS PLUVIAIS, DIÂMETRO DE 300 MM, JUNTA RÍGIDA, INSTALADO EM LOCAL COM ALTO NÍVEL DE INTERFERÊNCIAS (NÃO INCLUI FORNECIMENTO). AF_03/2024</t>
  </si>
  <si>
    <t>26,34</t>
  </si>
  <si>
    <t>ASSENTAMENTO DE TUBO DE CONCRETO PARA REDES COLETORAS DE ÁGUAS PLUVIAIS, DIÂMETRO DE 400 MM, JUNTA RÍGIDA, INSTALADO EM LOCAL COM ALTO NÍVEL DE INTERFERÊNCIAS (NÃO INCLUI FORNECIMENTO). AF_03/2024</t>
  </si>
  <si>
    <t>36,72</t>
  </si>
  <si>
    <t>ASSENTAMENTO DE TUBO DE CONCRETO PARA REDES COLETORAS DE ÁGUAS PLUVIAIS, DIÂMETRO DE 500 MM, JUNTA RÍGIDA, INSTALADO EM LOCAL COM ALTO NÍVEL DE INTERFERÊNCIAS (NÃO INCLUI FORNECIMENTO). AF_03/2024</t>
  </si>
  <si>
    <t>47,49</t>
  </si>
  <si>
    <t>ASSENTAMENTO DE TUBO DE CONCRETO PARA REDES COLETORAS DE ÁGUAS PLUVIAIS, DIÂMETRO DE 600 MM, JUNTA RÍGIDA, INSTALADO EM LOCAL COM ALTO NÍVEL DE INTERFERÊNCIAS (NÃO INCLUI FORNECIMENTO). AF_03/2024</t>
  </si>
  <si>
    <t>58,42</t>
  </si>
  <si>
    <t>ASSENTAMENTO DE TUBO DE CONCRETO PARA REDES COLETORAS DE ÁGUAS PLUVIAIS, DIÂMETRO DE 700 MM, JUNTA RÍGIDA, INSTALADO EM LOCAL COM ALTO NÍVEL DE INTERFERÊNCIAS (NÃO INCLUI FORNECIMENTO). AF_03/2024</t>
  </si>
  <si>
    <t>69,66</t>
  </si>
  <si>
    <t>ASSENTAMENTO DE TUBO DE CONCRETO PARA REDES COLETORAS DE ÁGUAS PLUVIAIS, DIÂMETRO DE 800 MM, JUNTA RÍGIDA, INSTALADO EM LOCAL COM ALTO NÍVEL DE INTERFERÊNCIAS (NÃO INCLUI FORNECIMENTO). AF_03/2024</t>
  </si>
  <si>
    <t>81,13</t>
  </si>
  <si>
    <t>ASSENTAMENTO DE TUBO DE CONCRETO PARA REDES COLETORAS DE ÁGUAS PLUVIAIS, DIÂMETRO DE 900 MM, JUNTA RÍGIDA, INSTALADO EM LOCAL COM ALTO NÍVEL DE INTERFERÊNCIAS (NÃO INCLUI FORNECIMENTO). AF_03/2024</t>
  </si>
  <si>
    <t>92,93</t>
  </si>
  <si>
    <t>ASSENTAMENTO DE TUBO DE CONCRETO PARA REDES COLETORAS DE ÁGUAS PLUVIAIS, DIÂMETRO DE 1000 MM, JUNTA RÍGIDA, INSTALADO EM LOCAL COM ALTO NÍVEL DE INTERFERÊNCIAS (NÃO INCLUI FORNECIMENTO). AF_03/2024</t>
  </si>
  <si>
    <t>104,89</t>
  </si>
  <si>
    <t>TUBO DE CONCRETO PARA REDES COLETORAS DE ÁGUAS PLUVIAIS, DIÂMETRO DE 1200 MM, JUNTA RÍGIDA, INSTALADO EM LOCAL COM ALTO NÍVEL DE INTERFERÊNCIAS - FORNECIMENTO E ASSENTAMENTO. AF_03/2024</t>
  </si>
  <si>
    <t>834,43</t>
  </si>
  <si>
    <t>ASSENTAMENTO DE TUBO DE CONCRETO PARA REDES COLETORAS DE ÁGUAS PLUVIAIS, DIÂMETRO DE 1200 MM, JUNTA RÍGIDA, INSTALADO EM LOCAL COM ALTO NÍVEL DE INTERFERÊNCIAS (NÃO INCLUI FORNECIMENTO). AF_03/2024</t>
  </si>
  <si>
    <t>129,65</t>
  </si>
  <si>
    <t>TUBO DE CONCRETO PARA REDES COLETORAS DE ÁGUAS PLUVIAIS, DIÂMETRO DE 1500 MM, JUNTA RÍGIDA, INSTALADO EM LOCAL COM ALTO NÍVEL DE INTERFERÊNCIAS - FORNECIMENTO E ASSENTAMENTO. AF_03/2024</t>
  </si>
  <si>
    <t>1.189,76</t>
  </si>
  <si>
    <t>ASSENTAMENTO DE TUBO DE CONCRETO PARA REDES COLETORAS DE ÁGUAS PLUVIAIS, DIÂMETRO DE 1500 MM, JUNTA RÍGIDA, INSTALADO EM LOCAL COM ALTO NÍVEL DE INTERFERÊNCIAS (NÃO INCLUI FORNECIMENTO). AF_03/2024</t>
  </si>
  <si>
    <t>168,68</t>
  </si>
  <si>
    <t>TUBO DE CONCRETO PARA REDES COLETORAS DE ÁGUAS PLUVIAIS, DIÂMETRO DE 300MM, JUNTA RÍGIDA, INSTALADO EM LOCAL COM BAIXO NÍVEL DE INTERFERÊNCIAS - FORNECIMENTO E ASSENTAMENTO. AF_03/2024</t>
  </si>
  <si>
    <t>134,77</t>
  </si>
  <si>
    <t>TUBO DE CONCRETO PARA REDES COLETORAS DE ÁGUAS PLUVIAIS, DIÂMETRO DE 300MM, JUNTA RÍGIDA, INSTALADO EM LOCAL COM ALTO NÍVEL DE INTERFERÊNCIAS - FORNECIMENTO E ASSENTAMENTO. AF_03/2024</t>
  </si>
  <si>
    <t>137,18</t>
  </si>
  <si>
    <t>TUBO DE CONCRETO (SIMPLES) PARA REDES COLETORAS DE ÁGUAS PLUVIAIS, DIÂMETRO DE 300 MM, JUNTA RÍGIDA, INSTALADO EM LOCAL COM BAIXO NÍVEL DE INTERFERÊNCIAS - FORNECIMENTO E ASSENTAMENTO. AF_03/2024</t>
  </si>
  <si>
    <t>125,90</t>
  </si>
  <si>
    <t>TUBO DE CONCRETO (SIMPLES) PARA REDES COLETORAS DE ÁGUAS PLUVIAIS, DIÂMETRO DE 400 MM, JUNTA RÍGIDA, INSTALADO EM LOCAL COM BAIXO NÍVEL DE INTERFERÊNCIAS - FORNECIMENTO E ASSENTAMENTO. AF_03/2024</t>
  </si>
  <si>
    <t>153,81</t>
  </si>
  <si>
    <t>TUBO DE CONCRETO (SIMPLES) PARA REDES COLETORAS DE ÁGUAS PLUVIAIS, DIÂMETRO DE 500 MM, JUNTA RÍGIDA, INSTALADO EM LOCAL COM BAIXO NÍVEL DE INTERFERÊNCIAS - FORNECIMENTO E ASSENTAMENTO. AF_03/2024</t>
  </si>
  <si>
    <t>222,38</t>
  </si>
  <si>
    <t>TUBO DE CONCRETO (SIMPLES) PARA REDES COLETORAS DE ÁGUAS PLUVIAIS, DIÂMETRO DE 300 MM, JUNTA RÍGIDA, INSTALADO EM LOCAL COM ALTO NÍVEL DE INTERFERÊNCIAS - FORNECIMENTO E ASSENTAMENTO. AF_03/2024</t>
  </si>
  <si>
    <t>128,31</t>
  </si>
  <si>
    <t>TUBO DE CONCRETO (SIMPLES) PARA REDES COLETORAS DE ÁGUAS PLUVIAIS, DIÂMETRO DE 400 MM, JUNTA RÍGIDA, INSTALADO EM LOCAL COM ALTO NÍVEL DE INTERFERÊNCIAS - FORNECIMENTO E ASSENTAMENTO. AF_03/2024</t>
  </si>
  <si>
    <t>157,21</t>
  </si>
  <si>
    <t>TUBO DE CONCRETO (SIMPLES) PARA REDES COLETORAS DE ÁGUAS PLUVIAIS, DIÂMETRO DE 500 MM, JUNTA RÍGIDA, INSTALADO EM LOCAL COM ALTO NÍVEL DE INTERFERÊNCIAS - FORNECIMENTO E ASSENTAMENTO. AF_03/2024</t>
  </si>
  <si>
    <t>226,82</t>
  </si>
  <si>
    <t>ASSENTAMENTO DE TUBO DE PVC DEFOFO OU PRFV OU RPVC PARA REDE DE ÁGUA, DN 150 MM, JUNTA ELÁSTICA INTEGRADA, INSTALADO EM LOCAL COM NÍVEL ALTO DE INTERFERÊNCIAS (NÃO INCLUI FORNECIMENTO). AF_05/2024</t>
  </si>
  <si>
    <t>4,74</t>
  </si>
  <si>
    <t>ASSENTAMENTO DE TUBO DE PVC DEFOFO OU PRFV OU RPVC PARA REDE DE ÁGUA, DN 200 MM, JUNTA ELÁSTICA INTEGRADA, INSTALADO EM LOCAL COM NÍVEL ALTO DE INTERFERÊNCIAS (NÃO INCLUI FORNECIMENTO). AF_05/2024</t>
  </si>
  <si>
    <t>9,85</t>
  </si>
  <si>
    <t>ASSENTAMENTO DE TUBO DE PVC DEFOFO OU PRFV OU RPVC PARA REDE DE ÁGUA, DN 250 MM, JUNTA ELÁSTICA INTEGRADA, INSTALADO EM LOCAL COM NÍVEL ALTO DE INTERFERÊNCIAS (NÃO INCLUI FORNECIMENTO). AF_05/2024</t>
  </si>
  <si>
    <t>11,66</t>
  </si>
  <si>
    <t>ASSENTAMENTO DE TUBO DE PVC DEFOFO OU PRFV OU RPVC PARA REDE DE ÁGUA, DN 300 MM, JUNTA ELÁSTICA INTEGRADA, INSTALADO EM LOCAL COM NÍVEL ALTO DE INTERFERÊNCIAS (NÃO INCLUI FORNECIMENTO). AF_05/2024</t>
  </si>
  <si>
    <t>13,48</t>
  </si>
  <si>
    <t>ASSENTAMENTO DE TUBO DE PVC DEFOFO OU PRFV OU RPVC PARA REDE DE ÁGUA, DN 350 MM, JUNTA ELÁSTICA INTEGRADA, INSTALADO EM LOCAL COM NÍVEL ALTO DE INTERFERÊNCIAS (NÃO INCLUI FORNECIMENTO). AF_05/2024</t>
  </si>
  <si>
    <t>15,30</t>
  </si>
  <si>
    <t>ASSENTAMENTO DE TUBO DE PVC DEFOFO OU PRFV OU RPVC PARA REDE DE ÁGUA, DN 400 MM, JUNTA ELÁSTICA INTEGRADA, INSTALADO EM LOCAL COM NÍVEL ALTO DE INTERFERÊNCIAS (NÃO INCLUI FORNECIMENTO). AF_05/2024</t>
  </si>
  <si>
    <t>17,13</t>
  </si>
  <si>
    <t>ASSENTAMENTO DE TUBO DE PVC DEFOFO OU PRFV OU RPVC PARA REDE DE ÁGUA, DN 500 MM, JUNTA ELÁSTICA INTEGRADA, INSTALADO EM LOCAL COM NÍVEL ALTO DE INTERFERÊNCIAS (NÃO INCLUI FORNECIMENTO). AF_05/2024</t>
  </si>
  <si>
    <t>20,76</t>
  </si>
  <si>
    <t>ASSENTAMENTO DE TUBO DE PVC DEFOFO OU PRFV OU RPVC PARA REDE DE ÁGUA, DN 150 MM, JUNTA ELÁSTICA INTEGRADA, INSTALADO EM LOCAL COM NÍVEL BAIXO DE INTERFERÊNCIAS (NÃO INCLUI FORNECIMENTO). AF_05/2024</t>
  </si>
  <si>
    <t>3,91</t>
  </si>
  <si>
    <t>ASSENTAMENTO DE TUBO DE PVC DEFOFO OU PRFV OU RPVC PARA REDE DE ÁGUA, DN 200 MM, JUNTA ELÁSTICA INTEGRADA, INSTALADO EM LOCAL COM NÍVEL BAIXO DE INTERFERÊNCIAS (NÃO INCLUI FORNECIMENTO). AF_05/2024</t>
  </si>
  <si>
    <t>7,46</t>
  </si>
  <si>
    <t>ASSENTAMENTO DE TUBO DE PVC DEFOFO OU PRFV OU RPVC PARA REDE DE ÁGUA, DN 250 MM, JUNTA ELÁSTICA INTEGRADA, INSTALADO EM LOCAL COM NÍVEL BAIXO DE INTERFERÊNCIAS (NÃO INCLUI FORNECIMENTO). AF_05/2024</t>
  </si>
  <si>
    <t>8,83</t>
  </si>
  <si>
    <t>ASSENTAMENTO DE TUBO DE PVC DEFOFO OU PRFV OU RPVC PARA REDE DE ÁGUA, DN 300 MM, JUNTA ELÁSTICA INTEGRADA, INSTALADO EM LOCAL COM NÍVEL BAIXO DE INTERFERÊNCIAS (NÃO INCLUI FORNECIMENTO). AF_05/2024</t>
  </si>
  <si>
    <t>10,23</t>
  </si>
  <si>
    <t>ASSENTAMENTO DE TUBO DE PVC DEFOFO OU PRFV OU RPVC PARA REDE DE ÁGUA, DN 350 MM, JUNTA ELÁSTICA INTEGRADA, INSTALADO EM LOCAL COM NÍVEL BAIXO DE INTERFERÊNCIAS (NÃO INCLUI FORNECIMENTO). AF_05/2024</t>
  </si>
  <si>
    <t>11,61</t>
  </si>
  <si>
    <t>ASSENTAMENTO DE TUBO DE PVC DEFOFO OU PRFV OU RPVC PARA REDE DE ÁGUA, DN 400 MM, JUNTA ELÁSTICA INTEGRADA, INSTALADO EM LOCAL COM NÍVEL BAIXO DE INTERFERÊNCIAS (NÃO INCLUI FORNECIMENTO). AF_05/2024</t>
  </si>
  <si>
    <t>13,00</t>
  </si>
  <si>
    <t>ASSENTAMENTO DE TUBO DE PVC DEFOFO OU PRFV OU RPVC PARA REDE DE ÁGUA, DN 500 MM, JUNTA ELÁSTICA INTEGRADA, INSTALADO EM LOCAL COM NÍVEL BAIXO DE INTERFERÊNCIAS (NÃO INCLUI FORNECIMENTO). AF_05/2024</t>
  </si>
  <si>
    <t>15,75</t>
  </si>
  <si>
    <t>ASSENTAMENTO DE TUBO DE FERRO FUNDIDO PARA REDE DE ÁGUA, DN 80 MM, JUNTA FLANGEADA (NÃO INCLUI O FORNECIMENTO). AF_09/2021</t>
  </si>
  <si>
    <t>ASSENTAMENTO DE TUBO DE FERRO FUNDIDO PARA REDE DE ÁGUA, DN 100 MM, JUNTA FLANGEADA (NÃO INCLUI O FORNECIMENTO). AF_09/2021</t>
  </si>
  <si>
    <t>13,82</t>
  </si>
  <si>
    <t>ASSENTAMENTO DE TUBO DE FERRO FUNDIDO PARA REDE DE ÁGUA, DN 150 MM, JUNTA FLANGEADA (NÃO INCLUI O FORNECIMENTO). AF_09/2021</t>
  </si>
  <si>
    <t>19,45</t>
  </si>
  <si>
    <t>ASSENTAMENTO DE TUBO DE FERRO FUNDIDO PARA REDE DE ÁGUA, DN 200 MM, JUNTA FLANGEADA (NÃO INCLUI O FORNECIMENTO). AF_09/2021</t>
  </si>
  <si>
    <t>25,07</t>
  </si>
  <si>
    <t>ASSENTAMENTO DE TUBO DE FERRO FUNDIDO PARA REDE DE ÁGUA, DN 250 MM, JUNTA FLANGEADA (NÃO INCLUI O FORNECIMENTO). AF_09/2021</t>
  </si>
  <si>
    <t>38,34</t>
  </si>
  <si>
    <t>ASSENTAMENTO DE TUBO DE FERRO FUNDIDO PARA REDE DE ÁGUA, DN 300 MM, JUNTA FLANGEADA (NÃO INCLUI O FORNECIMENTO). AF_09/2021</t>
  </si>
  <si>
    <t>43,99</t>
  </si>
  <si>
    <t>ASSENTAMENTO DE TUBO DE FERRO FUNDIDO PARA REDE DE ÁGUA, DN 350 MM, JUNTA FLANGEADA (NÃO INCLUI O FORNECIMENTO). AF_09/2021</t>
  </si>
  <si>
    <t>57,23</t>
  </si>
  <si>
    <t>ASSENTAMENTO DE TUBO DE FERRO FUNDIDO PARA REDE DE ÁGUA, DN 400 MM, JUNTA FLANGEADA (NÃO INCLUI O FORNECIMENTO). AF_09/2021</t>
  </si>
  <si>
    <t>62,88</t>
  </si>
  <si>
    <t>ASSENTAMENTO DE TUBO DE FERRO FUNDIDO PARA REDE DE ÁGUA, DN 450 MM, JUNTA FLANGEADA (NÃO INCLUI O FORNECIMENTO). AF_09/2021</t>
  </si>
  <si>
    <t>76,12</t>
  </si>
  <si>
    <t>ASSENTAMENTO DE TUBO DE FERRO FUNDIDO PARA REDE DE ÁGUA, DN 500 MM, JUNTA FLANGEADA (NÃO INCLUI O FORNECIMENTO). AF_09/2021</t>
  </si>
  <si>
    <t>81,76</t>
  </si>
  <si>
    <t>ASSENTAMENTO DE TUBO DE FERRO FUNDIDO PARA REDE DE ÁGUA, DN 600 MM, JUNTA FLANGEADA (NÃO INCLUI O FORNECIMENTO). AF_09/2021</t>
  </si>
  <si>
    <t>93,01</t>
  </si>
  <si>
    <t>ASSENTAMENTO DE TUBO DE FERRO FUNDIDO PARA REDE DE ÁGUA, DN 700 MM, JUNTA FLANGEADA (NÃO INCLUI O FORNECIMENTO). AF_09/2021</t>
  </si>
  <si>
    <t>99,25</t>
  </si>
  <si>
    <t>ASSENTAMENTO DE TUBO DE FERRO FUNDIDO PARA REDE DE ÁGUA, DN 800 MM, JUNTA FLANGEADA (NÃO INCLUI O FORNECIMENTO). AF_09/2021</t>
  </si>
  <si>
    <t>109,32</t>
  </si>
  <si>
    <t>ASSENTAMENTO DE TUBO DE FERRO FUNDIDO PARA REDE DE ÁGUA, DN 900 MM, JUNTA FLANGEADA (NÃO INCLUI O FORNECIMENTO). AF_09/2021</t>
  </si>
  <si>
    <t>ASSENTAMENTO DE TUBO DE FERRO FUNDIDO PARA REDE DE ÁGUA, DN 1000 MM, JUNTA FLANGEADA (NÃO INCLUI O FORNECIMENTO). AF_09/2021</t>
  </si>
  <si>
    <t>135,97</t>
  </si>
  <si>
    <t>ASSENTAMENTO DE TUBO DE FERRO FUNDIDO PARA REDE DE ÁGUA, DN 1200 MM, JUNTA FLANGEADA (NÃO INCLUI O FORNECIMENTO). AF_09/2021</t>
  </si>
  <si>
    <t>162,62</t>
  </si>
  <si>
    <t>ASSENTAMENTO DE CONEXÃO COM 2 ACESSOS, FERRO FUNDIDO PARA REDE DE ÁGUA, DN  80 MM, JUNTA FLANGEADA (NÃO INCLUI O FORNECIMENTO). AF_09/2021</t>
  </si>
  <si>
    <t>48,63</t>
  </si>
  <si>
    <t>ASSENTAMENTO DE CONEXÃO COM 2 ACESSOS, FERRO FUNDIDO PARA REDE DE ÁGUA, DN  100 MM, JUNTA FLANGEADA (NÃO INCLUI O FORNECIMENTO). AF_09/2021</t>
  </si>
  <si>
    <t>58,04</t>
  </si>
  <si>
    <t>ASSENTAMENTO DE CONEXÃO COM 2 ACESSOS, FERRO FUNDIDO PARA REDE DE ÁGUA, DN  150 MM, JUNTA FLANGEADA (NÃO INCLUI O FORNECIMENTO). AF_09/2021</t>
  </si>
  <si>
    <t>81,60</t>
  </si>
  <si>
    <t>ASSENTAMENTO DE CONEXÃO COM 2 ACESSOS, FERRO FUNDIDO PARA REDE DE ÁGUA, DN  200 MM, JUNTA FLANGEADA (NÃO INCLUI O FORNECIMENTO). AF_09/2021</t>
  </si>
  <si>
    <t>105,14</t>
  </si>
  <si>
    <t>ASSENTAMENTO DE CONEXÃO COM 2 ACESSOS, FERRO FUNDIDO PARA REDE DE ÁGUA, DN  250 MM, JUNTA FLANGEADA (NÃO INCLUI O FORNECIMENTO). AF_09/2021</t>
  </si>
  <si>
    <t>172,94</t>
  </si>
  <si>
    <t>ASSENTAMENTO DE CONEXÃO COM 2 ACESSOS, FERRO FUNDIDO PARA REDE DE ÁGUA, DN  300 MM, JUNTA FLANGEADA (NÃO INCLUI O FORNECIMENTO). AF_09/2021</t>
  </si>
  <si>
    <t>196,47</t>
  </si>
  <si>
    <t>ASSENTAMENTO DE CONEXÃO COM 2 ACESSOS, FERRO FUNDIDO PARA REDE DE ÁGUA, DN  350 MM, JUNTA FLANGEADA (NÃO INCLUI O FORNECIMENTO). AF_09/2021</t>
  </si>
  <si>
    <t>264,27</t>
  </si>
  <si>
    <t>ASSENTAMENTO DE CONEXÃO COM 2 ACESSOS, FERRO FUNDIDO PARA REDE DE ÁGUA, DN  400 MM, JUNTA FLANGEADA (NÃO INCLUI O FORNECIMENTO). AF_09/2021</t>
  </si>
  <si>
    <t>287,82</t>
  </si>
  <si>
    <t>ASSENTAMENTO DE CONEXÃO COM 2 ACESSOS, FERRO FUNDIDO PARA REDE DE ÁGUA, DN  450 MM, JUNTA FLANGEADA (NÃO INCLUI O FORNECIMENTO). AF_09/2021</t>
  </si>
  <si>
    <t>355,61</t>
  </si>
  <si>
    <t>ASSENTAMENTO DE CONEXÃO COM 2 ACESSOS, FERRO FUNDIDO PARA REDE DE ÁGUA, DN  500 MM, JUNTA FLANGEADA (NÃO INCLUI O FORNECIMENTO). AF_09/2021</t>
  </si>
  <si>
    <t>379,15</t>
  </si>
  <si>
    <t>ASSENTAMENTO DE CONEXÃO COM 2 ACESSOS, FERRO FUNDIDO PARA REDE DE ÁGUA, DN  600 MM, JUNTA FLANGEADA (NÃO INCLUI O FORNECIMENTO). AF_09/2021</t>
  </si>
  <si>
    <t>426,25</t>
  </si>
  <si>
    <t>ASSENTAMENTO DE CONEXÃO COM 2 ACESSOS, FERRO FUNDIDO PARA REDE DE ÁGUA, DN  700 MM, JUNTA FLANGEADA (NÃO INCLUI O FORNECIMENTO). AF_09/2021</t>
  </si>
  <si>
    <t>517,58</t>
  </si>
  <si>
    <t>ASSENTAMENTO DE CONEXÃO COM 2 ACESSOS, FERRO FUNDIDO PARA REDE DE ÁGUA, DN  800 MM, JUNTA FLANGEADA (NÃO INCLUI O FORNECIMENTO). AF_09/2021</t>
  </si>
  <si>
    <t>564,68</t>
  </si>
  <si>
    <t>ASSENTAMENTO DE CONEXÃO COM 2 ACESSOS, FERRO FUNDIDO PARA REDE DE ÁGUA, DN  900 MM, JUNTA FLANGEADA (NÃO INCLUI O FORNECIMENTO). AF_09/2021</t>
  </si>
  <si>
    <t>656,01</t>
  </si>
  <si>
    <t>ASSENTAMENTO DE CONEXÃO COM 2 ACESSOS, FERRO FUNDIDO PARA REDE DE ÁGUA, DN  1000 MM, JUNTA FLANGEADA (NÃO INCLUI O FORNECIMENTO). AF_09/2021</t>
  </si>
  <si>
    <t>703,12</t>
  </si>
  <si>
    <t>ASSENTAMENTO DE CONEXÃO COM 2 ACESSOS, FERRO FUNDIDO PARA REDE DE ÁGUA, DN  1200 MM, JUNTA FLANGEADA (NÃO INCLUI O FORNECIMENTO). AF_09/2021</t>
  </si>
  <si>
    <t>841,55</t>
  </si>
  <si>
    <t>ASSENTAMENTO DE CONEXÃO COM 3 ACESSOS, FERRO FUNDIDO PARA REDE DE ÁGUA, DN  80 MM, JUNTA FLANGEADA (NÃO INCLUI O FORNECIMENTO). AF_09/2021</t>
  </si>
  <si>
    <t>63,88</t>
  </si>
  <si>
    <t>ASSENTAMENTO DE CONEXÃO COM 3 ACESSOS, FERRO FUNDIDO PARA REDE DE ÁGUA, DN  100 MM, JUNTA FLANGEADA (NÃO INCLUI O FORNECIMENTO). AF_09/2021</t>
  </si>
  <si>
    <t>78,00</t>
  </si>
  <si>
    <t>ASSENTAMENTO DE CONEXÃO COM 3 ACESSOS, FERRO FUNDIDO PARA REDE DE ÁGUA, DN  150 MM, JUNTA FLANGEADA (NÃO INCLUI O FORNECIMENTO). AF_09/2021</t>
  </si>
  <si>
    <t>113,33</t>
  </si>
  <si>
    <t>ASSENTAMENTO DE CONEXÃO COM 3 ACESSOS, FERRO FUNDIDO PARA REDE DE ÁGUA, DN  200 MM, JUNTA FLANGEADA (NÃO INCLUI O FORNECIMENTO). AF_09/2021</t>
  </si>
  <si>
    <t>148,64</t>
  </si>
  <si>
    <t>ASSENTAMENTO DE CONEXÃO COM 3 ACESSOS, FERRO FUNDIDO PARA REDE DE ÁGUA, DN  250 MM, JUNTA FLANGEADA (NÃO INCLUI O FORNECIMENTO). AF_09/2021</t>
  </si>
  <si>
    <t>250,34</t>
  </si>
  <si>
    <t>ASSENTAMENTO DE CONEXÃO COM 3 ACESSOS, FERRO FUNDIDO PARA REDE DE ÁGUA, DN  300 MM, JUNTA FLANGEADA (NÃO INCLUI O FORNECIMENTO). AF_09/2021</t>
  </si>
  <si>
    <t>285,65</t>
  </si>
  <si>
    <t>ASSENTAMENTO DE CONEXÃO COM 3 ACESSOS, FERRO FUNDIDO PARA REDE DE ÁGUA, DN  350 MM, JUNTA FLANGEADA (NÃO INCLUI O FORNECIMENTO). AF_09/2021</t>
  </si>
  <si>
    <t>387,35</t>
  </si>
  <si>
    <t>ASSENTAMENTO DE CONEXÃO COM 3 ACESSOS, FERRO FUNDIDO PARA REDE DE ÁGUA, DN  400 MM, JUNTA FLANGEADA (NÃO INCLUI O FORNECIMENTO). AF_09/2021</t>
  </si>
  <si>
    <t>422,65</t>
  </si>
  <si>
    <t>ASSENTAMENTO DE CONEXÃO COM 3 ACESSOS, FERRO FUNDIDO PARA REDE DE ÁGUA, DN  450 MM, JUNTA FLANGEADA (NÃO INCLUI O FORNECIMENTO). AF_09/2021</t>
  </si>
  <si>
    <t>524,35</t>
  </si>
  <si>
    <t>ASSENTAMENTO DE CONEXÃO COM 3 ACESSOS, FERRO FUNDIDO PARA REDE DE ÁGUA, DN  500 MM, JUNTA FLANGEADA (NÃO INCLUI O FORNECIMENTO). AF_09/2021</t>
  </si>
  <si>
    <t>559,66</t>
  </si>
  <si>
    <t>ASSENTAMENTO DE CONEXÃO COM 3 ACESSOS, FERRO FUNDIDO PARA REDE DE ÁGUA, DN  600 MM, JUNTA FLANGEADA (NÃO INCLUI O FORNECIMENTO). AF_09/2021</t>
  </si>
  <si>
    <t>630,30</t>
  </si>
  <si>
    <t>ASSENTAMENTO DE CONEXÃO COM 3 ACESSOS, FERRO FUNDIDO PARA REDE DE ÁGUA, DN  700 MM, JUNTA FLANGEADA (NÃO INCLUI O FORNECIMENTO). AF_09/2021</t>
  </si>
  <si>
    <t>767,30</t>
  </si>
  <si>
    <t>ASSENTAMENTO DE CONEXÃO COM 3 ACESSOS, FERRO FUNDIDO PARA REDE DE ÁGUA, DN  800 MM, JUNTA FLANGEADA (NÃO INCLUI O FORNECIMENTO). AF_09/2021</t>
  </si>
  <si>
    <t>837,94</t>
  </si>
  <si>
    <t>ASSENTAMENTO DE CONEXÃO COM 3 ACESSOS, FERRO FUNDIDO PARA REDE DE ÁGUA, DN  900 MM, JUNTA FLANGEADA (NÃO INCLUI O FORNECIMENTO). AF_09/2021</t>
  </si>
  <si>
    <t>974,95</t>
  </si>
  <si>
    <t>ASSENTAMENTO DE CONEXÃO COM 3 ACESSOS, FERRO FUNDIDO PARA REDE DE ÁGUA, DN  1000 MM, JUNTA FLANGEADA (NÃO INCLUI O FORNECIMENTO). AF_09/2021</t>
  </si>
  <si>
    <t>1.045,59</t>
  </si>
  <si>
    <t>ASSENTAMENTO DE CONEXÃO COM 3 ACESSOS, FERRO FUNDIDO PARA REDE DE ÁGUA, DN  1200 MM, JUNTA FLANGEADA (NÃO INCLUI O FORNECIMENTO). AF_09/2021</t>
  </si>
  <si>
    <t>1.253,23</t>
  </si>
  <si>
    <t>ASSENTAMENTO DE CONEXÃO COM 1 ACESSO, FERRO FUNDIDO PARA REDE DE ÁGUA, DN  80 MM, JUNTA FLANGEADA (NÃO INCLUI O FORNECIMENTO). AF_09/2021</t>
  </si>
  <si>
    <t>33,40</t>
  </si>
  <si>
    <t>ASSENTAMENTO DE CONEXÃO COM 1 ACESSO, FERRO FUNDIDO PARA REDE DE ÁGUA, DN  100 MM, JUNTA FLANGEADA (NÃO INCLUI O FORNECIMENTO). AF_09/2021</t>
  </si>
  <si>
    <t>38,10</t>
  </si>
  <si>
    <t>ASSENTAMENTO DE CONEXÃO COM 1 ACESSO, FERRO FUNDIDO PARA REDE DE ÁGUA, DN  150 MM, JUNTA FLANGEADA (NÃO INCLUI O FORNECIMENTO). AF_09/2021</t>
  </si>
  <si>
    <t>49,88</t>
  </si>
  <si>
    <t>ASSENTAMENTO DE CONEXÃO COM 1 ACESSO, FERRO FUNDIDO PARA REDE DE ÁGUA, DN  200 MM, JUNTA FLANGEADA (NÃO INCLUI O FORNECIMENTO). AF_09/2021</t>
  </si>
  <si>
    <t>61,65</t>
  </si>
  <si>
    <t>ASSENTAMENTO DE CONEXÃO COM 1 ACESSO, FERRO FUNDIDO PARA REDE DE ÁGUA, DN  250 MM, JUNTA FLANGEADA (NÃO INCLUI O FORNECIMENTO). AF_09/2021</t>
  </si>
  <si>
    <t>95,56</t>
  </si>
  <si>
    <t>ASSENTAMENTO DE CONEXÃO COM 1 ACESSO, FERRO FUNDIDO PARA REDE DE ÁGUA, DN  300 MM, JUNTA FLANGEADA (NÃO INCLUI O FORNECIMENTO). AF_09/2021</t>
  </si>
  <si>
    <t>107,31</t>
  </si>
  <si>
    <t>ASSENTAMENTO DE CONEXÃO COM 1 ACESSO, FERRO FUNDIDO PARA REDE DE ÁGUA, DN  350 MM, JUNTA FLANGEADA (NÃO INCLUI O FORNECIMENTO). AF_09/2021</t>
  </si>
  <si>
    <t>141,22</t>
  </si>
  <si>
    <t>ASSENTAMENTO DE CONEXÃO COM 1 ACESSO, FERRO FUNDIDO PARA REDE DE ÁGUA, DN  400 MM, JUNTA FLANGEADA (NÃO INCLUI O FORNECIMENTO). AF_09/2021</t>
  </si>
  <si>
    <t>152,99</t>
  </si>
  <si>
    <t>ASSENTAMENTO DE CONEXÃO COM 1 ACESSO, FERRO FUNDIDO PARA REDE DE ÁGUA, DN  450 MM, JUNTA FLANGEADA (NÃO INCLUI O FORNECIMENTO). AF_09/2021</t>
  </si>
  <si>
    <t>186,89</t>
  </si>
  <si>
    <t>ASSENTAMENTO DE CONEXÃO COM 1 ACESSO, FERRO FUNDIDO PARA REDE DE ÁGUA, DN  500 MM, JUNTA FLANGEADA (NÃO INCLUI O FORNECIMENTO). AF_09/2021</t>
  </si>
  <si>
    <t>198,65</t>
  </si>
  <si>
    <t>ASSENTAMENTO DE CONEXÃO COM 1 ACESSO, FERRO FUNDIDO PARA REDE DE ÁGUA, DN  600 MM, JUNTA FLANGEADA (NÃO INCLUI O FORNECIMENTO). AF_09/2021</t>
  </si>
  <si>
    <t>222,21</t>
  </si>
  <si>
    <t>ASSENTAMENTO DE CONEXÃO COM 1 ACESSO, FERRO FUNDIDO PARA REDE DE ÁGUA, DN  700 MM, JUNTA FLANGEADA (NÃO INCLUI O FORNECIMENTO). AF_09/2021</t>
  </si>
  <si>
    <t>267,86</t>
  </si>
  <si>
    <t>ASSENTAMENTO DE CONEXÃO COM 1 ACESSO, FERRO FUNDIDO PARA REDE DE ÁGUA, DN  800 MM, JUNTA FLANGEADA (NÃO INCLUI O FORNECIMENTO). AF_09/2021</t>
  </si>
  <si>
    <t>291,42</t>
  </si>
  <si>
    <t>ASSENTAMENTO DE CONEXÃO COM 1 ACESSO, FERRO FUNDIDO PARA REDE DE ÁGUA, DN  900 MM, JUNTA FLANGEADA (NÃO INCLUI O FORNECIMENTO). AF_09/2021</t>
  </si>
  <si>
    <t>337,04</t>
  </si>
  <si>
    <t>ASSENTAMENTO DE CONEXÃO COM 1 ACESSO, FERRO FUNDIDO PARA REDE DE ÁGUA, DN  1000 MM, JUNTA FLANGEADA (NÃO INCLUI O FORNECIMENTO). AF_09/2021</t>
  </si>
  <si>
    <t>360,64</t>
  </si>
  <si>
    <t>ASSENTAMENTO DE CONEXÃO COM 1 ACESSO, FERRO FUNDIDO PARA REDE DE ÁGUA, DN  1200 MM, JUNTA FLANGEADA (NÃO INCLUI O FORNECIMENTO). AF_09/2021</t>
  </si>
  <si>
    <t>429,85</t>
  </si>
  <si>
    <t>TUBO PEAD LISO PARA REDE DE ÁGUA OU ESGOTO, DIÂMETRO DE 20 MM, JUNTA SOLDADA (NÃO INCLUI A EXECUÇÃO DE SOLDA) - FORNECIMENTO E ASSENTAMENTO. AF_12/2021</t>
  </si>
  <si>
    <t>5,31</t>
  </si>
  <si>
    <t>TUBO PEAD LISO PARA REDE DE ÁGUA OU ESGOTO, DIÂMETRO DE 32 MM, JUNTA SOLDADA (NÃO INCLUI A EXECUÇÃO DE SOLDA) - FORNECIMENTO E ASSENTAMENTO. AF_12/2021</t>
  </si>
  <si>
    <t>10,42</t>
  </si>
  <si>
    <t>TUBO PEAD LISO PARA REDE DE ÁGUA OU ESGOTO, DIÂMETRO DE 110 MM, JUNTA SOLDADA (NÃO INCLUI A EXECUÇÃO DE SOLDA) - FORNECIMENTO E ASSENTAMENTO. AF_12/2021</t>
  </si>
  <si>
    <t>124,23</t>
  </si>
  <si>
    <t>TUBO PEAD LISO PARA REDE DE ÁGUA OU ESGOTO, DIÂMETRO DE 160 MM, JUNTA SOLDADA (NÃO INCLUI A EXECUÇÃO DE SOLDA) - FORNECIMENTO E ASSENTAMENTO. AF_12/2021</t>
  </si>
  <si>
    <t>265,86</t>
  </si>
  <si>
    <t>TUBO PEAD LISO PARA REDE DE ÁGUA OU ESGOTO, DIÂMETRO DE 200 MM, JUNTA SOLDADA (NÃO INCLUI A EXECUÇÃO DE SOLDA) - FORNECIMENTO E ASSENTAMENTO. AF_12/2021</t>
  </si>
  <si>
    <t>413,91</t>
  </si>
  <si>
    <t>TUBO PEAD LISO PARA REDE DE ÁGUA OU ESGOTO, DIÂMETRO DE 315 MM, JUNTA SOLDADA (NÃO INCLUI A EXECUÇÃO DE SOLDA) - FORNECIMENTO E ASSENTAMENTO. AF_12/2021</t>
  </si>
  <si>
    <t>1.015,11</t>
  </si>
  <si>
    <t>TUBO PEAD LISO PARA REDE DE ÁGUA OU ESGOTO, DIÂMETRO DE 400 MM, JUNTA SOLDADA (NÃO INCLUI A EXECUÇÃO DE SOLDA) - FORNECIMENTO E ASSENTAMENTO. AF_12/2021</t>
  </si>
  <si>
    <t>1.636,80</t>
  </si>
  <si>
    <t>TUBO PEAD LISO PARA REDE DE ÁGUA OU ESGOTO, DIÂMETRO DE 500 MM, JUNTA SOLDADA (NÃO INCLUI A EXECUÇÃO DE SOLDA) - FORNECIMENTO E ASSENTAMENTO. AF_12/2021</t>
  </si>
  <si>
    <t>2.871,40</t>
  </si>
  <si>
    <t>TUBO PEAD LISO PARA REDE DE ÁGUA OU ESGOTO, DIÂMETRO DE 630 MM, JUNTA SOLDADA (NÃO INCLUI A EXECUÇÃO DE SOLDA) - FORNECIMENTO E ASSENTAMENTO. AF_12/2021</t>
  </si>
  <si>
    <t>4.270,22</t>
  </si>
  <si>
    <t>TUBO PEAD LISO PARA REDE DE ÁGUA OU ESGOTO, DIÂMETRO DE 800 MM, JUNTA SOLDADA (NÃO INCLUI A EXECUÇÃO DE SOLDA) - FORNECIMENTO E ASSENTAMENTO. AF_12/2021</t>
  </si>
  <si>
    <t>2.814,19</t>
  </si>
  <si>
    <t>TUBO PEAD LISO PARA REDE DE ÁGUA OU ESGOTO, DIÂMETRO DE 900 MM, JUNTA SOLDADA (NÃO INCLUI A EXECUÇÃO DE SOLDA) - FORNECIMENTO E ASSENTAMENTO. AF_12/2021</t>
  </si>
  <si>
    <t>4.598,80</t>
  </si>
  <si>
    <t>TUBO PEAD LISO PARA REDE DE ÁGUA OU ESGOTO, DIÂMETRO DE 1000 MM, JUNTA SOLDADA (NÃO INCLUI A EXECUÇÃO DE SOLDA) - FORNECIMENTO E ASSENTAMENTO. AF_12/2021</t>
  </si>
  <si>
    <t>5.072,36</t>
  </si>
  <si>
    <t>ASSENTAMENTO DE CONEXÃO COM 2 ACESSOS, EM PEAD LISO PARA REDE DE ÁGUA OU ESGOTO, DIÂMETRO DE 20 MM, JUNTA SOLDADA (NÃO INCLUI O FORNECIMENTO E EXECUÇÃO DE SOLDA). AF_12/2021</t>
  </si>
  <si>
    <t>3,62</t>
  </si>
  <si>
    <t>ASSENTAMENTO DE CONEXÃO COM 2 ACESSOS, EM PEAD LISO PARA REDE DE ÁGUA OU ESGOTO, DIÂMETRO DE 32 MM, JUNTA SOLDADA (NÃO INCLUI O FORNECIMENTO E EXECUÇÃO DE SOLDA). AF_12/2021</t>
  </si>
  <si>
    <t>5,80</t>
  </si>
  <si>
    <t>ASSENTAMENTO DE CONEXÃO COM 2 ACESSOS, EM PEAD LISO PARA REDE DE ÁGUA OU ESGOTO, DIÂMETRO DE 63 MM, JUNTA SOLDADA (NÃO INCLUI O FORNECIMENTO E EXECUÇÃO DE SOLDA). AF_12/2021</t>
  </si>
  <si>
    <t>11,43</t>
  </si>
  <si>
    <t>ASSENTAMENTO DE CONEXÃO COM 2 ACESSOS, EM PEAD LISO PARA REDE DE ÁGUA OU ESGOTO, DIÂMETRO DE 90 MM, JUNTA SOLDADA (NÃO INCLUI O FORNECIMENTO E EXECUÇÃO DE SOLDA). AF_12/2021</t>
  </si>
  <si>
    <t>16,33</t>
  </si>
  <si>
    <t>ASSENTAMENTO DE CONEXÃO COM 2 ACESSOS, EM PEAD LISO PARA REDE DE ÁGUA OU ESGOTO, DIÂMETRO DE 110 MM, JUNTA SOLDADA (NÃO INCLUI O FORNECIMENTO E EXECUÇÃO DE SOLDA). AF_12/2021</t>
  </si>
  <si>
    <t>19,96</t>
  </si>
  <si>
    <t>ASSENTAMENTO DE CONEXÃO COM 2 ACESSOS, EM PEAD LISO PARA REDE DE ÁGUA OU ESGOTO, DIÂMETRO DE 160 MM, JUNTA SOLDADA (NÃO INCLUI O FORNECIMENTO E EXECUÇÃO DE SOLDA). AF_12/2021</t>
  </si>
  <si>
    <t>29,03</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</si>
  <si>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</si>
  <si>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</si>
  <si>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36,29</t>
  </si>
  <si>
    <t>ASSENTAMENTO DE CONEXÃO COM 2 ACESSOS, EM PEAD LISO PARA REDE DE ÁGUA OU ESGOTO, DIÂMETRO DE 225 MM, JUNTA SOLDADA (NÃO INCLUI O FORNECIMENTO E EXECUÇÃO DE SOLDA). AF_12/2021</t>
  </si>
  <si>
    <t>40,83</t>
  </si>
  <si>
    <t>ASSENTAMENTO DE CONEXÃO COM 2 ACESSOS, EM PEAD LISO PARA REDE DE ÁGUA OU ESGOTO, DIÂMETRO DE 250 MM, JUNTA SOLDADA (NÃO INCLUI O FORNECIMENTO E EXECUÇÃO DE SOLDA). AF_12/2021</t>
  </si>
  <si>
    <t>45,37</t>
  </si>
  <si>
    <t>ASSENTAMENTO DE CONEXÃO COM 2 ACESSOS, EM PEAD LISO PARA REDE DE ÁGUA OU ESGOTO, DIÂMETRO DE 280 MM, JUNTA SOLDADA (NÃO INCLUI O FORNECIMENTO E EXECUÇÃO DE SOLDA). AF_12/2021</t>
  </si>
  <si>
    <t>50,82</t>
  </si>
  <si>
    <t>ASSENTAMENTO DE CONEXÃO COM 2 ACESSOS, EM PEAD LISO PARA REDE DE ÁGUA OU ESGOTO, DIÂMETRO DE 315 MM, JUNTA SOLDADA (NÃO INCLUI O FORNECIMENTO E EXECUÇÃO DE SOLDA). AF_12/2021</t>
  </si>
  <si>
    <t>57,17</t>
  </si>
  <si>
    <t>ASSENTAMENTO DE CONEXÃO COM 2 ACESSOS, EM PEAD LISO PARA REDE DE ÁGUA OU ESGOTO, DIÂMETRO DE 355 MM, JUNTA SOLDADA (NÃO INCLUI O FORNECIMENTO E EXECUÇÃO DE SOLDA). AF_12/2021</t>
  </si>
  <si>
    <t>64,43</t>
  </si>
  <si>
    <t>ASSENTAMENTO DE CONEXÃO COM 2 ACESSOS, EM PEAD LISO PARA REDE DE ÁGUA OU ESGOTO, DIÂMETRO DE 400 MM, JUNTA SOLDADA (NÃO INCLUI O FORNECIMENTO E EXECUÇÃO DE SOLDA). AF_12/2021</t>
  </si>
  <si>
    <t>72,60</t>
  </si>
  <si>
    <t>ASSENTAMENTO DE CONEXÃO COM 3 ACESSOS, EM PEAD LISO PARA REDE DE ÁGUA OU ESGOTO, DIÂMETRO DE 20 MM, JUNTA SOLDADA (NÃO INCLUI O FORNECIMENTO E EXECUÇÃO DE SOLDA). AF_12/2021</t>
  </si>
  <si>
    <t>7,25</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</si>
  <si>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</si>
  <si>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</si>
  <si>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22,86</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</si>
  <si>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</si>
  <si>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</si>
  <si>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39,93</t>
  </si>
  <si>
    <t>ASSENTAMENTO DE CONEXÃO COM 3 ACESSOS, EM PEAD LISO PARA REDE DE ÁGUA OU ESGOTO, DIÂMETRO DE 160 MM, JUNTA SOLDADA (NÃO INCLUI O FORNECIMENTO E EXECUÇÃO DE SOLDA). AF_12/2021</t>
  </si>
  <si>
    <t>58,07</t>
  </si>
  <si>
    <t>ASSENTAMENTO DE CONEXÃO COM 3 ACESSOS, EM PEAD LISO PARA REDE DE ÁGUA OU ESGOTO, DIÂMETRO DE 180 MM, JUNTA SOLDADA (NÃO INCLUI O FORNECIMENTO E EXECUÇÃO DE SOLDA). AF_12/2021</t>
  </si>
  <si>
    <t>65,34</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</si>
  <si>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</si>
  <si>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</si>
  <si>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81,67</t>
  </si>
  <si>
    <t>ASSENTAMENTO DE CONEXÃO COM 3 ACESSOS, EM PEAD LISO PARA REDE DE ÁGUA OU ESGOTO, DIÂMETRO DE 250 MM, JUNTA SOLDADA (NÃO INCLUI O FORNECIMENTO E EXECUÇÃO DE SOLDA). AF_12/2021</t>
  </si>
  <si>
    <t>90,75</t>
  </si>
  <si>
    <t>ASSENTAMENTO DE CONEXÃO COM 3 ACESSOS, EM PEAD LISO PARA REDE DE ÁGUA OU ESGOTO, DIÂMETRO DE 280 MM, JUNTA SOLDADA (NÃO INCLUI O FORNECIMENTO E EXECUÇÃO DE SOLDA). AF_12/2021</t>
  </si>
  <si>
    <t>101,65</t>
  </si>
  <si>
    <t>ASSENTAMENTO DE CONEXÃO COM 3 ACESSOS, EM PEAD LISO PARA REDE DE ÁGUA OU ESGOTO, DIÂMETRO DE 315 MM, JUNTA SOLDADA (NÃO INCLUI O FORNECIMENTO E EXECUÇÃO DE SOLDA). AF_12/2021</t>
  </si>
  <si>
    <t>114,35</t>
  </si>
  <si>
    <t>ASSENTAMENTO DE CONEXÃO COM 3 ACESSOS, EM PEAD LISO PARA REDE DE ÁGUA OU ESGOTO, DIÂMETRO DE 355 MM, JUNTA SOLDADA (NÃO INCLUI O FORNECIMENTO E EXECUÇÃO DE SOLDA). AF_12/2021</t>
  </si>
  <si>
    <t>128,87</t>
  </si>
  <si>
    <t>ASSENTAMENTO DE CONEXÃO COM 3 ACESSOS, EM PEAD LISO PARA REDE DE ÁGUA OU ESGOTO, DIÂMETRO DE 400 MM, JUNTA SOLDADA (NÃO INCLUI O FORNECIMENTO E EXECUÇÃO DE SOLDA). AF_12/2021</t>
  </si>
  <si>
    <t>145,21</t>
  </si>
  <si>
    <t>LUVA, EM PEAD LISO PARA REDE DE ÁGUA OU ESGOTO, DIÂMETRO DE 20 MM, JUNTA SOLDADA POR ELETROFUSÃO (NÃO INCLUI A EXECUÇÃO DE SOLDA). AF_12/2021</t>
  </si>
  <si>
    <t>15,20</t>
  </si>
  <si>
    <t>LUVA, EM PEAD LISO PARA REDE DE ÁGUA OU ESGOTO, DIÂMETRO DE 32 MM, JUNTA SOLDADA POR ELETROFUSÃO (NÃO INCLUI A EXECUÇÃO DE SOLDA). AF_12/2021</t>
  </si>
  <si>
    <t>18,28</t>
  </si>
  <si>
    <t>LUVA, EM PEAD LISO PARA REDE DE ÁGUA OU ESGOTO, DIÂMETRO DE 63 MM, JUNTA SOLDADA POR ELETROFUSÃO (NÃO INCLUI A EXECUÇÃO DE SOLDA). AF_12/2021</t>
  </si>
  <si>
    <t>36,63</t>
  </si>
  <si>
    <t>LUVA, EM PEAD LISO PARA REDE DE ÁGUA OU ESGOTO, DIÂMETRO DE 200 MM, JUNTA SOLDADA POR ELETROFUSÃO (NÃO INCLUI A EXECUÇÃO DE SOLDA). AF_12/2021</t>
  </si>
  <si>
    <t>243,46</t>
  </si>
  <si>
    <t>LUVA, EM PEAD LISO PARA REDE DE ÁGUA OU ESGOTO, DIÂMETRO DE 400 MM, JUNTA SOLDADA POR ELETROFUSÃO (NÃO INCLUI A EXECUÇÃO DE SOLDA). AF_12/2021</t>
  </si>
  <si>
    <t>2.692,42</t>
  </si>
  <si>
    <t>COTOVELO 45 GRAUS, EM PEAD LISO PARA REDE DE ÁGUA OU ESGOTO, DIÂMETRO DE 32 MM, JUNTA SOLDADA POR ELETROFUSÃO (NÃO INCLUI A EXECUÇÃO DE SOLDA). AF_12/2021</t>
  </si>
  <si>
    <t>32,62</t>
  </si>
  <si>
    <t>COTOVELO 45 GRAUS, EM PEAD LISO PARA REDE DE ÁGUA OU ESGOTO, DIÂMETRO DE 63 MM, JUNTA SOLDADA POR ELETROFUSÃO (NÃO INCLUI A EXECUÇÃO DE SOLDA). AF_12/2021</t>
  </si>
  <si>
    <t>57,21</t>
  </si>
  <si>
    <t>COTOVELO 45 GRAUS, EM PEAD LISO PARA REDE DE ÁGUA OU ESGOTO, DIÂMETRO DE 200 MM, JUNTA SOLDADA POR ELETROFUSÃO (NÃO INCLUI A EXECUÇÃO DE SOLDA). AF_12/2021</t>
  </si>
  <si>
    <t>1.528,34</t>
  </si>
  <si>
    <t>COTOVELO 90 GRAUS, EM PEAD LISO PARA REDE DE ÁGUA OU ESGOTO, DIÂMETRO DE 20 MM, JUNTA SOLDADA POR ELETROFUSÃO (NÃO INCLUI A EXECUÇÃO DE SOLDA). AF_12/2021</t>
  </si>
  <si>
    <t>32,22</t>
  </si>
  <si>
    <t>COTOVELO 90 GRAUS, EM PEAD LISO PARA REDE DE ÁGUA OU ESGOTO, DIÂMETRO DE 32 MM, JUNTA SOLDADA POR ELETROFUSÃO (NÃO INCLUI A EXECUÇÃO DE SOLDA). AF_12/2021</t>
  </si>
  <si>
    <t>44,59</t>
  </si>
  <si>
    <t>COTOVELO 90 GRAUS, EM PEAD LISO PARA REDE DE ÁGUA OU ESGOTO, DIÂMETRO DE 63 MM, JUNTA SOLDADA POR ELETROFUSÃO (NÃO INCLUI A EXECUÇÃO DE SOLDA). AF_12/2021</t>
  </si>
  <si>
    <t>82,99</t>
  </si>
  <si>
    <t>COTOVELO 90 GRAUS, POLIETILENO DE ALTA DENSIDADE (PEAD) PARA REDE DE ÁGUA OU ESGOTO, DIÂMETRO DE 200 MM, JUNTA SOLDADA POR ELETROFUSÃO (NÃO INCLUI A EXECUÇÃO DE SOLDA). AF_12/2021</t>
  </si>
  <si>
    <t>2.164,15</t>
  </si>
  <si>
    <t>TÊ DE SERVIÇO, EM PEAD LISO PARA REDE DE ÁGUA OU ESGOTO, DIÂMETRO DE 63 X 20 MM, JUNTA SOLDADA POR ELETROFUSÃO (NÃO INCLUI A EXECUÇÃO DE SOLDA). AF_12/2021</t>
  </si>
  <si>
    <t>172,15</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</si>
  <si>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</si>
  <si>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</si>
  <si>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202,68</t>
  </si>
  <si>
    <t>TÊ DE SERVIÇO, EM PEAD LISO PARA REDE DE ÁGUA OU ESGOTO, DIÂMETRO DE 200 X 20 MM, JUNTA SOLDADA POR ELETROFUSÃO (NÃO INCLUI A EXECUÇÃO DE SOLDA). AF_12/2021</t>
  </si>
  <si>
    <t>388,68</t>
  </si>
  <si>
    <t>TÊ DE SERVIÇO, EM PEAD LISO PARA REDE DE ÁGUA OU ESGOTO, DIÂMETRO DE 200 X 32 MM, JUNTA SOLDADA POR ELETROFUSÃO (NÃO INCLUI A EXECUÇÃO DE SOLDA). AF_12/2021</t>
  </si>
  <si>
    <t>393,62</t>
  </si>
  <si>
    <t>TÊ DE SERVIÇO, EM PEAD LISO PARA REDE DE ÁGUA OU ESGOTO, DIÂMETRO DE 200 X 63 MM, JUNTA SOLDADA POR ELETROFUSÃO (NÃO INCLUI A EXECUÇÃO DE SOLDA). AF_12/2021</t>
  </si>
  <si>
    <t>512,93</t>
  </si>
  <si>
    <t>PAREDE DE MADEIRA COMPENSADA PARA CONSTRUÇÃO TEMPORÁRIA EM CHAPA SIMPLES, EXTERNA, SEM VÃO. AF_03/2024</t>
  </si>
  <si>
    <t>M2</t>
  </si>
  <si>
    <t>89,47</t>
  </si>
  <si>
    <t>PAREDE DE MADEIRA COMPENSADA PARA CONSTRUÇÃO TEMPORÁRIA EM CHAPA SIMPLES, INTERNA, SEM VÃO. AF_03/2024</t>
  </si>
  <si>
    <t>69,26</t>
  </si>
  <si>
    <t>PAREDE DE MADEIRA COMPENSADA PARA CONSTRUÇÃO TEMPORÁRIA EM CHAPA SIMPLES, EXTERNA, COM ÁREA LÍQUIDA MAIOR OU IGUAL A 6 M², COM VÃO. AF_03/2024</t>
  </si>
  <si>
    <t>105,50</t>
  </si>
  <si>
    <t>PAREDE DE MADEIRA COMPENSADA PARA CONSTRUÇÃO TEMPORÁRIA EM CHAPA SIMPLES, EXTERNA, COM ÁREA LÍQUIDA MENOR QUE 6 M², COM VÃO. AF_03/2024</t>
  </si>
  <si>
    <t>135,12</t>
  </si>
  <si>
    <t>PAREDE DE MADEIRA COMPENSADA PARA CONSTRUÇÃO TEMPORÁRIA EM CHAPA SIMPLES, INTERNA, COM ÁREA LÍQUIDA MAIOR OU IGUAL A 6 M², COM VÃO. AF_03/2024</t>
  </si>
  <si>
    <t>81,90</t>
  </si>
  <si>
    <t>PAREDE DE MADEIRA COMPENSADA PARA CONSTRUÇÃO TEMPORÁRIA EM CHAPA SIMPLES, INTERNA, COM ÁREA LÍQUIDA MENOR QUE 6 M², COM VÃO. AF_03/2024</t>
  </si>
  <si>
    <t>105,56</t>
  </si>
  <si>
    <t>PAREDE DE MADEIRA COMPENSADA PARA CONSTRUÇÃO TEMPORÁRIA EM CHAPA DUPLA, EXTERNA, SEM VÃO. AF_03/2024</t>
  </si>
  <si>
    <t>124,46</t>
  </si>
  <si>
    <t>PAREDE DE MADEIRA COMPENSADA PARA CONSTRUÇÃO TEMPORÁRIA EM CHAPA DUPLA, INTERNA, SEM VÃO. AF_03/2024</t>
  </si>
  <si>
    <t>101,51</t>
  </si>
  <si>
    <t>PAREDE DE MADEIRA COMPENSADA PARA CONSTRUÇÃO TEMPORÁRIA EM CHAPA DUPLA, EXTERNA, COM ÁREA LÍQUIDA MAIOR OU IGUAL A QUE 6 M², COM VÃO. AF_03/2024</t>
  </si>
  <si>
    <t>144,42</t>
  </si>
  <si>
    <t>PAREDE DE MADEIRA COMPENSADA PARA CONSTRUÇÃO TEMPORÁRIA EM CHAPA DUPLA, EXTERNA, COM ÁREA LÍQUIDA MENOR QUE 6 M², COM VÃO. AF_03/2024</t>
  </si>
  <si>
    <t>181,58</t>
  </si>
  <si>
    <t>PAREDE DE MADEIRA COMPENSADA PARA CONSTRUÇÃO TEMPORÁRIA EM CHAPA DUPLA, INTERNA, COM ÁREA LÍQUIDA MAIOR OU IGUAL A 6 M², COM VÃO. AF_03/2024</t>
  </si>
  <si>
    <t>117,32</t>
  </si>
  <si>
    <t>PAREDE DE MADEIRA COMPENSADA PARA CONSTRUÇÃO TEMPORÁRIA EM CHAPA DUPLA, INTERNA, COM ÁREA LÍQUIDA MENOR QUE 6 M², COM VÃO. AF_03/2024</t>
  </si>
  <si>
    <t>148,91</t>
  </si>
  <si>
    <t>TAPUME COM COMPENSADO DE MADEIRA. AF_03/2024</t>
  </si>
  <si>
    <t>89,63</t>
  </si>
  <si>
    <t>79,85</t>
  </si>
  <si>
    <t>PISO PARA CONSTRUÇÃO TEMPORÁRIA EM MADEIRA, SEM REAPROVEITAMENTO. AF_03/2024</t>
  </si>
  <si>
    <t>66,49</t>
  </si>
  <si>
    <t>ESTRUTURA DE MADEIRA PROVISÓRIA PARA SUPORTE DE CAIXA DÁGUA ELEVADA DE 1000 LITROS. AF_03/2024</t>
  </si>
  <si>
    <t>5.203,71</t>
  </si>
  <si>
    <t>ESTRUTURA DE MADEIRA PROVISÓRIA PARA SUPORTE DE CAIXA DÁGUA ELEVADA DE 3000 LITROS. AF_03/2024</t>
  </si>
  <si>
    <t>8.820,50</t>
  </si>
  <si>
    <t>ESTRUTURA DE MADEIRA PROVISÓRIA PARA SUPORTE DE CAIXA D'ÁGUA ELEVADA DE 2000 LITROS. AF_03/2024</t>
  </si>
  <si>
    <t>6.862,73</t>
  </si>
  <si>
    <t>EXECUÇÃO DOS APOIOS PARA CONTÊINER OU MÓDULO HABITÁVEL. AF_03/2024</t>
  </si>
  <si>
    <t>M3</t>
  </si>
  <si>
    <t>1.769,74</t>
  </si>
  <si>
    <t>INSTALAÇÃO E DESINSTALAÇÃO MECANIZADA DE CONTÊINER OU MÓDULO HABITÁVEL DE USOS DIVERSOS. AF_03/2024</t>
  </si>
  <si>
    <t>125,67</t>
  </si>
  <si>
    <t>INSTALAÇÃO E DESINSTALAÇÃO MANUAL DE CONTÊINER OU MÓDULO HABITÁVEL PEQUENO. AF_03/2024</t>
  </si>
  <si>
    <t>11,51</t>
  </si>
  <si>
    <t>INSTALAÇÃO DE CONCERTINA SIMPLES, ESPIRAL DE 300 MM. AF_03/2024</t>
  </si>
  <si>
    <t>31,20</t>
  </si>
  <si>
    <t>INSTALAÇÃO DE CONCERTINA DUPLA CLIPADA, ESPIRAL DE 300 MM. AF_03/2024</t>
  </si>
  <si>
    <t>28,59</t>
  </si>
  <si>
    <t>INSTALAÇÃO DE CONCERTINA FLAT, ESPIRAL DE 300 MM. AF_03/2024</t>
  </si>
  <si>
    <t>91,96</t>
  </si>
  <si>
    <t>EXECUÇÃO DE PILARETES PARA TAPUMES E CONSTRUÇÕES TEMPORÁRIAS. AF_03/2024</t>
  </si>
  <si>
    <t>27,63</t>
  </si>
  <si>
    <t>ESCAVADEIRA HIDRÁULICA SOBRE ESTEIRAS, CAÇAMBA 0,80 M3, PESO OPERACIONAL 17 T, POTENCIA BRUTA 111 HP - CHP DIURNO. AF_06/2014</t>
  </si>
  <si>
    <t>209,91</t>
  </si>
  <si>
    <t>RETROESCAVADEIRA SOBRE RODAS COM CARREGADEIRA, TRAÇÃO 4X4, POTÊNCIA LÍQ. 88 HP, CAÇAMBA CARREG. CAP. MÍN. 1 M3, CAÇAMBA RETRO CAP. 0,26 M3, PESO OPERACIONAL MÍN. 6.674 KG, PROFUNDIDADE ESCAVAÇÃO MÁX. 4,37 M - CHP DIURNO. AF_06/2014</t>
  </si>
  <si>
    <t>154,85</t>
  </si>
  <si>
    <t>RETROESCAVADEIRA SOBRE RODAS COM CARREGADEIRA, TRAÇÃO 4X2, POTÊNCIA LÍQ. 79 HP, CAÇAMBA CARREG. CAP. MÍN. 1 M3, CAÇAMBA RETRO CAP. 0,20 M3, PESO OPERACIONAL MÍN. 6.570 KG, PROFUNDIDADE ESCAVAÇÃO MÁX. 4,37 M - CHP DIURNO. AF_06/2014</t>
  </si>
  <si>
    <t>142,21</t>
  </si>
  <si>
    <t>ROLO COMPACTADOR VIBRATÓRIO DE UM CILINDRO AÇO LISO, POTÊNCIA 80 HP, PESO OPERACIONAL MÁXIMO 8,1 T, IMPACTO DINÂMICO 16,15 / 9,5 T, LARGURA DE TRABALHO 1,68 M - CHP DIURNO. AF_06/2014</t>
  </si>
  <si>
    <t>159,89</t>
  </si>
  <si>
    <t>GRADE DE DISCO CONTROLE REMOTO REBOCÁVEL, COM 24 DISCOS 24 X 6 MM COM PNEUS PARA TRANSPORTE - CHP DIURNO. AF_06/2014</t>
  </si>
  <si>
    <t>6,32</t>
  </si>
  <si>
    <t>MARTELETE OU ROMPEDOR PNEUMÁTICO MANUAL, 28 KG, COM SILENCIADOR - CHP DIURNO. AF_07/2016</t>
  </si>
  <si>
    <t>29,31</t>
  </si>
  <si>
    <t>CAMINHÃO BASCULANTE 6 M3, PESO BRUTO TOTAL 16.000 KG, CARGA ÚTIL MÁXIMA 13.071 KG, DISTÂNCIA ENTRE EIXOS 4,80 M, POTÊNCIA 230 CV INCLUSIVE CAÇAMBA METÁLICA - CHP DIURNO. AF_06/2014</t>
  </si>
  <si>
    <t>202,19</t>
  </si>
  <si>
    <t>USINA DE CONCRETO FIXA, CAPACIDADE NOMINAL DE 90 A 120 M3/H, SEM SILO - CHP DIURNO. AF_07/2016</t>
  </si>
  <si>
    <t>223,97</t>
  </si>
  <si>
    <t>CAMINHÃO TOCO, PBT 16.000 KG, CARGA ÚTIL MÁX. 10.685 KG, DIST. ENTRE EIXOS 4,8 M, POTÊNCIA 189 CV, INCLUSIVE CARROCERIA FIXA ABERTA DE MADEIRA P/ TRANSPORTE GERAL DE CARGA SECA, DIMEN. APROX. 2,5 X 7,00 X 0,50 M - CHP DIURNO. AF_06/2014</t>
  </si>
  <si>
    <t>212,53</t>
  </si>
  <si>
    <t>VIBROACABADORA DE ASFALTO SOBRE ESTEIRAS, LARGURA DE PAVIMENTAÇÃO 1,90 M A 5,30 M, POTÊNCIA 105 HP CAPACIDADE 450 T/H - CHP DIURNO. AF_11/2014</t>
  </si>
  <si>
    <t>373,95</t>
  </si>
  <si>
    <t>VASSOURA MECÂNICA REBOCÁVEL COM ESCOVA CILÍNDRICA, LARGURA ÚTIL DE VARRIMENTO DE 2,44 M - CHP DIURNO. AF_06/2014</t>
  </si>
  <si>
    <t>9,31</t>
  </si>
  <si>
    <t>TRATOR DE PNEUS, POTÊNCIA 122 CV, TRAÇÃO 4X4, PESO COM LASTRO DE 4.510 KG - CHP DIURNO. AF_06/2014</t>
  </si>
  <si>
    <t>179,39</t>
  </si>
  <si>
    <t>TRATOR DE ESTEIRAS, POTÊNCIA 170 HP, PESO OPERACIONAL 19 T, CAÇAMBA 5,2 M3 - CHP DIURNO. AF_06/2014</t>
  </si>
  <si>
    <t>274,80</t>
  </si>
  <si>
    <t>TRATOR DE ESTEIRAS, POTÊNCIA 150 HP, PESO OPERACIONAL 16,7 T, COM RODA MOTRIZ ELEVADA E LÂMINA 3,18 M3 - CHP DIURNO. AF_06/2014</t>
  </si>
  <si>
    <t>263,52</t>
  </si>
  <si>
    <t>TRATOR DE ESTEIRAS, POTÊNCIA 347 HP, PESO OPERACIONAL 38,5 T, COM LÂMINA 8,70 M3 - CHP DIURNO. AF_06/2014</t>
  </si>
  <si>
    <t>698,12</t>
  </si>
  <si>
    <t>ROLO COMPACTADOR VIBRATÓRIO REBOCÁVEL, CILINDRO DE AÇO LISO, POTÊNCIA DE TRAÇÃO DE 65 CV, PESO 4,7 T, IMPACTO DINÂMICO 18,3 T, LARGURA DE TRABALHO 1,67 M - CHP DIURNO. AF_02/2016</t>
  </si>
  <si>
    <t>24,36</t>
  </si>
  <si>
    <t>ROLO COMPACTADOR VIBRATÓRIO TANDEM AÇO LISO, POTÊNCIA 58 HP, PESO SEM/COM LASTRO 6,5 / 9,4 T, LARGURA DE TRABALHO 1,2 M - CHP DIURNO. AF_06/2014</t>
  </si>
  <si>
    <t>162,53</t>
  </si>
  <si>
    <t>RETROESCAVADEIRA SOBRE RODAS COM CARREGADEIRA, TRAÇÃO 4X4, POTÊNCIA LÍQ. 72 HP, CAÇAMBA CARREG. CAP. MÍN. 0,79 M3, CAÇAMBA RETRO CAP. 0,18 M3, PESO OPERACIONAL MÍN. 7.140 KG, PROFUNDIDADE ESCAVAÇÃO MÁX. 4,50 M - CHP DIURNO. AF_06/2014</t>
  </si>
  <si>
    <t>143,44</t>
  </si>
  <si>
    <t>ROLO COMPACTADOR VIBRATÓRIO PÉ DE CARNEIRO, OPERADO POR CONTROLE REMOTO, POTÊNCIA 12,5 KW, PESO OPERACIONAL 1,675 T, LARGURA DE TRABALHO 0,85 M - CHP DIURNO. AF_02/2016</t>
  </si>
  <si>
    <t>145,70</t>
  </si>
  <si>
    <t>USINA DE LAMA ASFÁLTICA, PROD 30 A 50 T/H, SILO DE AGREGADO 7 M3, RESERVATÓRIOS PARA EMULSÃO E ÁGUA DE 2,3 M3 CADA, MISTURADOR TIPO PUG MILL A SER MONTADO SOBRE CAMINHÃO - CHP DIURNO. AF_10/2014</t>
  </si>
  <si>
    <t>122,12</t>
  </si>
  <si>
    <t>CAMINHÃO TOCO, PESO BRUTO TOTAL 14.300 KG, CARGA ÚTIL MÁXIMA 9590 KG, DISTÂNCIA ENTRE EIXOS 4,76 M, POTÊNCIA 185 CV (NÃO INCLUI CARROCERIA) - CHP DIURNO. AF_06/2014</t>
  </si>
  <si>
    <t>199,30</t>
  </si>
  <si>
    <t>CAMINHÃO TOCO, PESO BRUTO TOTAL 16.000 KG, CARGA ÚTIL MÁXIMA DE 10.685 KG, DISTÂNCIA ENTRE EIXOS 4,80 M, POTÊNCIA 189 CV EXCLUSIVE CARROCERIA - CHP DIURNO. AF_06/2014</t>
  </si>
  <si>
    <t>207,45</t>
  </si>
  <si>
    <t>CAMINHÃO PIPA 10.000 L TRUCADO, PESO BRUTO TOTAL 23.000 KG, CARGA ÚTIL MÁXIMA 15.935 KG, DISTÂNCIA ENTRE EIXOS 4,8 M, POTÊNCIA 230 CV, INCLUSIVE TANQUE DE AÇO PARA TRANSPORTE DE ÁGUA - CHP DIURNO. AF_06/2014</t>
  </si>
  <si>
    <t>310,24</t>
  </si>
  <si>
    <t>ESPARGIDOR DE ASFALTO PRESSURIZADO COM TANQUE DE 2500 L, REBOCÁVEL COM MOTOR A GASOLINA POTÊNCIA 3,4 HP - CHP DIURNO. AF_07/2014</t>
  </si>
  <si>
    <t>32,97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</si>
  <si>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</si>
  <si>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</si>
  <si>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272,11</t>
  </si>
  <si>
    <t>MOTONIVELADORA POTÊNCIA BÁSICA LÍQUIDA (PRIMEIRA MARCHA) 125 HP, PESO BRUTO 13032 KG, LARGURA DA LÂMINA DE 3,7 M - CHP DIURNO. AF_06/2014</t>
  </si>
  <si>
    <t>253,34</t>
  </si>
  <si>
    <t>PÁ CARREGADEIRA SOBRE RODAS, POTÊNCIA LÍQUIDA 128 HP, CAPACIDADE DA CAÇAMBA 1,7 A 2,8 M3, PESO OPERACIONAL 11632 KG - CHP DIURNO. AF_06/2014</t>
  </si>
  <si>
    <t>178,99</t>
  </si>
  <si>
    <t>PÁ CARREGADEIRA SOBRE RODAS, POTÊNCIA 197 HP, CAPACIDADE DA CAÇAMBA 2,5 A 3,5 M3, PESO OPERACIONAL 18338 KG - CHP DIURNO. AF_06/2014</t>
  </si>
  <si>
    <t>243,35</t>
  </si>
  <si>
    <t>COMPRESSOR DE AR REBOCÁVEL, VAZÃO 189 PCM, PRESSÃO EFETIVA DE TRABALHO 102 PSI, MOTOR DIESEL, POTÊNCIA 63 CV - CHP DIURNO. AF_06/2015</t>
  </si>
  <si>
    <t>59,03</t>
  </si>
  <si>
    <t>CAMINHÃO PIPA 6.000 L, PESO BRUTO TOTAL 13.000 KG, DISTÂNCIA ENTRE EIXOS 4,80 M, POTÊNCIA 189 CV INCLUSIVE TANQUE DE AÇO PARA TRANSPORTE DE ÁGUA, CAPACIDADE 6 M3 - CHP DIURNO. AF_06/2014</t>
  </si>
  <si>
    <t>250,45</t>
  </si>
  <si>
    <t>ROLO COMPACTADOR DE PNEUS ESTÁTICO, PRESSÃO VARIÁVEL, POTÊNCIA 111 HP, PESO SEM/COM LASTRO 9,5 / 26 T, LARGURA DE TRABALHO 1,90 M - CHP DIURNO. AF_07/2014</t>
  </si>
  <si>
    <t>212,43</t>
  </si>
  <si>
    <t>TANQUE DE ASFALTO ESTACIONÁRIO COM SERPENTINA, CAPACIDADE 30.000 L - CHP DIURNO. AF_05/2023</t>
  </si>
  <si>
    <t>260,81</t>
  </si>
  <si>
    <t>MOTOBOMBA TRASH (PARA ÁGUA SUJA) AUTO ESCORVANTE, MOTOR GASOLINA DE 6,41 HP, DIÂMETROS DE SUCÇÃO X RECALQUE: 3" X 3", HM/Q = 10 MCA / 60 M3/H A 23 MCA / 0 M3/H - CHP DIURNO. AF_10/2014</t>
  </si>
  <si>
    <t>25,77</t>
  </si>
  <si>
    <t>ROLO COMPACTADOR PE DE CARNEIRO VIBRATORIO, POTENCIA 125 HP, PESO OPERACIONAL SEM/COM LASTRO 11,95 / 13,30 T, IMPACTO DINAMICO 38,5 / 22,5 T, LARGURA DE TRABALHO 2,15 M - CHP DIURNO. AF_06/2014</t>
  </si>
  <si>
    <t>222,31</t>
  </si>
  <si>
    <t>CAMINHÃO BASCULANTE 6 M3 TOCO, PESO BRUTO TOTAL 16.000 KG, CARGA ÚTIL MÁXIMA 11.130 KG, DISTÂNCIA ENTRE EIXOS 5,36 M, POTÊNCIA 185 CV, INCLUSIVE CAÇAMBA METÁLICA - CHP DIURNO. AF_06/2014</t>
  </si>
  <si>
    <t>185,50</t>
  </si>
  <si>
    <t>GRUPO GERADOR ESTACIONÁRIO, MOTOR DIESEL POTÊNCIA 170 KVA - CHP DIURNO. AF_02/2016</t>
  </si>
  <si>
    <t>186,19</t>
  </si>
  <si>
    <t>ROLO COMPACTADOR VIBRATÓRIO PÉ DE CARNEIRO PARA SOLOS, POTÊNCIA 80 HP, PESO OPERACIONAL SEM/COM LASTRO 7,4 / 8,8 T, LARGURA DE TRABALHO 1,68 M - CHP DIURNO. AF_02/2016</t>
  </si>
  <si>
    <t>163,17</t>
  </si>
  <si>
    <t>CAMINHÃO TOCO, PBT 14.300 KG, CARGA ÚTIL MÁX. 9.710 KG, DIST. ENTRE EIXOS 3,56 M, POTÊNCIA 185 CV, INCLUSIVE CARROCERIA FIXA ABERTA DE MADEIRA P/ TRANSPORTE GERAL DE CARGA SECA, DIMEN. APROX. 2,50 X 6,50 X 0,50 M - CHP DIURNO. AF_06/2014</t>
  </si>
  <si>
    <t>243,54</t>
  </si>
  <si>
    <t>MOTOBOMBA CENTRÍFUGA, MOTOR A GASOLINA, POTÊNCIA 5,42 HP, BOCAIS 1 1/2" X 1", DIÂMETRO ROTOR 143 MM HM/Q = 6 MCA / 16,8 M3/H A 38 MCA / 6,6 M3/H - CHP DIURNO. AF_06/2014</t>
  </si>
  <si>
    <t>21,81</t>
  </si>
  <si>
    <t>ESPARGIDOR DE ASFALTO PRESSURIZADO, TANQUE 6 M3 COM ISOLAÇÃO TÉRMICA, AQUECIDO COM 2 MAÇARICOS, COM BARRA ESPARGIDORA 3,60 M, MONTADO SOBRE CAMINHÃO  TOCO, PBT 14.300 KG, POTÊNCIA 185 CV - CHP DIURNO. AF_05/2023</t>
  </si>
  <si>
    <t>260,29</t>
  </si>
  <si>
    <t>GRUPO DE SOLDAGEM COM GERADOR A DIESEL 60 CV PARA SOLDA ELÉTRICA, SOBRE 04 RODAS, COM MOTOR 4 CILINDROS 600 A - CHP DIURNO. AF_02/2016</t>
  </si>
  <si>
    <t>100,70</t>
  </si>
  <si>
    <t>BETONEIRA CAPACIDADE NOMINAL 400 L, CAPACIDADE DE MISTURA 310 L, MOTOR A DIESEL POTÊNCIA 5,0 HP, SEM CARREGADOR - CHP DIURNO. AF_05/2023</t>
  </si>
  <si>
    <t>5,42</t>
  </si>
  <si>
    <t>MISTURADOR DE ARGAMASSA, EIXO HORIZONTAL, CAPACIDADE DE MISTURA 300 KG, MOTOR ELÉTRICO POTÊNCIA 5 CV - CHP DIURNO. AF_05/2023</t>
  </si>
  <si>
    <t>5,89</t>
  </si>
  <si>
    <t>MISTURADOR DE ARGAMASSA, EIXO HORIZONTAL, CAPACIDADE DE MISTURA 600 KG, MOTOR ELÉTRICO POTÊNCIA 7,5 CV - CHP DIURNO. AF_05/2023</t>
  </si>
  <si>
    <t>8,05</t>
  </si>
  <si>
    <t>MISTURADOR DE ARGAMASSA, EIXO HORIZONTAL, CAPACIDADE DE MISTURA 160 KG, MOTOR ELÉTRICO POTÊNCIA 3 CV - CHP DIURNO. AF_05/2023</t>
  </si>
  <si>
    <t>4,40</t>
  </si>
  <si>
    <t>PROJETOR DE ARGAMASSA, CAPACIDADE DE PROJEÇÃO 1,5 M3/H, ALCANCE DE 30 ATÉ 60 M, MOTOR ELÉTRICO POTÊNCIA 7,5 HP - CHP DIURNO. AF_06/2014</t>
  </si>
  <si>
    <t>17,69</t>
  </si>
  <si>
    <t>PROJETOR DE ARGAMASSA, CAPACIDADE DE PROJEÇÃO 2 M3/H, ALCANCE ATÉ 50 M, MOTOR ELÉTRICO POTÊNCIA 7,5 HP - CHP DIURNO. AF_06/2014</t>
  </si>
  <si>
    <t>23,09</t>
  </si>
  <si>
    <t>BETONEIRA CAPACIDADE NOMINAL DE 400 L, CAPACIDADE DE MISTURA 280 L, MOTOR ELÉTRICO TRIFÁSICO POTÊNCIA DE 2 CV, SEM CARREGADOR - CHP DIURNO. AF_05/2023</t>
  </si>
  <si>
    <t>2,28</t>
  </si>
  <si>
    <t>TRATOR DE ESTEIRAS, POTÊNCIA 125 HP, PESO OPERACIONAL 12,9 T, COM LÂMINA 2,7 M3 - CHP DIURNO. AF_10/2014</t>
  </si>
  <si>
    <t>221,69</t>
  </si>
  <si>
    <t>ESCAVADEIRA HIDRÁULICA SOBRE ESTEIRAS, CAÇAMBA 1,20 M3, PESO OPERACIONAL 21 T, POTÊNCIA BRUTA 155 HP - CHP DIURNO. AF_06/2014</t>
  </si>
  <si>
    <t>249,18</t>
  </si>
  <si>
    <t>BOMBA SUBMERSÍVEL ELÉTRICA TRIFÁSICA, POTÊNCIA 2,96 HP, Ø ROTOR 144 MM SEMI-ABERTO, BOCAL DE SAÍDA Ø 2", HM/Q = 2 MCA / 38,8 M3/H A 28 MCA / 5 M3/H - CHP DIURNO. AF_06/2014</t>
  </si>
  <si>
    <t>3,13</t>
  </si>
  <si>
    <t>TANQUE DE ASFALTO ESTACIONÁRIO COM MAÇARICO, CAPACIDADE 20.000 L - CHP DIURNO. AF_05/2023</t>
  </si>
  <si>
    <t>175,65</t>
  </si>
  <si>
    <t>TRATOR DE ESTEIRAS, POTÊNCIA 100 HP, PESO OPERACIONAL 9,4 T, COM LÂMINA 2,19 M3 - CHP DIURNO. AF_06/2014</t>
  </si>
  <si>
    <t>201,52</t>
  </si>
  <si>
    <t>TRATOR DE PNEUS, POTÊNCIA 85 CV, TRAÇÃO 4X4, PESO COM LASTRO DE 4.675 KG - CHP DIURNO. AF_06/2014</t>
  </si>
  <si>
    <t>BETONEIRA CAPACIDADE NOMINAL DE 600 L, CAPACIDADE DE MISTURA 360 L, MOTOR ELÉTRICO TRIFÁSICO POTÊNCIA DE 4 CV, SEM CARREGADOR - CHP DIURNO. AF_05/2023</t>
  </si>
  <si>
    <t>6,56</t>
  </si>
  <si>
    <t>FRESADORA DE ASFALTO A FRIO SOBRE RODAS, LARGURA FRESAGEM DE 1,0 M, POTÊNCIA 208 HP - CHP DIURNO. AF_11/2014</t>
  </si>
  <si>
    <t>567,18</t>
  </si>
  <si>
    <t>FRESADORA DE ASFALTO A FRIO SOBRE RODAS, LARGURA FRESAGEM DE 2,0 M, POTÊNCIA 550 HP - CHP DIURNO. AF_11/2014</t>
  </si>
  <si>
    <t>1.334,82</t>
  </si>
  <si>
    <t>RECICLADORA DE ASFALTO A FRIO SOBRE RODAS, LARGURA FRESAGEM DE 2,0 M, POTÊNCIA 422 HP - CHP DIURNO. AF_11/2014</t>
  </si>
  <si>
    <t>1.156,73</t>
  </si>
  <si>
    <t>VIBROACABADORA DE ASFALTO SOBRE ESTEIRAS, LARGURA DE PAVIMENTAÇÃO 2,13 M A 4,55 M, POTÊNCIA 100 HP CAPACIDADE 400 T/H - CHP DIURNO. AF_11/2014</t>
  </si>
  <si>
    <t>323,32</t>
  </si>
  <si>
    <t>GUINDASTE HIDRÁULICO AUTOPROPELIDO, COM LANÇA TELESCÓPICA 28,80 M, CAPACIDADE MÁXIMA 30 T, POTÊNCIA 97 KW, TRAÇÃO 4 X 4 - CHP DIURNO. AF_11/2014</t>
  </si>
  <si>
    <t>225,70</t>
  </si>
  <si>
    <t>BETONEIRA CAPACIDADE NOMINAL DE 600 L, CAPACIDADE DE MISTURA 440 L, MOTOR A DIESEL POTÊNCIA 10 HP, COM CARREGADOR - CHP DIURNO. AF_05/2023</t>
  </si>
  <si>
    <t>13,13</t>
  </si>
  <si>
    <t>BATE-ESTACAS POR GRAVIDADE, POTÊNCIA DE 160 HP, PESO DO MARTELO ATÉ 3 TONELADAS - CHP DIURNO. AF_11/2014</t>
  </si>
  <si>
    <t>212,26</t>
  </si>
  <si>
    <t>CAMINHÃO BASCULANTE 14 M3, COM CAVALO MECÂNICO DE CAPACIDADE MÁXIMA DE TRAÇÃO COMBINADO DE 36000 KG, POTÊNCIA 286 CV, INCLUSIVE SEMIREBOQUE COM CAÇAMBA METÁLICA - CHP DIURNO. AF_12/2014</t>
  </si>
  <si>
    <t>330,77</t>
  </si>
  <si>
    <t>CAMINHÃO BASCULANTE 18 M3, COM CAVALO MECÂNICO DE CAPACIDADE MÁXIMA DE TRAÇÃO COMBINADO DE 45000 KG, POTÊNCIA 330 CV, INCLUSIVE SEMIREBOQUE COM CAÇAMBA METÁLICA - CHP DIURNO. AF_12/2014</t>
  </si>
  <si>
    <t>365,68</t>
  </si>
  <si>
    <t>1,42</t>
  </si>
  <si>
    <t>PERFURATRIZ MANUAL, TORQUE MÁXIMO 83 N.M, POTÊNCIA 5 CV, COM DIÂMETRO MÁXIMO 4" - CHP DIURNO. AF_06/2015</t>
  </si>
  <si>
    <t>9,15</t>
  </si>
  <si>
    <t>PERFURATRIZ SOBRE ESTEIRA, TORQUE MÁXIMO 600 KGF, PESO MÉDIO 1000 KG, POTÊNCIA 20 HP, DIÂMETRO MÁXIMO 10" - CHP DIURNO. AF_06/2015</t>
  </si>
  <si>
    <t>162,19</t>
  </si>
  <si>
    <t>MISTURADOR DUPLO HORIZONTAL DE ALTA TURBULÊNCIA, CAPACIDADE / VOLUME 2 X 500 LITROS, MOTORES ELÉTRICOS MÍNIMO 5 CV CADA, PARA NATA CIMENTO, ARGAMASSA E OUTROS - CHP DIURNO. AF_06/2015</t>
  </si>
  <si>
    <t>18,68</t>
  </si>
  <si>
    <t>BOMBA TRIPLEX, PARA INJEÇÃO DE NATA DE CIMENTO, VAZÃO MÁXIMA DE 100 LITROS/MINUTO, PRESSÃO MÁXIMA DE 70 BAR - CHP DIURNO. AF_06/2015</t>
  </si>
  <si>
    <t>29,99</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</si>
  <si>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</si>
  <si>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</si>
  <si>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</si>
  <si>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</si>
  <si>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32,40</t>
  </si>
  <si>
    <t>PERFURATRIZ COM TORRE METÁLICA PARA EXECUÇÃO DE ESTACA HÉLICE CONTÍNUA, PROFUNDIDADE MÁXIMA DE 30 M, DIÂMETRO MÁXIMO DE 800 MM, POTÊNCIA INSTALADA DE 268 HP, MESA ROTATIVA COM TORQUE MÁXIMO DE 170 KNM - CHP DIURNO. AF_06/2015</t>
  </si>
  <si>
    <t>720,67</t>
  </si>
  <si>
    <t>PERFURATRIZ HIDRÁULICA SOBRE CAMINHÃO COM TRADO CURTO ACOPLADO, PROFUNDIDADE MÁXIMA DE 20 M, DIÂMETRO MÁXIMO DE 1500 MM, POTÊNCIA INSTALADA DE 137 HP, MESA ROTATIVA COM TORQUE MÁXIMO DE 30 KNM - CHP DIURNO. AF_06/2015</t>
  </si>
  <si>
    <t>385,95</t>
  </si>
  <si>
    <t>MANIPULADOR TELESCÓPICO, POTÊNCIA DE 85 HP, CAPACIDADE DE CARGA DE 3.500 KG, ALTURA MÁXIMA DE ELEVAÇÃO DE 12,3 M - CHP DIURNO. AF_05/2023</t>
  </si>
  <si>
    <t>152,27</t>
  </si>
  <si>
    <t>MINICARREGADEIRA SOBRE RODAS, POTÊNCIA LÍQUIDA DE 47 HP, CAPACIDADE NOMINAL DE OPERAÇÃO DE 646 KG - CHP DIURNO. AF_06/2015</t>
  </si>
  <si>
    <t>127,37</t>
  </si>
  <si>
    <t>COMPRESSOR DE AR REBOCÁVEL, VAZÃO 89 PCM, PRESSÃO EFETIVA DE TRABALHO 102 PSI, MOTOR DIESEL, POTÊNCIA 20 CV - CHP DIURNO. AF_06/2015</t>
  </si>
  <si>
    <t>32,29</t>
  </si>
  <si>
    <t>COMPRESSOR DE AR REBOCAVEL, VAZÃO 250 PCM, PRESSAO DE TRABALHO 102 PSI, MOTOR A DIESEL POTÊNCIA 81 CV - CHP DIURNO. AF_06/2015</t>
  </si>
  <si>
    <t>76,60</t>
  </si>
  <si>
    <t>COMPRESSOR DE AR REBOCÁVEL, VAZÃO 748 PCM, PRESSÃO EFETIVA DE TRABALHO 102 PSI, MOTOR DIESEL, POTÊNCIA 210 CV - CHP DIURNO. AF_06/2015</t>
  </si>
  <si>
    <t>197,75</t>
  </si>
  <si>
    <t>COMPRESSOR DE AR REBOCAVEL, VAZÃO 400 PCM, PRESSAO DE TRABALHO 102 PSI, MOTOR A DIESEL POTÊNCIA 110 CV - CHP DIURNO. AF_06/2015</t>
  </si>
  <si>
    <t>100,97</t>
  </si>
  <si>
    <t>CAMINHÃO TRUCADO (C/ TERCEIRO EIXO) ELETRÔNICO - POTÊNCIA 231CV - PBT = 22000KG - DIST. ENTRE EIXOS 5170 MM - INCLUI CARROCERIA FIXA ABERTA DE MADEIRA - CHP DIURNO. AF_06/2015</t>
  </si>
  <si>
    <t>254,08</t>
  </si>
  <si>
    <t>PLACA VIBRATÓRIA REVERSÍVEL COM MOTOR 4 TEMPOS A GASOLINA, FORÇA CENTRÍFUGA DE 25 KN (2500 KGF), POTÊNCIA 5,5 CV - CHP DIURNO. AF_08/2015</t>
  </si>
  <si>
    <t>9,84</t>
  </si>
  <si>
    <t>CORTADORA DE PISO COM MOTOR 4 TEMPOS A GASOLINA, POTÊNCIA DE 13 HP, COM DISCO DE CORTE DIAMANTADO SEGMENTADO PARA CONCRETO, DIÂMETRO DE 350 MM, FURO DE 1" (14 X 1") - CHP DIURNO. AF_08/2015</t>
  </si>
  <si>
    <t>10,58</t>
  </si>
  <si>
    <t>CAMINHÃO BASCULANTE 10 M3, TRUCADO CABINE SIMPLES, PESO BRUTO TOTAL 23.000 KG, CARGA ÚTIL MÁXIMA 15.935 KG, DISTÂNCIA ENTRE EIXOS 4,80 M, POTÊNCIA 230 CV INCLUSIVE CAÇAMBA METÁLICA - CHP DIURNO. AF_06/2014</t>
  </si>
  <si>
    <t>264,47</t>
  </si>
  <si>
    <t>COMPACTADOR DE SOLOS DE PERCUSSÃO (SOQUETE) COM MOTOR A GASOLINA 4 TEMPOS, POTÊNCIA 4 CV - CHP DIURNO. AF_08/2015</t>
  </si>
  <si>
    <t>41,93</t>
  </si>
  <si>
    <t>GUINDAUTO HIDRÁULICO, CAPACIDADE MÁXIMA DE CARGA 6500 KG, MOMENTO MÁXIMO DE CARGA 5,8 TM, ALCANCE MÁXIMO HORIZONTAL 7,60 M, INCLUSIVE CAMINHÃO TOCO PBT 9.700 KG, POTÊNCIA DE 160 CV - CHP DIURNO. AF_08/2015</t>
  </si>
  <si>
    <t>231,22</t>
  </si>
  <si>
    <t>CAMINHÃO DE TRANSPORTE DE MATERIAL ASFÁLTICO 30.000 L, COM CAVALO MECÂNICO DE CAPACIDADE MÁXIMA DE TRAÇÃO COMBINADO DE 66.000 KG, POTÊNCIA 360 CV, INCLUSIVE TANQUE DE ASFALTO COM SERPENTINA - CHP DIURNO. AF_08/2015</t>
  </si>
  <si>
    <t>462,01</t>
  </si>
  <si>
    <t>SERRA CIRCULAR DE BANCADA COM MOTOR ELÉTRICO POTÊNCIA DE 5HP, COM COIFA PARA DISCO 10" - CHP DIURNO. AF_08/2015</t>
  </si>
  <si>
    <t>35,71</t>
  </si>
  <si>
    <t>DISTRIBUIDOR DE AGREGADOS REBOCAVEL, CAPACIDADE 1,9 M³, LARGURA DE TRABALHO 3,66 M - CHP DIURNO. AF_11/2015</t>
  </si>
  <si>
    <t>13,19</t>
  </si>
  <si>
    <t>CAMINHÃO PARA EQUIPAMENTO DE LIMPEZA A SUCÇÃO, COM CAMINHÃO TRUCADO DE PESO BRUTO TOTAL 23000 KG, CARGA ÚTIL MÁXIMA 15935 KG, DISTÂNCIA ENTRE EIXOS 4,80 M, POTÊNCIA 230 CV, INCLUSIVE LIMPADORA A SUCÇÃO, TANQUE 12000 L - CHP DIURNO. AF_05/2023</t>
  </si>
  <si>
    <t>349,13</t>
  </si>
  <si>
    <t>PENEIRA ROTATIVA COM MOTOR ELÉTRICO TRIFÁSICO DE 2 CV, CILINDRO DE 1 M X 0,60 M, COM FUROS DE 3,17 MM - CHP DIURNO. AF_05/2023</t>
  </si>
  <si>
    <t>4,32</t>
  </si>
  <si>
    <t>DOSADOR DE AREIA, CAPACIDADE DE 26 LITROS - CHP DIURNO. AF_05/2023</t>
  </si>
  <si>
    <t>0,57</t>
  </si>
  <si>
    <t>CAMINHONETE COM MOTOR A DIESEL, POTÊNCIA 180 CV, CABINE DUPLA, 4X4 - CHP DIURNO. AF_11/2015</t>
  </si>
  <si>
    <t>95,01</t>
  </si>
  <si>
    <t>CAMINHONETE CABINE SIMPLES COM MOTOR 1.6 FLEX, CÂMBIO MANUAL, POTÊNCIA 101/104 CV, 2 PORTAS - CHP DIURNO. AF_11/2015</t>
  </si>
  <si>
    <t>80,22</t>
  </si>
  <si>
    <t>CAMINHÃO DE TRANSPORTE DE MATERIAL ASFÁLTICO 20.000 L, COM CAVALO MECÂNICO DE CAPACIDADE MÁXIMA DE TRAÇÃO COMBINADO DE 45.000 KG, POTÊNCIA 330 CV, INCLUSIVE TANQUE DE ASFALTO COM MAÇARICO - CHP DIURNO. AF_12/2015</t>
  </si>
  <si>
    <t>401,06</t>
  </si>
  <si>
    <t>APARELHO PARA CORTE E SOLDA OXI-ACETILENO SOBRE RODAS, INCLUSIVE CILINDROS E MAÇARICOS - CHP DIURNO. AF_05/2023</t>
  </si>
  <si>
    <t>126,42</t>
  </si>
  <si>
    <t>MÁQUINA EXTRUSORA DE CONCRETO PARA GUIAS E SARJETAS, MOTOR A DIESEL, POTÊNCIA 14 CV - CHP DIURNO. AF_12/2015</t>
  </si>
  <si>
    <t>18,85</t>
  </si>
  <si>
    <t>MARTELO PERFURADOR PNEUMÁTICO MANUAL, HASTE 25 X 75 MM, 21 KG - CHP DIURNO. AF_12/2015</t>
  </si>
  <si>
    <t>29,44</t>
  </si>
  <si>
    <t>PERFURATRIZ COM TORRE METÁLICA PARA EXECUÇÃO DE ESTACA HÉLICE CONTÍNUA, PROFUNDIDADE MÁXIMA DE 32 M, DIÂMETRO MÁXIMO DE 1000 MM, POTÊNCIA INSTALADA DE 350 HP, MESA ROTATIVA COM TORQUE MÁXIMO DE 263 KNM - CHP DIURNO. AF_01/2016</t>
  </si>
  <si>
    <t>1.060,50</t>
  </si>
  <si>
    <t>BETONEIRA CAPACIDADE NOMINAL 400 L, CAPACIDADE DE MISTURA 310 L, MOTOR A GASOLINA POTÊNCIA 5,5 HP, SEM CARREGADOR - CHP DIURNO. AF_02/2016</t>
  </si>
  <si>
    <t>5,97</t>
  </si>
  <si>
    <t>GRUA ASCENSIONAL, LANCA DE 30 M, CAPACIDADE DE 1,0 T A 30 M, ALTURA ATE 39 M - CHP DIURNO. AF_05/2023</t>
  </si>
  <si>
    <t>108,73</t>
  </si>
  <si>
    <t>GUINCHO ELÉTRICO DE COLUNA, CAPACIDADE 400 KG, COM MOTO FREIO, MOTOR TRIFÁSICO DE 1,25 CV - CHP DIURNO. AF_03/2016</t>
  </si>
  <si>
    <t>26,88</t>
  </si>
  <si>
    <t>GUINDASTE HIDRÁULICO AUTOPROPELIDO, COM LANÇA TELESCÓPICA 40 M, CAPACIDADE MÁXIMA 60 T, POTÊNCIA 260 KW - CHP DIURNO. AF_03/2016</t>
  </si>
  <si>
    <t>361,15</t>
  </si>
  <si>
    <t>GUINDAUTO HIDRÁULICO, CAPACIDADE MÁXIMA DE CARGA 3300 KG, MOMENTO MÁXIMO DE CARGA 5,8 TM, ALCANCE MÁXIMO HORIZONTAL 7,60 M, INCLUSIVE CAMINHÃO TOCO PBT 16.000 KG, POTÊNCIA DE 189 CV - CHP DIURNO. AF_03/2016</t>
  </si>
  <si>
    <t>266,06</t>
  </si>
  <si>
    <t>MÁQUINA JATO DE PRESSAO PORTÁTIL, CAMARA DE 1 SAIDA, CAPACIDADE 280 L, DIAMETRO 670 MM, BICO DE JATO CURTO VENTURI DE 5/16" , MANGUEIRA DE 1" COM COMPRESSOR DE AR REBOCÁVEL 189 PCM E MOTOR DIESEL 63 CV - CHP DIURNO. AF_05/2023</t>
  </si>
  <si>
    <t>92,44</t>
  </si>
  <si>
    <t>GERADOR PORTÁTIL MONOFÁSICO, POTÊNCIA 5500 VA, MOTOR A GASOLINA, POTÊNCIA DO MOTOR 13 CV - CHP DIURNO. AF_03/2016</t>
  </si>
  <si>
    <t>11,89</t>
  </si>
  <si>
    <t>GRUPO GERADOR REBOCÁVEL, POTÊNCIA 66 KVA, MOTOR A DIESEL - CHP DIURNO. AF_03/2016</t>
  </si>
  <si>
    <t>75,09</t>
  </si>
  <si>
    <t>GRUPO GERADOR ESTACIONÁRIO, POTÊNCIA 150 KVA, MOTOR A DIESEL- CHP DIURNO. AF_03/2016</t>
  </si>
  <si>
    <t>169,66</t>
  </si>
  <si>
    <t>USINA DE MISTURA ASFÁLTICA À QUENTE, TIPO CONTRA FLUXO, PROD 40 A 80 TON/HORA - CHP DIURNO. AF_05/2023</t>
  </si>
  <si>
    <t>2.655,16</t>
  </si>
  <si>
    <t>USINA DE ASFALTO À FRIO, CAPACIDADE DE 40 A 60 TON/HORA, ELÉTRICA POTÊNCIA 30 CV - CHP DIURNO. AF_05/2023</t>
  </si>
  <si>
    <t>252,48</t>
  </si>
  <si>
    <t>USINA MISTURADORA DE SOLOS, CAPACIDADE DE 200 A 500 TON/H, POTENCIA 75KW - CHP DIURNO. AF_07/2016</t>
  </si>
  <si>
    <t>381,47</t>
  </si>
  <si>
    <t>DISTRIBUIDOR DE AGREGADOS AUTOPROPELIDO, CAP 3 M3, A DIESEL, POTÊNCIA 176CV - CHP DIURNO. AF_07/2016</t>
  </si>
  <si>
    <t>219,78</t>
  </si>
  <si>
    <t>MÁQUINA DEMARCADORA DE FAIXA DE TRÁFEGO À FRIO, AUTOPROPELIDA, POTÊNCIA 38 HP - CHP DIURNO. AF_07/2016</t>
  </si>
  <si>
    <t>182,91</t>
  </si>
  <si>
    <t>TALHA MANUAL DE CORRENTE, CAPACIDADE DE 2 TON. COM ELEVAÇÃO DE 3 M - CHP DIURNO. AF_07/2016</t>
  </si>
  <si>
    <t>0,05</t>
  </si>
  <si>
    <t>GRUA ASCENCIONAL, LANCA DE 42 M, CAPACIDADE DE 1,5 T A 30 M, ALTURA ATE 39 M - CHP DIURNO. AF_05/2023</t>
  </si>
  <si>
    <t>171,51</t>
  </si>
  <si>
    <t>MARTELO DEMOLIDOR PNEUMÁTICO MANUAL, 32 KG - CHP DIURNO. AF_09/2016</t>
  </si>
  <si>
    <t>28,82</t>
  </si>
  <si>
    <t>COMPACTADOR DE SOLOS DE PERCUSÃO (SOQUETE) COM MOTOR A GASOLINA, POTÊNCIA 3 CV - CHP DIURNO. AF_09/2016</t>
  </si>
  <si>
    <t>6,00</t>
  </si>
  <si>
    <t>RÉGUA VIBRATÓRIA DUPLA PARA CONCRETO, PESO DE 60KG, COMPRIMENTO 4 M, COM MOTOR A GASOLINA, POTÊNCIA 5,5 HP - CHP DIURNO. AF_09/2016</t>
  </si>
  <si>
    <t>9,81</t>
  </si>
  <si>
    <t>POLIDORA DE PISO (POLITRIZ), PESO DE 100KG, DIÂMETRO 450 MM, MOTOR ELÉTRICO, POTÊNCIA 4 HP - CHP DIURNO. AF_05/2023</t>
  </si>
  <si>
    <t>DESEMPENADEIRA DE CONCRETO, PESO DE 78 KG, 4 PÁS, MOTOR A GASOLINA, POTÊNCIA 5,5 HP - CHP DIURNO. AF_05/2023</t>
  </si>
  <si>
    <t>10,00</t>
  </si>
  <si>
    <t>PERFURATRIZ PNEUMATICA MANUAL DE PESO MEDIO, MARTELETE, 18KG, COMPRIMENTO MÁXIMO DE CURSO DE 6 M, DIAMETRO DO PISTAO DE 5,5 CM - CHP DIURNO. AF_11/2016</t>
  </si>
  <si>
    <t>28,13</t>
  </si>
  <si>
    <t>ROLO COMPACTADOR VIBRATORIO TANDEM, ACO LISO, POTENCIA 125 HP, PESO SEM/COM LASTRO 10,20/11,65 T, LARGURA DE TRABALHO 1,73 M - CHP DIURNO. AF_11/2016</t>
  </si>
  <si>
    <t>231,09</t>
  </si>
  <si>
    <t>PERFURATRIZ MANUAL, TORQUE MAXIMO 55 KGF.M, POTENCIA 5 CV, COM DIAMETRO MAXIMO 8 1/2" - CHP DIURNO. AF_11/2016</t>
  </si>
  <si>
    <t>50,31</t>
  </si>
  <si>
    <t>PERFURATRIZ SOBRE ESTEIRA, TORQUE MÁXIMO 600 KGF, POTÊNCIA ENTRE 50 E 60 HP, DIÂMETRO MÁXIMO 10" - CHP DIURNO. AF_11/2016</t>
  </si>
  <si>
    <t>166,25</t>
  </si>
  <si>
    <t>ESCAVADEIRA HIDRAULICA SOBRE ESTEIRA, EQUIPADA COM CLAMSHELL, COM CAPACIDADE DA CAÇAMBA ENTRE 1,20 E 1,50 M3, PESO OPERACIONAL ENTRE 20,00 E 22,00 TON, POTENCIA LIQUIDA ENTRE 150 E 160 HP - CHP DIURNO. AF_11/2016</t>
  </si>
  <si>
    <t>277,20</t>
  </si>
  <si>
    <t>GRUPO GERADOR COM CARENAGEM, MOTOR DIESEL POTÊNCIA STANDART ENTRE 250 E 260 KVA - CHP DIURNO. AF_12/2016</t>
  </si>
  <si>
    <t>287,54</t>
  </si>
  <si>
    <t>TRATOR DE PNEUS COM POTÊNCIA DE 122 CV, TRAÇÃO 4X4, COM VASSOURA MECÂNICA ACOPLADA - CHP DIURNO. AF_02/2017</t>
  </si>
  <si>
    <t>187,68</t>
  </si>
  <si>
    <t>TRATOR DE PNEUS COM POTÊNCIA DE 122 CV, TRAÇÃO 4X4, COM GRADE DE DISCOS ACOPLADA - CHP DIURNO. AF_02/2017</t>
  </si>
  <si>
    <t>187,21</t>
  </si>
  <si>
    <t>TRATOR DE PNEUS COM POTÊNCIA DE 85 CV, TRAÇÃO 4X4, COM GRADE DE DISCOS ACOPLADA - CHP DIURNO. AF_02/2017</t>
  </si>
  <si>
    <t>145,04</t>
  </si>
  <si>
    <t>CAMINHÃO BASCULANTE 10 M3, TRUCADO, POTÊNCIA 230 CV, INCLUSIVE CAÇAMBA METÁLICA, COM DISTRIBUIDOR DE AGREGADOS ACOPLADO - CHP DIURNO. AF_02/2017</t>
  </si>
  <si>
    <t>278,17</t>
  </si>
  <si>
    <t>TRATOR DE PNEUS COM POTÊNCIA DE 85 CV, TRAÇÃO 4X4, COM VASSOURA MECÂNICA ACOPLADA - CHP DIURNO. AF_03/2017</t>
  </si>
  <si>
    <t>145,51</t>
  </si>
  <si>
    <t>MINICARREGADEIRA SOBRE RODAS POTENCIA 47HP CAPACIDADE OPERACAO 646 KG, COM VASSOURA MECÂNICA ACOPLADA - CHP DIURNO. AF_03/2017</t>
  </si>
  <si>
    <t>136,68</t>
  </si>
  <si>
    <t>MINIESCAVADEIRA SOBRE ESTEIRAS, POTÊNCIA LÍQUIDA DE *30* HP, PESO OPERACIONAL DE *3.500* KG - CHP DIURNO. AF_04/2017</t>
  </si>
  <si>
    <t>117,76</t>
  </si>
  <si>
    <t>ROLO COMPACTADOR DE PNEUS, ESTÁTICO, PRESSÃO VARIÁVEL, POTÊNCIA 110 HP, PESO SEM/COM LASTRO 10,8/27 T, LARGURA DE ROLAGEM 2,30 M - CHP DIURNO. AF_06/2017</t>
  </si>
  <si>
    <t>219,61</t>
  </si>
  <si>
    <t>INVERSOR DE SOLDA MONOFÁSICO DE 160 A, POTÊNCIA DE 5400 W, TENSÃO DE 220 V, PARA SOLDA COM ELETRODOS DE 2,0 A 4,0 MM E PROCESSO TIG - CHP DIURNO. AF_06/2018</t>
  </si>
  <si>
    <t>5,12</t>
  </si>
  <si>
    <t>LAVADORA DE ALTA PRESSAO (LAVA-JATO) PARA AGUA FRIA, PRESSAO DE OPERACAO ENTRE 1400 E 1900 LIB/POL2, VAZAO MAXIMA ENTRE 400 E 700 L/H - CHP DIURNO. AF_05/2023</t>
  </si>
  <si>
    <t>5,16</t>
  </si>
  <si>
    <t>USINA DE MISTURA ASFÁLTICA À QUENTE, TIPO CONTRA FLUXO, PROD 100 A 140 TON/HORA - CHP DIURNO. AF_12/2019</t>
  </si>
  <si>
    <t>4.763,59</t>
  </si>
  <si>
    <t>USINA DE ASFALTO, TIPO GRAVIMÉTRICA, PROD 150 TON/HORA - CHP DIURNO. AF_12/2019</t>
  </si>
  <si>
    <t>6.560,35</t>
  </si>
  <si>
    <t>MARTELO DEMOLIDOR ELÉTRICO, COM POTÊNCIA DE 2.000 W, 1.000 IMPACTOS POR MINUTO, PESO DE 30 KG - CHP DIURNO. AF_01/2021</t>
  </si>
  <si>
    <t>28,70</t>
  </si>
  <si>
    <t>TERMOFUSORA PARA TUBOS E CONEXÕES EM PPR COM DIÂMETROS DE 20 A 63 MM, POTÊNCIA DE 800 W, TENSAO 220 V - CHP DIURNO. AF_05/2022</t>
  </si>
  <si>
    <t>0,85</t>
  </si>
  <si>
    <t>TERMOFUSORA PARA TUBOS E CONEXÕES EM PPR COM DIÂMETROS DE 75 A 110 MM, POTÊNCIA DE *1100* W, TENSÃO 220 V - CHP DIURNO. AF_05/2022</t>
  </si>
  <si>
    <t>1,18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</si>
  <si>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</si>
  <si>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</si>
  <si>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71,28</t>
  </si>
  <si>
    <t>RETROESCAVADEIRA SOBRE RODAS COM CARREGADEIRA, TRAÇÃO 4X2, POTÊNCIA LÍQ. 79 HP, CAÇAMBA CARREG. CAP. MÍN. 1 M3, CAÇAMBA RETRO CAP. 0,20 M3, PESO OPERACIONAL MÍN. 6.570 KG, PROFUNDIDADE ESCAVAÇÃO MÁX. 4,37 M - CHI DIURNO. AF_06/2014</t>
  </si>
  <si>
    <t>67,46</t>
  </si>
  <si>
    <t>ROLO COMPACTADOR VIBRATÓRIO DE UM CILINDRO AÇO LISO, POTÊNCIA 80 HP, PESO OPERACIONAL MÁXIMO 8,1 T, IMPACTO DINÂMICO 16,15 / 9,5 T, LARGURA DE TRABALHO 1,68 M - CHI DIURNO. AF_06/2014</t>
  </si>
  <si>
    <t>64,39</t>
  </si>
  <si>
    <t>GRADE DE DISCO CONTROLE REMOTO REBOCÁVEL, COM 24 DISCOS 24" X 6 MM COM PNEUS PARA TRANSPORTE - CHI DIURNO. AF_06/2014</t>
  </si>
  <si>
    <t>4,09</t>
  </si>
  <si>
    <t>MOTOBOMBA CENTRÍFUGA, MOTOR A GASOLINA, POTÊNCIA 5,42 HP, BOCAIS 1 1/2" X 1", DIÂMETRO ROTOR 143 MM HM/Q = 6 MCA / 16,8 M3/H A 38 MCA / 6,6 M3/H - CHI DIURNO. AF_06/2014</t>
  </si>
  <si>
    <t>0,40</t>
  </si>
  <si>
    <t>CAMINHÃO TOCO, PBT 16.000 KG, CARGA ÚTIL MÁX. 10.685 KG, DIST. ENTRE EIXOS 4,8 M, POTÊNCIA 189 CV, INCLUSIVE CARROCERIA FIXA ABERTA DE MADEIRA P/ TRANSPORTE GERAL DE CARGA SECA, DIMEN. APROX. 2,5 X 7,00 X 0,50 M - CHI DIURNO. AF_06/2014</t>
  </si>
  <si>
    <t>62,08</t>
  </si>
  <si>
    <t>USINA DE CONCRETO FIXA, CAPACIDADE NOMINAL DE 90 A 120 M3/H, SEM SILO - CHI DIURNO. AF_07/2016</t>
  </si>
  <si>
    <t>162,65</t>
  </si>
  <si>
    <t>VIBROACABADORA DE ASFALTO SOBRE ESTEIRAS, LARGURA DE PAVIMENTAÇÃO 1,90 M A 5,30 M, POTÊNCIA 105 HP CAPACIDADE 450 T/H - CHI DIURNO. AF_11/2014</t>
  </si>
  <si>
    <t>147,73</t>
  </si>
  <si>
    <t>VASSOURA MECÂNICA REBOCÁVEL COM ESCOVA CILÍNDRICA, LARGURA ÚTIL DE VARRIMENTO DE 2,44 M - CHI DIURNO. AF_06/2014</t>
  </si>
  <si>
    <t>4,68</t>
  </si>
  <si>
    <t>TRATOR DE PNEUS, POTÊNCIA 122 CV, TRAÇÃO 4X4, PESO COM LASTRO DE 4.510 KG - CHI DIURNO. AF_06/2014</t>
  </si>
  <si>
    <t>61,81</t>
  </si>
  <si>
    <t>TRATOR DE ESTEIRAS, POTÊNCIA 170 HP, PESO OPERACIONAL 19 T, CAÇAMBA 5,2 M3 - CHI DIURNO. AF_06/2014</t>
  </si>
  <si>
    <t>95,55</t>
  </si>
  <si>
    <t>TRATOR DE ESTEIRAS, POTÊNCIA 150 HP, PESO OPERACIONAL 16,7 T, COM RODA MOTRIZ ELEVADA E LÂMINA 3,18 M3 - CHI DIURNO. AF_06/2014</t>
  </si>
  <si>
    <t>95,92</t>
  </si>
  <si>
    <t>TRATOR DE ESTEIRAS, POTÊNCIA 347 HP, PESO OPERACIONAL 38,5 T, COM LÂMINA 8,70 M3 - CHI DIURNO. AF_06/2014</t>
  </si>
  <si>
    <t>236,61</t>
  </si>
  <si>
    <t>ROLO COMPACTADOR VIBRATÓRIO REBOCÁVEL, CILINDRO DE AÇO LISO, POTÊNCIA DE TRAÇÃO DE 65 CV, PESO 4,7 T, IMPACTO DINÂMICO 18,3 T, LARGURA DE TRABALHO 1,67 M - CHI DIURNO. AF_02/2016</t>
  </si>
  <si>
    <t>12,26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</si>
  <si>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</si>
  <si>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</si>
  <si>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70,06</t>
  </si>
  <si>
    <t>ROLO COMPACTADOR VIBRATÓRIO PÉ DE CARNEIRO, OPERADO POR CONTROLE REMOTO, POTÊNCIA 12,5 KW, PESO OPERACIONAL 1,675 T, LARGURA DE TRABALHO 0,85 M - CHI DIURNO. AF_02/2016</t>
  </si>
  <si>
    <t>79,29</t>
  </si>
  <si>
    <t>USINA DE LAMA ASFÁLTICA, PROD 30 A 50 T/H, SILO DE AGREGADO 7 M3, RESERVATÓRIOS PARA EMULSÃO E ÁGUA DE 2,3 M3 CADA, MISTURADOR TIPO PUG MILL A SER MONTADO SOBRE CAMINHÃO - CHI DIURNO. AF_10/2014</t>
  </si>
  <si>
    <t>52,61</t>
  </si>
  <si>
    <t>CAMINHÃO TOCO, PESO BRUTO TOTAL 14.300 KG, CARGA ÚTIL MÁXIMA 9590 KG, DISTÂNCIA ENTRE EIXOS 4,76 M, POTÊNCIA 185 CV (NÃO INCLUI CARROCERIA) - CHI DIURNO. AF_06/2014</t>
  </si>
  <si>
    <t>56,80</t>
  </si>
  <si>
    <t>CAMINHÃO TOCO, PESO BRUTO TOTAL 16.000 KG, CARGA ÚTIL MÁXIMA DE 10.685 KG, DISTÂNCIA ENTRE EIXOS 4,80 M, POTÊNCIA 189 CV EXCLUSIVE CARROCERIA - CHI DIURNO. AF_06/2014</t>
  </si>
  <si>
    <t>59,44</t>
  </si>
  <si>
    <t>CAMINHÃO PIPA 10.000 L TRUCADO, PESO BRUTO TOTAL 23.000 KG, CARGA ÚTIL MÁXIMA 15.935 KG, DISTÂNCIA ENTRE EIXOS 4,8 M, POTÊNCIA 230 CV, INCLUSIVE TANQUE DE AÇO PARA TRANSPORTE DE ÁGUA - CHI DIURNO. AF_06/2014</t>
  </si>
  <si>
    <t>73,57</t>
  </si>
  <si>
    <t>ESPARGIDOR DE ASFALTO PRESSURIZADO COM TANQUE DE 2500 L, REBOCÁVEL COM MOTOR A GASOLINA POTÊNCIA 3,4 HP - CHI DIURNO. AF_07/2014</t>
  </si>
  <si>
    <t>25,40</t>
  </si>
  <si>
    <t>GRADE DE DISCO REBOCÁVEL COM 20 DISCOS 24" X 6 MM COM PNEUS PARA TRANSPORTE - CHI DIURNO. AF_06/2014</t>
  </si>
  <si>
    <t>3,20</t>
  </si>
  <si>
    <t>GUINDAUTO HIDRÁULICO, CAPACIDADE MÁXIMA DE CARGA 6200 KG, MOMENTO MÁXIMO DE CARGA 11,7 TM, ALCANCE MÁXIMO HORIZONTAL 9,70 M, INCLUSIVE CAMINHÃO TOCO PBT 16.000 KG, POTÊNCIA DE 189 CV - CHI DIURNO. AF_06/2014</t>
  </si>
  <si>
    <t>73,75</t>
  </si>
  <si>
    <t>MOTONIVELADORA POTÊNCIA BÁSICA LÍQUIDA (PRIMEIRA MARCHA) 125 HP, PESO BRUTO 13032 KG, LARGURA DA LÂMINA DE 3,7 M - CHI DIURNO. AF_06/2014</t>
  </si>
  <si>
    <t>99,55</t>
  </si>
  <si>
    <t>PÁ CARREGADEIRA SOBRE RODAS, POTÊNCIA LÍQUIDA 128 HP, CAPACIDADE DA CAÇAMBA 1,7 A 2,8 M3, PESO OPERACIONAL 11632 KG - CHI DIURNO. AF_06/2014</t>
  </si>
  <si>
    <t>82,64</t>
  </si>
  <si>
    <t>PÁ CARREGADEIRA SOBRE RODAS, POTÊNCIA 197 HP, CAPACIDADE DA CAÇAMBA 2,5 A 3,5 M3, PESO OPERACIONAL 18338 KG - CHI DIURNO. AF_06/2014</t>
  </si>
  <si>
    <t>102,99</t>
  </si>
  <si>
    <t>MARTELETE OU ROMPEDOR PNEUMÁTICO MANUAL, 28 KG, COM SILENCIADOR - CHI DIURNO. AF_07/2016</t>
  </si>
  <si>
    <t>27,13</t>
  </si>
  <si>
    <t>COMPRESSOR DE AR REBOCÁVEL, VAZÃO 189 PCM, PRESSÃO EFETIVA DE TRABALHO 102 PSI, MOTOR DIESEL, POTÊNCIA 63 CV - CHI DIURNO. AF_06/2015</t>
  </si>
  <si>
    <t>6,71</t>
  </si>
  <si>
    <t>CAMINHÃO BASCULANTE 6 M3, PESO BRUTO TOTAL 16.000 KG, CARGA ÚTIL MÁXIMA 13.071 KG, DISTÂNCIA ENTRE EIXOS 4,80 M, POTÊNCIA 230 CV INCLUSIVE CAÇAMBA METÁLICA - CHI DIURNO. AF_06/2014</t>
  </si>
  <si>
    <t>64,60</t>
  </si>
  <si>
    <t>CAMINHÃO PIPA 6.000 L, PESO BRUTO TOTAL 13.000 KG, DISTÂNCIA ENTRE EIXOS 4,80 M, POTÊNCIA 189 CV INCLUSIVE TANQUE DE AÇO PARA TRANSPORTE DE ÁGUA, CAPACIDADE 6 M3 - CHI DIURNO. AF_06/2014</t>
  </si>
  <si>
    <t>61,31</t>
  </si>
  <si>
    <t>ROLO COMPACTADOR DE PNEUS ESTÁTICO, PRESSÃO VARIÁVEL, POTÊNCIA 111 HP, PESO SEM/COM LASTRO 9,5 / 26 T, LARGURA DE TRABALHO 1,90 M - CHI DIURNO. AF_07/2014</t>
  </si>
  <si>
    <t>87,28</t>
  </si>
  <si>
    <t>TANQUE DE ASFALTO ESTACIONÁRIO COM SERPENTINA, CAPACIDADE 30.000 L - CHI DIURNO. AF_05/2023</t>
  </si>
  <si>
    <t>6,33</t>
  </si>
  <si>
    <t>MOTOBOMBA TRASH (PARA ÁGUA SUJA) AUTO ESCORVANTE, MOTOR GASOLINA DE 6,41 HP, DIÂMETROS DE SUCÇÃO X RECALQUE: 3" X 3", HM/Q = 10 MCA / 60 M3/H A 23 MCA / 0 M3/H - CHI DIURNO. AF_10/2014</t>
  </si>
  <si>
    <t>0,49</t>
  </si>
  <si>
    <t>ROLO COMPACTADOR PE DE CARNEIRO VIBRATORIO, POTENCIA 125 HP, PESO OPERACIONAL SEM/COM LASTRO 11,95 / 13,30 T, IMPACTO DINAMICO 38,5 / 22,5 T, LARGURA DE TRABALHO 2,15 M - CHI DIURNO. AF_06/2014</t>
  </si>
  <si>
    <t>80,17</t>
  </si>
  <si>
    <t>CAMINHÃO BASCULANTE 6 M3 TOCO, PESO BRUTO TOTAL 16.000 KG, CARGA ÚTIL MÁXIMA 11.130 KG, DISTÂNCIA ENTRE EIXOS 5,36 M, POTÊNCIA 185 CV, INCLUSIVE CAÇAMBA METÁLICA - CHI DIURNO. AF_06/2014</t>
  </si>
  <si>
    <t>65,77</t>
  </si>
  <si>
    <t>GRUPO GERADOR ESTACIONÁRIO, MOTOR DIESEL POTÊNCIA 170 KVA - CHI DIURNO. AF_02/2016</t>
  </si>
  <si>
    <t>9,67</t>
  </si>
  <si>
    <t>GRUPO DE SOLDAGEM COM GERADOR A DIESEL 60 CV PARA SOLDA ELÉTRICA, SOBRE 04 RODAS, COM MOTOR 4 CILINDROS 600 A - CHI DIURNO. AF_02/2016</t>
  </si>
  <si>
    <t>43,54</t>
  </si>
  <si>
    <t>BETONEIRA CAPACIDADE NOMINAL 400 L, CAPACIDADE DE MISTURA 310 L, MOTOR A DIESEL POTÊNCIA 5,0 HP, SEM CARREGADOR - CHI DIURNO. AF_05/2023</t>
  </si>
  <si>
    <t>0,67</t>
  </si>
  <si>
    <t>MISTURADOR DE ARGAMASSA, EIXO HORIZONTAL, CAPACIDADE DE MISTURA 300 KG, MOTOR ELÉTRICO POTÊNCIA 5 CV - CHI DIURNO. AF_05/2023</t>
  </si>
  <si>
    <t>1,33</t>
  </si>
  <si>
    <t>MISTURADOR DE ARGAMASSA, EIXO HORIZONTAL, CAPACIDADE DE MISTURA 600 KG, MOTOR ELÉTRICO POTÊNCIA 7,5 CV - CHI DIURNO. AF_05/2023</t>
  </si>
  <si>
    <t>1,58</t>
  </si>
  <si>
    <t>MISTURADOR DE ARGAMASSA, EIXO HORIZONTAL, CAPACIDADE DE MISTURA 160 KG, MOTOR ELÉTRICO POTÊNCIA 3 CV - CHI DIURNO. AF_05/2023</t>
  </si>
  <si>
    <t>1,25</t>
  </si>
  <si>
    <t>PROJETOR DE ARGAMASSA, CAPACIDADE DE PROJEÇÃO 1,5 M3/H, ALCANCE DE 30 ATÉ 60 M, MOTOR ELÉTRICO POTÊNCIA 7,5 HP - CHI DIURNO. AF_06/2014</t>
  </si>
  <si>
    <t>8,21</t>
  </si>
  <si>
    <t>PROJETOR DE ARGAMASSA, CAPACIDADE DE PROJEÇÃO 2 M3/H, ALCANCE ATÉ 50 M, MOTOR ELÉTRICO POTÊNCIA 7,5 HP - CHI DIURNO. AF_06/2014</t>
  </si>
  <si>
    <t>10,89</t>
  </si>
  <si>
    <t>BETONEIRA CAPACIDADE NOMINAL DE 400 L, CAPACIDADE DE MISTURA 280 L, MOTOR ELÉTRICO TRIFÁSICO POTÊNCIA DE 2 CV, SEM CARREGADOR - CHI DIURNO. AF_05/2023</t>
  </si>
  <si>
    <t>TRATOR DE ESTEIRAS, POTÊNCIA 125 HP, PESO OPERACIONAL 12,9 T, COM LÂMINA 2,7 M3 - CHI DIURNO. AF_10/2014</t>
  </si>
  <si>
    <t>84,01</t>
  </si>
  <si>
    <t>ESCAVADEIRA HIDRÁULICA SOBRE ESTEIRAS, CAÇAMBA 1,20 M3, PESO OPERACIONAL 21 T, POTÊNCIA BRUTA 155 HP - CHI DIURNO. AF_06/2014</t>
  </si>
  <si>
    <t>99,75</t>
  </si>
  <si>
    <t>BOMBA SUBMERSÍVEL ELÉTRICA TRIFÁSICA, POTÊNCIA 2,96 HP, Ø ROTOR 144 MM SEMI-ABERTO, BOCAL DE SAÍDA Ø 2", HM/Q = 2 MCA / 38,8 M3/H A 28 MCA / 5 M3/H - CHI DIURNO. AF_06/2014</t>
  </si>
  <si>
    <t>0,56</t>
  </si>
  <si>
    <t>TANQUE DE ASFALTO ESTACIONÁRIO COM MAÇARICO, CAPACIDADE 20.000 L - CHI DIURNO. AF_05/2023</t>
  </si>
  <si>
    <t>5,14</t>
  </si>
  <si>
    <t>TRATOR DE ESTEIRAS, POTÊNCIA 100 HP, PESO OPERACIONAL 9,4 T, COM LÂMINA 2,19 M3 - CHI DIURNO. AF_06/2014</t>
  </si>
  <si>
    <t>81,79</t>
  </si>
  <si>
    <t>TRATOR DE PNEUS, POTÊNCIA 85 CV, TRAÇÃO 4X4, PESO COM LASTRO DE 4.675 KG - CHI DIURNO. AF_06/2014</t>
  </si>
  <si>
    <t>54,39</t>
  </si>
  <si>
    <t>BATE-ESTACAS POR GRAVIDADE, POTÊNCIA DE 160 HP, PESO DO MARTELO ATÉ 3 TONELADAS - CHI DIURNO. AF_11/2014</t>
  </si>
  <si>
    <t>94,09</t>
  </si>
  <si>
    <t>BETONEIRA CAPACIDADE NOMINAL DE 600 L, CAPACIDADE DE MISTURA 360 L, MOTOR ELÉTRICO TRIFÁSICO POTÊNCIA DE 4 CV, SEM CARREGADOR - CHI DIURNO. AF_05/2023</t>
  </si>
  <si>
    <t>2,04</t>
  </si>
  <si>
    <t>FRESADORA DE ASFALTO A FRIO SOBRE RODAS, LARGURA FRESAGEM DE 1,0 M, POTÊNCIA 208 HP - CHI DIURNO. AF_11/2014</t>
  </si>
  <si>
    <t>188,61</t>
  </si>
  <si>
    <t>FRESADORA DE ASFALTO A FRIO SOBRE RODAS, LARGURA FRESAGEM DE 2,0 M, POTÊNCIA 550 HP - CHI DIURNO. AF_11/2014</t>
  </si>
  <si>
    <t>400,50</t>
  </si>
  <si>
    <t>RECICLADORA DE ASFALTO A FRIO SOBRE RODAS, LARGURA FRESAGEM DE 2,0 M, POTÊNCIA 422 HP - CHI DIURNO. AF_11/2014</t>
  </si>
  <si>
    <t>351,94</t>
  </si>
  <si>
    <t>VIBROACABADORA DE ASFALTO SOBRE ESTEIRAS, LARGURA DE PAVIMENTAÇÃO 2,13 M A 4,55 M, POTÊNCIA 100 HP, CAPACIDADE 400 T/H - CHI DIURNO. AF_11/2014</t>
  </si>
  <si>
    <t>126,48</t>
  </si>
  <si>
    <t>GUINDASTE HIDRÁULICO AUTOPROPELIDO, COM LANÇA TELESCÓPICA 28,80 M, CAPACIDADE MÁXIMA 30 T, POTÊNCIA 97 KW, TRAÇÃO 4 X 4 - CHI DIURNO. AF_11/2014</t>
  </si>
  <si>
    <t>113,63</t>
  </si>
  <si>
    <t>BETONEIRA CAPACIDADE NOMINAL DE 600 L, CAPACIDADE DE MISTURA 440 L, MOTOR A DIESEL POTÊNCIA 10 HP, COM CARREGADOR - CHI DIURNO. AF_05/2023</t>
  </si>
  <si>
    <t>2,48</t>
  </si>
  <si>
    <t>CAMINHÃO BASCULANTE 14 M3, COM CAVALO MECÂNICO DE CAPACIDADE MÁXIMA DE TRAÇÃO COMBINADO DE 36000 KG, POTÊNCIA 286 CV, INCLUSIVE SEMIREBOQUE COM CAÇAMBA METÁLICA - CHI DIURNO. AF_12/2014</t>
  </si>
  <si>
    <t>91,13</t>
  </si>
  <si>
    <t>CAMINHÃO BASCULANTE 18 M3, COM CAVALO MECÂNICO DE CAPACIDADE MÁXIMA DE TRAÇÃO COMBINADO DE 45000 KG, POTÊNCIA 330 CV, INCLUSIVE SEMIREBOQUE COM CAÇAMBA METÁLICA - CHI DIURNO. AF_12/2014</t>
  </si>
  <si>
    <t>95,31</t>
  </si>
  <si>
    <t>0,53</t>
  </si>
  <si>
    <t>PERFURATRIZ MANUAL, TORQUE MÁXIMO 83 N.M, POTÊNCIA 5 CV, COM DIÂMETRO MÁXIMO 4" - CHI DIURNO. AF_06/2015</t>
  </si>
  <si>
    <t>2,86</t>
  </si>
  <si>
    <t>PERFURATRIZ SOBRE ESTEIRA, TORQUE MÁXIMO 600 KGF, PESO MÉDIO 1000 KG, POTÊNCIA 20 HP, DIÂMETRO MÁXIMO 10" - CHI DIURNO. AF_06/2015</t>
  </si>
  <si>
    <t>97,77</t>
  </si>
  <si>
    <t>MISTURADOR DUPLO HORIZONTAL DE ALTA TURBULÊNCIA, CAPACIDADE / VOLUME 2 X 500 LITROS, MOTORES ELÉTRICOS MÍNIMO 5 CV CADA, PARA NATA CIMENTO, ARGAMASSA E OUTROS - CHI DIURNO. AF_06/2015</t>
  </si>
  <si>
    <t>6,31</t>
  </si>
  <si>
    <t>BOMBA TRIPLEX, PARA INJEÇÃO DE NATA DE CIMENTO, VAZÃO MÁXIMA DE 100 LITROS/MINUTO, PRESSÃO MÁXIMA DE 70 BAR - CHI DIURNO. AF_06/2015</t>
  </si>
  <si>
    <t>9,43</t>
  </si>
  <si>
    <t>BOMBA CENTRÍFUGA MONOESTÁGIO COM MOTOR ELÉTRICO MONOFÁSICO, POTÊNCIA 15 HP, DIÂMETRO DO ROTOR 173 MM, HM/Q = 30 MCA / 90 M3/H A 45 MCA / 55 M3/H - CHI DIURNO. AF_06/2015</t>
  </si>
  <si>
    <t>1,41</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</si>
  <si>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</si>
  <si>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</si>
  <si>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</si>
  <si>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9,00</t>
  </si>
  <si>
    <t>PERFURATRIZ COM TORRE METÁLICA PARA EXECUÇÃO DE ESTACA HÉLICE CONTÍNUA, PROFUNDIDADE MÁXIMA DE 30 M, DIÂMETRO MÁXIMO DE 800 MM, POTÊNCIA INSTALADA DE 268 HP, MESA ROTATIVA COM TORQUE MÁXIMO DE 170 KNM - CHI DIURNO. AF_06/2015</t>
  </si>
  <si>
    <t>321,33</t>
  </si>
  <si>
    <t>PERFURATRIZ HIDRÁULICA SOBRE CAMINHÃO COM TRADO CURTO ACOPLADO, PROFUNDIDADE MÁXIMA DE 20 M, DIÂMETRO MÁXIMO DE 1500 MM, POTÊNCIA INSTALADA DE 137 HP, MESA ROTATIVA COM TORQUE MÁXIMO DE 30 KNM - CHI DIURNO. AF_06/2015</t>
  </si>
  <si>
    <t>166,68</t>
  </si>
  <si>
    <t>MANIPULADOR TELESCÓPICO, POTÊNCIA DE 85 HP, CAPACIDADE DE CARGA DE 3.500 KG, ALTURA MÁXIMA DE ELEVAÇÃO DE 12,3 M - CHI DIURNO. AF_05/2023</t>
  </si>
  <si>
    <t>65,55</t>
  </si>
  <si>
    <t>MINICARREGADEIRA SOBRE RODAS, POTÊNCIA LÍQUIDA DE 47 HP, CAPACIDADE NOMINAL DE OPERAÇÃO DE 646 KG - CHI DIURNO. AF_06/2015</t>
  </si>
  <si>
    <t>58,75</t>
  </si>
  <si>
    <t>COMPRESSOR DE AR REBOCÁVEL, VAZÃO 89 PCM, PRESSÃO EFETIVA DE TRABALHO 102 PSI, MOTOR DIESEL, POTÊNCIA 20 CV - CHI DIURNO. AF_06/2015</t>
  </si>
  <si>
    <t>8,95</t>
  </si>
  <si>
    <t>COMPRESSOR DE AR REBOCAVEL, VAZÃO 250 PCM, PRESSAO DE TRABALHO 102 PSI, MOTOR A DIESEL POTÊNCIA 81 CV - CHI DIURNO. AF_06/2015</t>
  </si>
  <si>
    <t>8,98</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</si>
  <si>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</si>
  <si>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</si>
  <si>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10,65</t>
  </si>
  <si>
    <t>CAMINHÃO TRUCADO (C/ TERCEIRO EIXO) ELETRÔNICO - POTÊNCIA 231CV - PBT = 22000KG - DIST. ENTRE EIXOS 5170 MM - INCLUI CARROCERIA FIXA ABERTA DE MADEIRA - CHI DIURNO. AF_06/2015</t>
  </si>
  <si>
    <t>67,66</t>
  </si>
  <si>
    <t>PLACA VIBRATÓRIA REVERSÍVEL COM MOTOR 4 TEMPOS A GASOLINA, FORÇA CENTRÍFUGA DE 25 KN (2500 KGF), POTÊNCIA 5,5 CV - CHI DIURNO. AF_08/2015</t>
  </si>
  <si>
    <t>0,52</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</si>
  <si>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</si>
  <si>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</si>
  <si>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75,24</t>
  </si>
  <si>
    <t>CAMINHÃO TOCO, PBT 14.300 KG, CARGA ÚTIL MÁX. 9.710 KG, DIST. ENTRE EIXOS 3,56 M, POTÊNCIA 185 CV, INCLUSIVE CARROCERIA FIXA ABERTA DE MADEIRA P/ TRANSPORTE GERAL DE CARGA SECA, DIMEN. APROX. 2,50 X 6,50 X 0,50 M - CHI DIURNO. AF_06/2014</t>
  </si>
  <si>
    <t>59,27</t>
  </si>
  <si>
    <t>ESPARGIDOR DE ASFALTO PRESSURIZADO, TANQUE 6 M3 COM ISOLAÇÃO TÉRMICA, AQUECIDO COM 2 MAÇARICOS, COM BARRA ESPARGIDORA 3,60 M, MONTADO SOBRE CAMINHÃO  TOCO, PBT 14.300 KG, POTÊNCIA 185 CV - CHI DIURNO. AF_05/2023</t>
  </si>
  <si>
    <t>68,50</t>
  </si>
  <si>
    <t>COMPACTADOR DE SOLOS DE PERCUSSÃO (SOQUETE) COM MOTOR A GASOLINA 4 TEMPOS, POTÊNCIA 4 CV - CHI DIURNO. AF_08/2015</t>
  </si>
  <si>
    <t>34,87</t>
  </si>
  <si>
    <t>GUINDAUTO HIDRÁULICO, CAPACIDADE MÁXIMA DE CARGA 6500 KG, MOMENTO MÁXIMO DE CARGA 5,8 TM, ALCANCE MÁXIMO HORIZONTAL 7,60 M, INCLUSIVE CAMINHÃO TOCO PBT 9.700 KG, POTÊNCIA DE 160 CV - CHI DIURNO. AF_08/2015</t>
  </si>
  <si>
    <t>65,43</t>
  </si>
  <si>
    <t>CAMINHÃO DE TRANSPORTE DE MATERIAL ASFÁLTICO 30.000 L, COM CAVALO MECÂNICO DE CAPACIDADE MÁXIMA DE TRAÇÃO COMBINADO DE 66.000 KG, POTÊNCIA 360 CV, INCLUSIVE TANQUE DE ASFALTO COM SERPENTINA - CHI DIURNO. AF_08/2015</t>
  </si>
  <si>
    <t>98,37</t>
  </si>
  <si>
    <t>SERRA CIRCULAR DE BANCADA COM MOTOR ELÉTRICO POTÊNCIA DE 5HP, COM COIFA PARA DISCO 10" - CHI DIURNO. AF_08/2015</t>
  </si>
  <si>
    <t>34,20</t>
  </si>
  <si>
    <t>DISTRIBUIDOR DE AGREGADOS REBOCAVEL, CAPACIDADE 1,9 M³, LARGURA DE TRABALHO 3,66 M - CHI DIURNO. AF_11/2015</t>
  </si>
  <si>
    <t>7,80</t>
  </si>
  <si>
    <t>CAMINHÃO PARA EQUIPAMENTO DE LIMPEZA A SUCÇÃO COM CAMINHÃO TRUCADO DE PESO BRUTO TOTAL 23000 KG, CARGA ÚTIL MÁXIMA 15935 KG, DISTÂNCIA ENTRE EIXOS 4,80 M, POTÊNCIA 230 CV, INCLUSIVE LIMPADORA A SUCÇÃO, TANQUE 12000 L - CHI DIURNO. AF_05/2023</t>
  </si>
  <si>
    <t>93,28</t>
  </si>
  <si>
    <t>PENEIRA ROTATIVA COM MOTOR ELÉTRICO TRIFÁSICO DE 2 CV, CILINDRO DE 1 M X 0,60 M, COM FUROS DE 3,17 MM - CHI DIURNO. AF_05/2023</t>
  </si>
  <si>
    <t>1,47</t>
  </si>
  <si>
    <t>DOSADOR DE AREIA, CAPACIDADE DE 26 LITROS - CHI DIURNO. AF_05/2023</t>
  </si>
  <si>
    <t>0,36</t>
  </si>
  <si>
    <t>CAMINHONETE COM MOTOR A DIESEL, POTÊNCIA 180 CV, CABINE DUPLA, 4X4 - CHI DIURNO. AF_11/2015</t>
  </si>
  <si>
    <t>45,00</t>
  </si>
  <si>
    <t>CAMINHONETE CABINE SIMPLES COM MOTOR 1.6 FLEX, CÂMBIO MANUAL, POTÊNCIA 101/104 CV, 2 PORTAS - CHI DIURNO. AF_11/2015</t>
  </si>
  <si>
    <t>33,48</t>
  </si>
  <si>
    <t>CAMINHÃO DE TRANSPORTE DE MATERIAL ASFÁLTICO 20.000 L, COM CAVALO MECÂNICO DE CAPACIDADE MÁXIMA DE TRAÇÃO COMBINADO DE 45.000 KG, POTÊNCIA 330 CV, INCLUSIVE TANQUE DE ASFALTO COM MAÇARICO - CHI DIURNO. AF_12/2015</t>
  </si>
  <si>
    <t>81,41</t>
  </si>
  <si>
    <t>APARELHO PARA CORTE E SOLDA OXI-ACETILENO SOBRE RODAS, INCLUSIVE CILINDROS E MAÇARICOS - CHI DIURNO. AF_05/2023</t>
  </si>
  <si>
    <t>0,23</t>
  </si>
  <si>
    <t>MÁQUINA EXTRUSORA DE CONCRETO PARA GUIAS E SARJETAS, MOTOR A DIESEL, POTÊNCIA 14 CV - CHI DIURNO. AF_12/2015</t>
  </si>
  <si>
    <t>5,22</t>
  </si>
  <si>
    <t>MARTELO PERFURADOR PNEUMÁTICO MANUAL, HASTE 25 X 75 MM, 21 KG - CHI DIURNO. AF_12/2015</t>
  </si>
  <si>
    <t>27,19</t>
  </si>
  <si>
    <t>PERFURATRIZ COM TORRE METÁLICA PARA EXECUÇÃO DE ESTACA HÉLICE CONTÍNUA, PROFUNDIDADE MÁXIMA DE 32 M, DIÂMETRO MÁXIMO DE 1000 MM, POTÊNCIA INSTALADA DE 350 HP, MESA ROTATIVA COM TORQUE MÁXIMO DE 263 KNM - CHI DIURNO. AF_01/2016</t>
  </si>
  <si>
    <t>474,52</t>
  </si>
  <si>
    <t>BETONEIRA CAPACIDADE NOMINAL 400 L, CAPACIDADE DE MISTURA 310 L, MOTOR A GASOLINA POTÊNCIA 5,5 HP, SEM CARREGADOR - CHI DIURNO. AF_02/2016</t>
  </si>
  <si>
    <t>0,62</t>
  </si>
  <si>
    <t>ROLO COMPACTADOR VIBRATÓRIO PÉ DE CARNEIRO PARA SOLOS, POTÊNCIA 80 HP, PESO OPERACIONAL SEM/COM LASTRO 7,4 / 8,8 T, LARGURA DE TRABALHO 1,68 M - CHI DIURNO. AF_02/2016</t>
  </si>
  <si>
    <t>66,07</t>
  </si>
  <si>
    <t>GRUA ASCENSIONAL, LANÇA DE 30 M, CAPACIDADE DE 1,0 T A 30 M, ALTURA ATÉ 39 M - CHI DIURNO. AF_05/2023</t>
  </si>
  <si>
    <t>72,52</t>
  </si>
  <si>
    <t>GUINCHO ELÉTRICO DE COLUNA, CAPACIDADE 400 KG, COM MOTO FREIO, MOTOR TRIFÁSICO DE 1,25 CV - CHI DIURNO. AF_03/2016</t>
  </si>
  <si>
    <t>25,82</t>
  </si>
  <si>
    <t>GUINDASTE HIDRÁULICO AUTOPROPELIDO, COM LANÇA TELESCÓPICA 40 M, CAPACIDADE MÁXIMA 60 T, POTÊNCIA 260 KW - CHI DIURNO. AF_03/2016</t>
  </si>
  <si>
    <t>185,69</t>
  </si>
  <si>
    <t>GUINDAUTO HIDRÁULICO, CAPACIDADE MÁXIMA DE CARGA 3300 KG, MOMENTO MÁXIMO DE CARGA 5,8 TM, ALCANCE MÁXIMO HORIZONTAL 7,60 M, INCLUSIVE CAMINHÃO TOCO PBT 16.000 KG, POTÊNCIA DE 189 CV - CHI DIURNO. AF_03/2016</t>
  </si>
  <si>
    <t>70,59</t>
  </si>
  <si>
    <t>MÁQUINA JATO DE PRESSAO PORTÁTIL, CAMARA DE 1 SAIDA, CAPACIDADE 280 L, DIAMETRO 670 MM, BICO DE JATO CURTO VENTURI DE 5/16" , MANGUEIRA DE 1" COM COMPRESSOR DE AR REBOCÁVEL 189 PCM E MOTOR DIESEL 63 CV - CHI DIURNO. AF_05/2023</t>
  </si>
  <si>
    <t>37,38</t>
  </si>
  <si>
    <t>GERADOR PORTÁTIL MONOFÁSICO, POTÊNCIA 5500 VA, MOTOR A GASOLINA, POTÊNCIA DO MOTOR 13 CV - CHI DIURNO. AF_03/2016</t>
  </si>
  <si>
    <t>0,46</t>
  </si>
  <si>
    <t>GRUPO GERADOR REBOCÁVEL, POTÊNCIA 66 KVA, MOTOR A DIESEL - CHI DIURNO. AF_03/2016</t>
  </si>
  <si>
    <t>6,07</t>
  </si>
  <si>
    <t>GRUPO GERADOR ESTACIONÁRIO, POTÊNCIA 150 KVA, MOTOR A DIESEL- CHI DIURNO. AF_03/2016</t>
  </si>
  <si>
    <t>8,60</t>
  </si>
  <si>
    <t>USINA DE MISTURA ASFÁLTICA À QUENTE, TIPO CONTRA FLUXO, PROD 40 A 80 TON/HORA - CHI DIURNO. AF_05/2023</t>
  </si>
  <si>
    <t>348,54</t>
  </si>
  <si>
    <t>USINA DE ASFALTO À FRIO, CAPACIDADE DE 40 A 60 TON/HORA, ELÉTRICA POTÊNCIA 30 CV - CHI DIURNO. AF_05/2023</t>
  </si>
  <si>
    <t>132,89</t>
  </si>
  <si>
    <t>USINA MISTURADORA DE SOLOS, CAPACIDADE DE 200 A 500 TON/H, POTENCIA 75KW - CHI DIURNO. AF_07/2016</t>
  </si>
  <si>
    <t>224,93</t>
  </si>
  <si>
    <t>DISTRIBUIDOR DE AGREGADOS AUTOPROPELIDO, CAP 3 M3, A DIESEL, POTÊNCIA 176CV - CHI DIURNO. AF_07/2016</t>
  </si>
  <si>
    <t>57,49</t>
  </si>
  <si>
    <t>TALHA MANUAL DE CORRENTE, CAPACIDADE DE 2 TON. COM ELEVAÇÃO DE 3 M - CHI DIURNO. AF_07/2016</t>
  </si>
  <si>
    <t>0,03</t>
  </si>
  <si>
    <t>GRUA ASCENCIONAL, LANÇA DE 42 M, CAPACIDADE DE 1,5 T A 30 M, ALTURA ATÉ 39 M - CHI DIURNO. AF_05/2023</t>
  </si>
  <si>
    <t>102,22</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</si>
  <si>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</si>
  <si>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</si>
  <si>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</si>
  <si>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0,55</t>
  </si>
  <si>
    <t>POLIDORA DE PISO (POLITRIZ), PESO DE 100KG, DIÂMETRO 450 MM, MOTOR ELÉTRICO, POTÊNCIA 4 HP - CHI DIURNO. AF_05/2023</t>
  </si>
  <si>
    <t>DESEMPENADEIRA DE CONCRETO, PESO DE 78 KG, 4 PÁS, MOTOR A GASOLINA, POTÊNCIA 5,5 HP - CHI DIURNO. AF_05/2023</t>
  </si>
  <si>
    <t>0,66</t>
  </si>
  <si>
    <t>PERFURATRIZ PNEUMATICA MANUAL DE PESO MEDIO, MARTELETE, 18KG, COMPRIMENTO MÁXIMO DE CURSO DE 6 M, DIAMETRO DO PISTAO DE 5,5 CM - CHI DIURNO. AF_11/2016</t>
  </si>
  <si>
    <t>26,54</t>
  </si>
  <si>
    <t>ROLO COMPACTADOR VIBRATORIO TANDEM, ACO LISO, POTENCIA 125 HP, PESO SEM/COM LASTRO 10,20/11,65 T, LARGURA DE TRABALHO 1,73 M - CHI DIURNO. AF_11/2016</t>
  </si>
  <si>
    <t>84,55</t>
  </si>
  <si>
    <t>PERFURATRIZ MANUAL, TORQUE MAXIMO 55 KGF.M, POTENCIA 5 CV, COM DIAMETRO MAXIMO 8 1/2" - CHI DIURNO. AF_11/2016</t>
  </si>
  <si>
    <t>40,47</t>
  </si>
  <si>
    <t>PERFURATRIZ SOBRE ESTEIRA, TORQUE MÁXIMO 600 KGF, POTÊNCIA ENTRE 50 E 60 HP, DIÂMETRO MÁXIMO 10" - CHI DIURNO. AF_11/2016</t>
  </si>
  <si>
    <t>98,40</t>
  </si>
  <si>
    <t>ESCAVADEIRA HIDRAULICA SOBRE ESTEIRA, EQUIPADA COM CLAMSHELL, COM CAPACIDADE DA CAÇAMBA ENTRE 1,20 E 1,50 M3, PESO OPERACIONAL ENTRE 20,00 E 22,00 TON, POTENCIA LIQUIDA ENTRE 150 E 160 HP - CHI DIURNO. AF_11/2016</t>
  </si>
  <si>
    <t>113,84</t>
  </si>
  <si>
    <t>GRUPO GERADOR COM CARENAGEM, MOTOR DIESEL POTÊNCIA STANDART ENTRE 250 E 260 KVA - CHI DIURNO. AF_12/2016</t>
  </si>
  <si>
    <t>13,75</t>
  </si>
  <si>
    <t>TRATOR DE PNEUS COM POTÊNCIA DE 122 CV, TRAÇÃO 4X4, COM VASSOURA MECÂNICA ACOPLADA - CHI DIURNO. AF_02/2017</t>
  </si>
  <si>
    <t>66,24</t>
  </si>
  <si>
    <t>TRATOR DE PNEUS COM POTÊNCIA DE 122 CV, TRAÇÃO 4X4, COM GRADE DE DISCOS ACOPLADA - CHI DIURNO. AF_02/2017</t>
  </si>
  <si>
    <t>65,99</t>
  </si>
  <si>
    <t>TRATOR DE PNEUS COM POTÊNCIA DE 85 CV, TRAÇÃO 4X4, COM GRADE DE DISCOS ACOPLADA - CHI DIURNO. AF_02/2017</t>
  </si>
  <si>
    <t>58,61</t>
  </si>
  <si>
    <t>CAMINHÃO BASCULANTE 10 M3, TRUCADO, POTÊNCIA 230 CV, INCLUSIVE CAÇAMBA METÁLICA, COM DISTRIBUIDOR DE AGREGADOS ACOPLADO - CHI DIURNO. AF_02/2017</t>
  </si>
  <si>
    <t>83,55</t>
  </si>
  <si>
    <t>TRATOR DE PNEUS COM POTÊNCIA DE 85 CV, TRAÇÃO 4X4, COM VASSOURA MECÂNICA ACOPLADA - CHI DIURNO. AF_02/2017</t>
  </si>
  <si>
    <t>58,86</t>
  </si>
  <si>
    <t>MINICARREGADEIRA SOBRE RODAS POTENCIA 47HP CAPACIDADE OPERACAO 646 KG, COM VASSOURA MECÂNICA ACOPLADA - CHI DIURNO. AF_03/2017</t>
  </si>
  <si>
    <t>63,43</t>
  </si>
  <si>
    <t>MÁQUINA DEMARCADORA DE FAIXA DE TRÁFEGO À FRIO, AUTOPROPELIDA, POTÊNCIA 38 HP - CHI DIURNO. AF_07/2016</t>
  </si>
  <si>
    <t>95,27</t>
  </si>
  <si>
    <t>MINIESCAVADEIRA SOBRE ESTEIRAS, POTÊNCIA LÍQUIDA DE *30* HP, PESO OPERACIONAL DE *3.500* KG - CHI DIURNO. AF_04/2017</t>
  </si>
  <si>
    <t>69,02</t>
  </si>
  <si>
    <t>ROLO COMPACTADOR DE PNEUS, ESTÁTICO, PRESSÃO VARIÁVEL, POTÊNCIA 110 HP, PESO SEM/COM LASTRO 10,8/27 T, LARGURA DE ROLAGEM 2,30 M - CHI DIURNO. AF_06/2017</t>
  </si>
  <si>
    <t>91,18</t>
  </si>
  <si>
    <t>INVERSOR DE SOLDA MONOFÁSICO DE 160 A, POTÊNCIA DE 5400 W, TENSÃO DE 220 V, PARA SOLDA COM ELETRODOS DE 2,0 A 4,0 MM E PROCESSO TIG - CHI DIURNO. AF_06/2018</t>
  </si>
  <si>
    <t>0,08</t>
  </si>
  <si>
    <t>LAVADORA DE ALTA PRESSAO (LAVA-JATO) PARA AGUA FRIA, PRESSAO DE OPERACAO ENTRE 1400 E 1900 LIB/POL2, VAZAO MAXIMA ENTRE 400 E 700 L/H - CHI DIURNO. AF_05/2023</t>
  </si>
  <si>
    <t>0,25</t>
  </si>
  <si>
    <t>USINA DE MISTURA ASFÁLTICA À QUENTE, TIPO CONTRA FLUXO, PROD 100 A 140 TON/HORA - CHI DIURNO. AF_12/2019</t>
  </si>
  <si>
    <t>319,06</t>
  </si>
  <si>
    <t>USINA DE ASFALTO, TIPO GRAVIMÉTRICA, PROD 150 TON/HORA - CHI DIURNO. AF_12/2019</t>
  </si>
  <si>
    <t>633,30</t>
  </si>
  <si>
    <t>MARTELO DEMOLIDOR ELÉTRICO, COM POTÊNCIA DE 2.000 W, 1.000 IMPACTOS POR MINUTO, PESO DE 30 KG -  CHI DIURNO. AF_01/2021</t>
  </si>
  <si>
    <t>25,91</t>
  </si>
  <si>
    <t>TERMOFUSORA PARA TUBOS E CONEXÕES EM PPR COM DIÂMETROS DE 20 A 63 MM, POTÊNCIA DE 800 W, TENSAO 220 V - CHI DIURNO. AF_05/2022</t>
  </si>
  <si>
    <t>0,06</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</si>
  <si>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</si>
  <si>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</si>
  <si>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</si>
  <si>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44,01</t>
  </si>
  <si>
    <t>ESCAVADEIRA HIDRÁULICA SOBRE ESTEIRAS, CAÇAMBA 0,80 M3, PESO OPERACIONAL 17 T, POTENCIA BRUTA 111 HP - JUROS. AF_06/2014</t>
  </si>
  <si>
    <t>11,63</t>
  </si>
  <si>
    <t>ESCAVADEIRA HIDRÁULICA SOBRE ESTEIRAS, CAÇAMBA 0,80 M3, PESO OPERACIONAL 17 T, POTENCIA BRUTA 111 HP - MANUTENÇÃO. AF_06/2014</t>
  </si>
  <si>
    <t>55,02</t>
  </si>
  <si>
    <t>ESCAVADEIRA HIDRÁULICA SOBRE ESTEIRAS, CAÇAMBA 0,80 M3, PESO OPERACIONAL 17 T, POTENCIA BRUTA 111 HP - MATERIAIS NA OPERAÇÃO. AF_06/2014</t>
  </si>
  <si>
    <t>62,46</t>
  </si>
  <si>
    <t>GRADE DE DISCO CONTROLE REMOTO REBOCÁVEL, COM 24 DISCOS 24" X 6 MM COM PNEUS PARA TRANSPORTE - MANUTENÇÃO. AF_06/2014</t>
  </si>
  <si>
    <t>2,23</t>
  </si>
  <si>
    <t>RETROESCAVADEIRA SOBRE RODAS COM CARREGADEIRA, TRAÇÃO 4X4, POTÊNCIA LÍQ. 88 HP, CAÇAMBA CARREG. CAP. MÍN. 1 M3, CAÇAMBA RETRO CAP. 0,26 M3, PESO OPERACIONAL MÍN. 6.674 KG, PROFUNDIDADE ESCAVAÇÃO MÁX. 4,37 M - MANUTENÇÃO. AF_06/2014</t>
  </si>
  <si>
    <t>34,10</t>
  </si>
  <si>
    <t>RETROESCAVADEIRA SOBRE RODAS COM CARREGADEIRA, TRAÇÃO 4X2, POTÊNCIA LÍQ. 79 HP, CAÇAMBA CARREG. CAP. MÍN. 1 M3, CAÇAMBA RETRO CAP. 0,20 M3, PESO OPERACIONAL MÍN. 6.570 KG, PROFUNDIDADE ESCAVAÇÃO MÁX. 4,37 M - MANUTENÇÃO. AF_06/2014</t>
  </si>
  <si>
    <t>30,33</t>
  </si>
  <si>
    <t>RETROESCAVADEIRA SOBRE RODAS COM CARREGADEIRA, TRAÇÃO 4X2, POTÊNCIA LÍQ. 79 HP, CAÇAMBA CARREG. CAP. MÍN. 1 M3, CAÇAMBA RETRO CAP. 0,20 M3, PESO OPERACIONAL MÍN. 6.570 KG, PROFUNDIDADE ESCAVAÇÃO MÁX. 4,37 M - MATERIAIS NA OPERAÇÃO. AF_06/2014</t>
  </si>
  <si>
    <t>44,42</t>
  </si>
  <si>
    <t>ROLO COMPACTADOR VIBRATÓRIO DE UM CILINDRO AÇO LISO, POTÊNCIA 80 HP, PESO OPERACIONAL MÁXIMO 8,1 T, IMPACTO DINÂMICO 16,15 / 9,5 T, LARGURA DE TRABALHO 1,68 M - MANUTENÇÃO. AF_06/2014</t>
  </si>
  <si>
    <t>40,11</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</si>
  <si>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</si>
  <si>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</si>
  <si>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21,05</t>
  </si>
  <si>
    <t>CAMINHÃO BASCULANTE 6 M3, PESO BRUTO TOTAL 16.000 KG, CARGA ÚTIL MÁXIMA 13.071 KG, DISTÂNCIA ENTRE EIXOS 4,80 M, POTÊNCIA 230 CV INCLUSIVE CAÇAMBA METÁLICA - MANUTENÇÃO. AF_06/2014</t>
  </si>
  <si>
    <t>39,40</t>
  </si>
  <si>
    <t>USINA DE CONCRETO FIXA, CAPACIDADE NOMINAL DE 90 A 120 M3/H, SEM SILO - MATERIAIS NA OPERAÇÃO. AF_07/2016</t>
  </si>
  <si>
    <t>25,70</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</si>
  <si>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</si>
  <si>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</si>
  <si>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</si>
  <si>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87,69</t>
  </si>
  <si>
    <t>VIBROACABADORA DE ASFALTO SOBRE ESTEIRAS, LARGURA DE PAVIMENTAÇÃO 1,90 M A 5,30 M, POTÊNCIA 105 HP CAPACIDADE 450 T/H - MANUTENÇÃO. AF_11/2014</t>
  </si>
  <si>
    <t>139,92</t>
  </si>
  <si>
    <t>VIBROACABADORA DE ASFALTO SOBRE ESTEIRAS, LARGURA DE PAVIMENTAÇÃO 1,90 M A 5,30 M, POTÊNCIA 105 HP CAPACIDADE 450 T/H - MATERIAIS NA OPERAÇÃO. AF_11/2014</t>
  </si>
  <si>
    <t>86,30</t>
  </si>
  <si>
    <t>TRATOR DE PNEUS, POTÊNCIA 85 CV, TRAÇÃO 4X4, PESO COM LASTRO DE 4.675 KG - MANUTENÇÃO. AF_06/2014</t>
  </si>
  <si>
    <t>17,49</t>
  </si>
  <si>
    <t>TRATOR DE PNEUS, POTÊNCIA 85 CV, TRAÇÃO 4X4, PESO COM LASTRO DE 4.675 KG - MATERIAIS NA OPERAÇÃO. AF_06/2014</t>
  </si>
  <si>
    <t>65,30</t>
  </si>
  <si>
    <t>TRATOR DE ESTEIRAS, POTÊNCIA 170 HP, PESO OPERACIONAL 19 T, CAÇAMBA 5,2 M3 - MATERIAIS NA OPERAÇÃO. AF_06/2014</t>
  </si>
  <si>
    <t>103,00</t>
  </si>
  <si>
    <t>TRATOR DE ESTEIRAS, POTÊNCIA 150 HP, PESO OPERACIONAL 16,7 T, COM RODA MOTRIZ ELEVADA E LÂMINA 3,18 M3 - MATERIAIS NA OPERAÇÃO. AF_06/2014</t>
  </si>
  <si>
    <t>90,88</t>
  </si>
  <si>
    <t>TRATOR DE ESTEIRAS, POTÊNCIA 347 HP, PESO OPERACIONAL 38,5 T, COM LÂMINA 8,70 M3 - MATERIAIS NA OPERAÇÃO. AF_06/2014</t>
  </si>
  <si>
    <t>210,19</t>
  </si>
  <si>
    <t>TRATOR DE ESTEIRAS, POTÊNCIA 100 HP, PESO OPERACIONAL 9,4 T, COM LÂMINA 2,19 M3 - MANUTENÇÃO. AF_06/2014</t>
  </si>
  <si>
    <t>59,18</t>
  </si>
  <si>
    <t>ROLO COMPACTADOR VIBRATÓRIO REBOCÁVEL, CILINDRO DE AÇO LISO, POTÊNCIA DE TRAÇÃO DE 65 CV, PESO 4,7 T, IMPACTO DINÂMICO 18,3 T, LARGURA DE TRABALHO 1,67 M - MANUTENÇÃO. AF_02/2016</t>
  </si>
  <si>
    <t>12,10</t>
  </si>
  <si>
    <t>ROLO COMPACTADOR VIBRATÓRIO TANDEM AÇO LISO, POTÊNCIA 58 HP, PESO SEM/COM LASTRO 6,5 / 9,4 T, LARGURA DE TRABALHO 1,2 M - MANUTENÇÃO. AF_06/2014</t>
  </si>
  <si>
    <t>49,26</t>
  </si>
  <si>
    <t>ROLO COMPACTADOR VIBRATÓRIO TANDEM AÇO LISO, POTÊNCIA 58 HP, PESO SEM/COM LASTRO 6,5 / 9,4 T, LARGURA DE TRABALHO 1,2 M - MATERIAIS NA OPERAÇÃO. AF_06/2014</t>
  </si>
  <si>
    <t>39,61</t>
  </si>
  <si>
    <t>RETROESCAVADEIRA SOBRE RODAS COM CARREGADEIRA, TRAÇÃO 4X4, POTÊNCIA LÍQ. 72 HP, CAÇAMBA CARREG. CAP. MÍN. 0,79 M3, CAÇAMBA RETRO CAP. 0,18 M3, PESO OPERACIONAL MÍN. 7.140 KG, PROFUNDIDADE ESCAVAÇÃO MÁX. 4,50 M - MANUTENÇÃO. AF_06/2014</t>
  </si>
  <si>
    <t>32,90</t>
  </si>
  <si>
    <t>RETROESCAVADEIRA SOBRE RODAS COM CARREGADEIRA, TRAÇÃO 4X4, POTÊNCIA LÍQ. 72 HP, CAÇAMBA CARREG. CAP. MÍN. 0,79 M3, CAÇAMBA RETRO CAP. 0,18 M3, PESO OPERACIONAL MÍN. 7.140 KG, PROFUNDIDADE ESCAVAÇÃO MÁX. 4,50 M - MATERIAIS NA OPERAÇÃO. AF_06/2014</t>
  </si>
  <si>
    <t>40,48</t>
  </si>
  <si>
    <t>ROLO COMPACTADOR VIBRATÓRIO PÉ DE CARNEIRO, OPERADO POR CONTROLE REMOTO, POTÊNCIA 12,5 KW, PESO OPERACIONAL 1,675 T, LARGURA DE TRABALHO 0,85 M - DEPRECIAÇÃO. AF_02/2016</t>
  </si>
  <si>
    <t>43,80</t>
  </si>
  <si>
    <t>ROLO COMPACTADOR VIBRATÓRIO PÉ DE CARNEIRO, OPERADO POR CONTROLE REMOTO, POTÊNCIA 12,5 KW, PESO OPERACIONAL 1,675 T, LARGURA DE TRABALHO 0,85 M - MANUTENÇÃO. AF_02/2016</t>
  </si>
  <si>
    <t>54,81</t>
  </si>
  <si>
    <t>USINA DE LAMA ASFÁLTICA, PROD 30 A 50 T/H, SILO DE AGREGADO 7 M3, RESERVATÓRIOS PARA EMULSÃO E ÁGUA DE 2,3 M3 CADA, MISTURADOR TIPO PUG MILL A SER MONTADO SOBRE CAMINHÃO - MANUTENÇÃO. AF_10/2014</t>
  </si>
  <si>
    <t>42,78</t>
  </si>
  <si>
    <t>USINA DE LAMA ASFÁLTICA, PROD 30 A 50 T/H, SILO DE AGREGADO 7 M3, RESERVATÓRIOS PARA EMULSÃO E ÁGUA DE 2,3 M3 CADA, MISTURADOR TIPO PUG MILL A SER MONTADO SOBRE CAMINHÃO - MATERIAIS NA OPERAÇÃO. AF_10/2014</t>
  </si>
  <si>
    <t>26,73</t>
  </si>
  <si>
    <t>CAMINHÃO PIPA 6.000 L, PESO BRUTO TOTAL 13.000 KG, DISTÂNCIA ENTRE EIXOS 4,80 M, POTÊNCIA 189 CV INCLUSIVE TANQUE DE AÇO PARA TRANSPORTE DE ÁGUA, CAPACIDADE 6 M3 - MATERIAIS NA OPERAÇÃO. AF_06/2014</t>
  </si>
  <si>
    <t>153,29</t>
  </si>
  <si>
    <t>CAMINHÃO TOCO, PESO BRUTO TOTAL 14.300 KG, CARGA ÚTIL MÁXIMA 9590 KG, DISTÂNCIA ENTRE EIXOS 4,76 M, POTÊNCIA 185 CV (NÃO INCLUI CARROCERIA) - MANUTENÇÃO. AF_06/2014</t>
  </si>
  <si>
    <t>31,96</t>
  </si>
  <si>
    <t>CAMINHÃO TOCO, PESO BRUTO TOTAL 16.000 KG, CARGA ÚTIL MÁXIMA DE 10.685 KG, DISTÂNCIA ENTRE EIXOS 4,80 M, POTÊNCIA 189 CV EXCLUSIVE CARROCERIA - MANUTENÇÃO. AF_06/2014</t>
  </si>
  <si>
    <t>35,09</t>
  </si>
  <si>
    <t>CAMINHÃO PIPA 10.000 L TRUCADO, PESO BRUTO TOTAL 23.000 KG, CARGA ÚTIL MÁXIMA 15.935 KG, DISTÂNCIA ENTRE EIXOS 4,8 M, POTÊNCIA 230 CV, INCLUSIVE TANQUE DE AÇO PARA TRANSPORTE DE ÁGUA - MANUTENÇÃO. AF_06/2014</t>
  </si>
  <si>
    <t>50,15</t>
  </si>
  <si>
    <t>ESPARGIDOR DE ASFALTO PRESSURIZADO COM TANQUE DE 2500 L, REBOCÁVEL COM MOTOR A GASOLINA POTÊNCIA 3,4 HP - MANUTENÇÃO. AF_07/2014</t>
  </si>
  <si>
    <t>4,64</t>
  </si>
  <si>
    <t>ESPARGIDOR DE ASFALTO PRESSURIZADO COM TANQUE DE 2500 L, REBOCÁVEL COM MOTOR A GASOLINA POTÊNCIA 3,4 HP - MATERIAIS NA OPERAÇÃO. AF_07/2014</t>
  </si>
  <si>
    <t>2,93</t>
  </si>
  <si>
    <t>MOTONIVELADORA POTÊNCIA BÁSICA LÍQUIDA (PRIMEIRA MARCHA) 125 HP, PESO BRUTO 13032 KG, LARGURA DA LÂMINA DE 3,7 M - MANUTENÇÃO. AF_06/2014</t>
  </si>
  <si>
    <t>72,65</t>
  </si>
  <si>
    <t>PÁ CARREGADEIRA SOBRE RODAS, POTÊNCIA 197 HP, CAPACIDADE DA CAÇAMBA 2,5 A 3,5 M3, PESO OPERACIONAL 18338 KG - MATERIAIS NA OPERAÇÃO. AF_06/2014</t>
  </si>
  <si>
    <t>68,20</t>
  </si>
  <si>
    <t>COMPRESSOR DE AR REBOCÁVEL, VAZÃO 189 PCM, PRESSÃO EFETIVA DE TRABALHO 102 PSI, MOTOR DIESEL, POTÊNCIA 63 CV - MANUTENÇÃO. AF_06/2015</t>
  </si>
  <si>
    <t>6,62</t>
  </si>
  <si>
    <t>BOMBA SUBMERSÍVEL ELÉTRICA TRIFÁSICA, POTÊNCIA 2,96 HP, Ø ROTOR 144 MM SEMI-ABERTO, BOCAL DE SAÍDA Ø 2", HM/Q = 2 MCA / 38,8 M3/H A 28 MCA / 5 M3/H - MANUTENÇÃO. AF_06/2014</t>
  </si>
  <si>
    <t>0,51</t>
  </si>
  <si>
    <t>TANQUE DE ASFALTO ESTACIONÁRIO COM SERPENTINA, CAPACIDADE 30.000 L - DEPRECIAÇÃO. AF_05/2023</t>
  </si>
  <si>
    <t>4,70</t>
  </si>
  <si>
    <t>TANQUE DE ASFALTO ESTACIONÁRIO COM SERPENTINA, CAPACIDADE 30.000 L - JUROS. AF_05/2023</t>
  </si>
  <si>
    <t>1,63</t>
  </si>
  <si>
    <t>TANQUE DE ASFALTO ESTACIONÁRIO COM SERPENTINA, CAPACIDADE 30.000 L - MANUTENÇÃO. AF_05/2023</t>
  </si>
  <si>
    <t>5,88</t>
  </si>
  <si>
    <t>TANQUE DE ASFALTO ESTACIONÁRIO COM SERPENTINA, CAPACIDADE 30.000 L - MATERIAIS NA OPERAÇÃO. AF_05/2023</t>
  </si>
  <si>
    <t>248,60</t>
  </si>
  <si>
    <t>ROLO COMPACTADOR DE PNEUS ESTÁTICO, PRESSÃO VARIÁVEL, POTÊNCIA 111 HP, PESO SEM/COM LASTRO 9,5 / 26 T, LARGURA DE TRABALHO 1,90 M - DEPRECIAÇÃO. AF_07/2014</t>
  </si>
  <si>
    <t>50,10</t>
  </si>
  <si>
    <t>ROLO COMPACTADOR DE PNEUS ESTÁTICO, PRESSÃO VARIÁVEL, POTÊNCIA 111 HP, PESO SEM/COM LASTRO 9,5 / 26 T, LARGURA DE TRABALHO 1,90 M - JUROS. AF_07/2014</t>
  </si>
  <si>
    <t>13,44</t>
  </si>
  <si>
    <t>ROLO COMPACTADOR DE PNEUS ESTÁTICO, PRESSÃO VARIÁVEL, POTÊNCIA 111 HP, PESO SEM/COM LASTRO 9,5 / 26 T, LARGURA DE TRABALHO 1,90 M - MANUTENÇÃO. AF_07/2014</t>
  </si>
  <si>
    <t>62,69</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</si>
  <si>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</si>
  <si>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</si>
  <si>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0,09</t>
  </si>
  <si>
    <t>MOTOBOMBA TRASH (PARA ÁGUA SUJA) AUTO ESCORVANTE, MOTOR GASOLINA DE 6,41 HP, DIÂMETROS DE SUCÇÃO X RECALQUE: 3" X 3", HM/Q = 10 MCA / 60 M3/H A 23 MCA / 0 M3/H - MANUTENÇÃO. AF_10/2014</t>
  </si>
  <si>
    <t>0,44</t>
  </si>
  <si>
    <t>MOTOBOMBA TRASH (PARA ÁGUA SUJA) AUTO ESCORVANTE, MOTOR GASOLINA DE 6,41 HP, DIÂMETROS DE SUCÇÃO X RECALQUE: 3" X 3", HM/Q = 10 MCA / 60 M3/H A 23 MCA / 0 M3/H - MATERIAIS NA OPERAÇÃO. AF_10/2014</t>
  </si>
  <si>
    <t>24,84</t>
  </si>
  <si>
    <t>ROLO COMPACTADOR PE DE CARNEIRO VIBRATORIO, POTENCIA 125 HP, PESO OPERACIONAL SEM/COM LASTRO 11,95 / 13,30 T, IMPACTO DINAMICO 38,5 / 22,5 T, LARGURA DE TRABALHO 2,15 M - DEPRECIAÇÃO. AF_06/2014</t>
  </si>
  <si>
    <t>44,43</t>
  </si>
  <si>
    <t>ROLO COMPACTADOR PE DE CARNEIRO VIBRATORIO, POTENCIA 125 HP, PESO OPERACIONAL SEM/COM LASTRO 11,95 / 13,30 T, IMPACTO DINAMICO 38,5 / 22,5 T, LARGURA DE TRABALHO 2,15 M - JUROS. AF_06/2014</t>
  </si>
  <si>
    <t>12,00</t>
  </si>
  <si>
    <t>ROLO COMPACTADOR PE DE CARNEIRO VIBRATORIO, POTENCIA 125 HP, PESO OPERACIONAL SEM/COM LASTRO 11,95 / 13,30 T, IMPACTO DINAMICO 38,5 / 22,5 T, LARGURA DE TRABALHO 2,15 M - MANUTENÇÃO. AF_06/2014</t>
  </si>
  <si>
    <t>55,61</t>
  </si>
  <si>
    <t>ROLO COMPACTADOR PE DE CARNEIRO VIBRATORIO, POTENCIA 125 HP, PESO OPERACIONAL SEM/COM LASTRO 11,95 / 13,30 T, IMPACTO DINAMICO 38,5 / 22,5 T, LARGURA DE TRABALHO 2,15 M - MATERIAIS NA OPERAÇÃO. AF_06/2014</t>
  </si>
  <si>
    <t>86,53</t>
  </si>
  <si>
    <t>CAMINHÃO BASCULANTE 6 M3 TOCO, PESO BRUTO TOTAL 16.000 KG, CARGA ÚTIL MÁXIMA 11.130 KG, DISTÂNCIA ENTRE EIXOS 5,36 M, POTÊNCIA 185 CV, INCLUSIVE CAÇAMBA METÁLICA - DEPRECIAÇÃO. AF_06/2014</t>
  </si>
  <si>
    <t>22,71</t>
  </si>
  <si>
    <t>CAMINHÃO BASCULANTE 6 M3 TOCO, PESO BRUTO TOTAL 16.000 KG, CARGA ÚTIL MÁXIMA 11.130 KG, DISTÂNCIA ENTRE EIXOS 5,36 M, POTÊNCIA 185 CV, INCLUSIVE CAÇAMBA METÁLICA - JUROS. AF_06/2014</t>
  </si>
  <si>
    <t>8,67</t>
  </si>
  <si>
    <t>CAMINHÃO BASCULANTE 6 M3 TOCO, PESO BRUTO TOTAL 16.000 KG, CARGA ÚTIL MÁXIMA 11.130 KG, DISTÂNCIA ENTRE EIXOS 5,36 M, POTÊNCIA 185 CV, INCLUSIVE CAÇAMBA METÁLICA - MANUTENÇÃO. AF_06/2014</t>
  </si>
  <si>
    <t>40,74</t>
  </si>
  <si>
    <t>CAMINHÃO BASCULANTE 6 M3 TOCO, PESO BRUTO TOTAL 16.000 KG, CARGA ÚTIL MÁXIMA 11.130 KG, DISTÂNCIA ENTRE EIXOS 5,36 M, POTÊNCIA 185 CV, INCLUSIVE CAÇAMBA METÁLICA - MATERIAIS NA OPERAÇÃO. AF_06/2014</t>
  </si>
  <si>
    <t>78,99</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</si>
  <si>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</si>
  <si>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</si>
  <si>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</si>
  <si>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23,86</t>
  </si>
  <si>
    <t>TRATOR DE PNEUS, POTÊNCIA 122 CV, TRAÇÃO 4X4, PESO COM LASTRO DE 4.510 KG - MATERIAIS NA OPERAÇÃO. AF_06/2014</t>
  </si>
  <si>
    <t>93,72</t>
  </si>
  <si>
    <t>RETROESCAVADEIRA SOBRE RODAS COM CARREGADEIRA, TRAÇÃO 4X4, POTÊNCIA LÍQ. 88 HP, CAÇAMBA CARREG. CAP. MÍN. 1 M3, CAÇAMBA RETRO CAP. 0,26 M3, PESO OPERACIONAL MÍN. 6.674 KG, PROFUNDIDADE ESCAVAÇÃO MÁX. 4,37 M - MATERIAIS NA OPERAÇÃO. AF_06/2014</t>
  </si>
  <si>
    <t>49,47</t>
  </si>
  <si>
    <t>ROLO COMPACTADOR VIBRATÓRIO DE UM CILINDRO AÇO LISO, POTÊNCIA 80 HP, PESO OPERACIONAL MÁXIMO 8,1 T, IMPACTO DINÂMICO 16,15 / 9,5 T, LARGURA DE TRABALHO 1,68 M - MATERIAIS NA OPERAÇÃO. AF_06/2014</t>
  </si>
  <si>
    <t>55,39</t>
  </si>
  <si>
    <t>CAMINHÃO BASCULANTE 6 M3, PESO BRUTO TOTAL 16.000 KG, CARGA ÚTIL MÁXIMA 13.071 KG, DISTÂNCIA ENTRE EIXOS 4,80 M, POTÊNCIA 230 CV INCLUSIVE CAÇAMBA METÁLICA - MATERIAIS NA OPERAÇÃO. AF_06/2014</t>
  </si>
  <si>
    <t>98,19</t>
  </si>
  <si>
    <t>USINA DE CONCRETO FIXA, CAPACIDADE NOMINAL DE 90 A 120 M3/H, SEM SILO - MANUTENÇÃO. AF_07/2016</t>
  </si>
  <si>
    <t>35,62</t>
  </si>
  <si>
    <t>CAMINHÃO TOCO, PBT 16.000 KG, CARGA ÚTIL MÁX. 10.685 KG, DIST. ENTRE EIXOS 4,8 M, POTÊNCIA 189 CV, INCLUSIVE CARROCERIA FIXA ABERTA DE MADEIRA P/ TRANSPORTE GERAL DE CARGA SECA, DIMEN. APROX. 2,5 X 7,00 X 0,50 M - MATERIAIS NA OPERAÇÃO. AF_06/2014</t>
  </si>
  <si>
    <t>112,92</t>
  </si>
  <si>
    <t>VASSOURA MECÂNICA REBOCÁVEL COM ESCOVA CILÍNDRICA, LARGURA ÚTIL DE VARRIMENTO DE 2,44 M - MANUTENÇÃO. AF_06/2014</t>
  </si>
  <si>
    <t>4,63</t>
  </si>
  <si>
    <t>TRATOR DE ESTEIRAS, POTÊNCIA 170 HP, PESO OPERACIONAL 19 T, CAÇAMBA 5,2 M3 - MANUTENÇÃO. AF_06/2014</t>
  </si>
  <si>
    <t>76,25</t>
  </si>
  <si>
    <t>TRATOR DE ESTEIRAS, POTÊNCIA 150 HP, PESO OPERACIONAL 16,7 T, COM RODA MOTRIZ ELEVADA E LÂMINA 3,18 M3 - MANUTENÇÃO. AF_06/2014</t>
  </si>
  <si>
    <t>76,72</t>
  </si>
  <si>
    <t>TRATOR DE ESTEIRAS, POTÊNCIA 347 HP, PESO OPERACIONAL 38,5 T, COM LÂMINA 8,70 M3 - MANUTENÇÃO. AF_06/2014</t>
  </si>
  <si>
    <t>251,32</t>
  </si>
  <si>
    <t>TRATOR DE ESTEIRAS, POTÊNCIA 100 HP, PESO OPERACIONAL 9,4 T, COM LÂMINA 2,19 M3 - MATERIAIS NA OPERAÇÃO. AF_06/2014</t>
  </si>
  <si>
    <t>60,55</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</si>
  <si>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</si>
  <si>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</si>
  <si>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110,54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</si>
  <si>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</si>
  <si>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</si>
  <si>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186,52</t>
  </si>
  <si>
    <t>GRADE DE DISCO REBOCÁVEL COM 20 DISCOS 24" X 6 MM COM PNEUS PARA TRANSPORTE - DEPRECIAÇÃO. AF_06/2014</t>
  </si>
  <si>
    <t>2,51</t>
  </si>
  <si>
    <t>GRADE DE DISCO REBOCÁVEL COM 20 DISCOS 24" X 6 MM COM PNEUS PARA TRANSPORTE - MANUTENÇÃO. AF_06/2014</t>
  </si>
  <si>
    <t>1,74</t>
  </si>
  <si>
    <t>MOTONIVELADORA POTÊNCIA BÁSICA LÍQUIDA (PRIMEIRA MARCHA) 125 HP, PESO BRUTO 13032 KG, LARGURA DA LÂMINA DE 3,7 M - MATERIAIS NA OPERAÇÃO. AF_06/2014</t>
  </si>
  <si>
    <t>81,14</t>
  </si>
  <si>
    <t>PÁ CARREGADEIRA SOBRE RODAS, POTÊNCIA LÍQUIDA 128 HP, CAPACIDADE DA CAÇAMBA 1,7 A 2,8 M3, PESO OPERACIONAL 11632 KG - MANUTENÇÃO. AF_06/2014</t>
  </si>
  <si>
    <t>52,04</t>
  </si>
  <si>
    <t>PÁ CARREGADEIRA SOBRE RODAS, POTÊNCIA LÍQUIDA 128 HP, CAPACIDADE DA CAÇAMBA 1,7 A 2,8 M3, PESO OPERACIONAL 11632 KG - MATERIAIS NA OPERAÇÃO. AF_06/2014</t>
  </si>
  <si>
    <t>44,31</t>
  </si>
  <si>
    <t>PÁ CARREGADEIRA SOBRE RODAS, POTÊNCIA 197 HP, CAPACIDADE DA CAÇAMBA 2,5 A 3,5 M3, PESO OPERACIONAL 18338 KG - MANUTENÇÃO. AF_06/2014</t>
  </si>
  <si>
    <t>72,16</t>
  </si>
  <si>
    <t>MARTELETE OU ROMPEDOR PNEUMÁTICO MANUAL, 28 KG, COM SILENCIADOR - MANUTENÇÃO. AF_07/2016</t>
  </si>
  <si>
    <t>2,18</t>
  </si>
  <si>
    <t>COMPRESSOR DE AR REBOCÁVEL, VAZÃO 189 PCM, PRESSÃO EFETIVA DE TRABALHO 102 PSI, MOTOR DIESEL, POTÊNCIA 63 CV - MATERIAIS NA OPERAÇÃO. AF_06/2015</t>
  </si>
  <si>
    <t>45,70</t>
  </si>
  <si>
    <t>BOMBA SUBMERSÍVEL ELÉTRICA TRIFÁSICA, POTÊNCIA 2,96 HP, Ø ROTOR 144 MM SEMI-ABERTO, BOCAL DE SAÍDA Ø 2", HM/Q = 2 MCA / 38,8 M3/H A 28 MCA / 5 M3/H - MATERIAIS NA OPERAÇÃO. AF_06/2014</t>
  </si>
  <si>
    <t>2,06</t>
  </si>
  <si>
    <t>CAMINHÃO PIPA 6.000 L, PESO BRUTO TOTAL 13.000 KG, DISTÂNCIA ENTRE EIXOS 4,80 M, POTÊNCIA 189 CV INCLUSIVE TANQUE DE AÇO PARA TRANSPORTE DE ÁGUA, CAPACIDADE 6 M3 - MANUTENÇÃO. AF_06/2014</t>
  </si>
  <si>
    <t>35,85</t>
  </si>
  <si>
    <t>ROLO COMPACTADOR DE PNEUS ESTÁTICO, PRESSÃO VARIÁVEL, POTÊNCIA 111 HP, PESO SEM/COM LASTRO 9,5 / 26 T, LARGURA DE TRABALHO 1,90 M - MATERIAIS NA OPERAÇÃO. AF_07/2014</t>
  </si>
  <si>
    <t>GRUPO GERADOR ESTACIONÁRIO, MOTOR DIESEL POTÊNCIA 170 KVA - DEPRECIAÇÃO. AF_02/2016</t>
  </si>
  <si>
    <t>7,15</t>
  </si>
  <si>
    <t>GRUPO GERADOR ESTACIONÁRIO, MOTOR DIESEL POTÊNCIA 170 KVA - MANUTENÇÃO. AF_02/2016</t>
  </si>
  <si>
    <t>6,38</t>
  </si>
  <si>
    <t>ROLO COMPACTADOR VIBRATÓRIO PÉ DE CARNEIRO PARA SOLOS, POTÊNCIA 80 HP, PESO OPERACIONAL SEM/COM LASTRO 7,4 / 8,8 T, LARGURA DE TRABALHO 1,68 M - DEPRECIAÇÃO. AF_02/2016</t>
  </si>
  <si>
    <t>33,33</t>
  </si>
  <si>
    <t>GRUPO GERADOR ESTACIONÁRIO, MOTOR DIESEL POTÊNCIA 170 KVA - MATERIAIS NA OPERAÇÃO. AF_02/2016</t>
  </si>
  <si>
    <t>172,66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</si>
  <si>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</si>
  <si>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</si>
  <si>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</si>
  <si>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34,23</t>
  </si>
  <si>
    <t>CAMINHÃO TOCO, PBT 14.300 KG, CARGA ÚTIL MÁX. 9.710 KG, DIST. ENTRE EIXOS 3,56 M, POTÊNCIA 185 CV, INCLUSIVE CARROCERIA FIXA ABERTA DE MADEIRA P/ TRANSPORTE GERAL DE CARGA SECA, DIMEN. APROX. 2,50 X 6,50 X 0,50 M - MATERIAIS NA OPERAÇÃO. AF_06/2014</t>
  </si>
  <si>
    <t>150,04</t>
  </si>
  <si>
    <t>ESPARGIDOR DE ASFALTO PRESSURIZADO, TANQUE 6 M3 COM ISOLAÇÃO TÉRMICA, AQUECIDO COM 2 MAÇARICOS, COM BARRA ESPARGIDORA 3,60 M, MONTADO SOBRE CAMINHÃO  TOCO, PBT 14.300 KG, POTÊNCIA 185 CV - MANUTENÇÃO. AF_08/2015</t>
  </si>
  <si>
    <t>41,75</t>
  </si>
  <si>
    <t>GRUPO DE SOLDAGEM COM GERADOR A DIESEL 60 CV PARA SOLDA ELÉTRICA, SOBRE 04 RODAS, COM MOTOR 4 CILINDROS 600 A - DEPRECIAÇÃO. AF_02/2016</t>
  </si>
  <si>
    <t>9,52</t>
  </si>
  <si>
    <t>GRUPO DE SOLDAGEM COM GERADOR A DIESEL 60 CV PARA SOLDA ELÉTRICA, SOBRE 04 RODAS, COM MOTOR 4 CILINDROS 600 A - MANUTENÇÃO. AF_02/2016</t>
  </si>
  <si>
    <t>8,50</t>
  </si>
  <si>
    <t>GRUPO DE SOLDAGEM COM GERADOR A DIESEL 60 CV PARA SOLDA ELÉTRICA, SOBRE 04 RODAS, COM MOTOR 4 CILINDROS 600 A - MATERIAIS NA OPERAÇÃO. AF_02/2016</t>
  </si>
  <si>
    <t>48,66</t>
  </si>
  <si>
    <t>GRUPO DE SOLDAGEM COM GERADOR A DIESEL 60 CV PARA SOLDA ELÉTRICA, SOBRE 04 RODAS, COM MOTOR 4 CILINDROS 600 A - JUROS. AF_02/2016</t>
  </si>
  <si>
    <t>3,35</t>
  </si>
  <si>
    <t>GRADE DE DISCO REBOCÁVEL COM 20 DISCOS 24" X 6 MM COM PNEUS PARA TRANSPORTE - JUROS. AF_06/2014</t>
  </si>
  <si>
    <t>0,69</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</si>
  <si>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</si>
  <si>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</si>
  <si>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0,12</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</si>
  <si>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</si>
  <si>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</si>
  <si>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4,06</t>
  </si>
  <si>
    <t>MISTURADOR DE ARGAMASSA, EIXO HORIZONTAL, CAPACIDADE DE MISTURA 300 KG, MOTOR ELÉTRICO POTÊNCIA 5 CV - DEPRECIAÇÃO. AF_05/2023</t>
  </si>
  <si>
    <t>1,08</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</si>
  <si>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</si>
  <si>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</si>
  <si>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</si>
  <si>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3,38</t>
  </si>
  <si>
    <t>MISTURADOR DE ARGAMASSA, EIXO HORIZONTAL, CAPACIDADE DE MISTURA 600 KG, MOTOR ELÉTRICO POTÊNCIA 7,5 CV - DEPRECIAÇÃO. AF_05/2023</t>
  </si>
  <si>
    <t>1,29</t>
  </si>
  <si>
    <t>MISTURADOR DE ARGAMASSA, EIXO HORIZONTAL, CAPACIDADE DE MISTURA 600 KG, MOTOR ELÉTRICO POTÊNCIA 7,5 CV - JUROS. AF_05/2023</t>
  </si>
  <si>
    <t>0,29</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</si>
  <si>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</si>
  <si>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</si>
  <si>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5,06</t>
  </si>
  <si>
    <t>MISTURADOR DE ARGAMASSA, EIXO HORIZONTAL, CAPACIDADE DE MISTURA 160 KG, MOTOR ELÉTRICO POTÊNCIA 3 CV - DEPRECIAÇÃO. AF_05/2023</t>
  </si>
  <si>
    <t>1,02</t>
  </si>
  <si>
    <t>MISTURADOR DE ARGAMASSA, EIXO HORIZONTAL, CAPACIDADE DE MISTURA 160 KG, MOTOR ELÉTRICO POTÊNCIA 3 CV - JUROS. AF_05/2023</t>
  </si>
  <si>
    <t>MISTURADOR DE ARGAMASSA, EIXO HORIZONTAL, CAPACIDADE DE MISTURA 160 KG, MOTOR ELÉTRICO POTÊNCIA 3 CV - MANUTENÇÃO. AF_05/2023</t>
  </si>
  <si>
    <t>1,12</t>
  </si>
  <si>
    <t>MISTURADOR DE ARGAMASSA, EIXO HORIZONTAL, CAPACIDADE DE MISTURA 160 KG, MOTOR ELÉTRICO POTÊNCIA 3 CV - MATERIAIS NA OPERAÇÃO. AF_05/2023</t>
  </si>
  <si>
    <t>2,03</t>
  </si>
  <si>
    <t>PROJETOR DE ARGAMASSA, CAPACIDADE DE PROJEÇÃO 1,5 M3/H, ALCANCE DE 30 ATÉ 60 M, MOTOR ELÉTRICO POTÊNCIA 7,5 HP - DEPRECIAÇÃO. AF_06/2014</t>
  </si>
  <si>
    <t>6,67</t>
  </si>
  <si>
    <t>PROJETOR DE ARGAMASSA, CAPACIDADE DE PROJEÇÃO 1,5 M3/H, ALCANCE DE 30 ATÉ 60 M, MOTOR ELÉTRICO POTÊNCIA 7,5 HP - JUROS. AF_06/2014</t>
  </si>
  <si>
    <t>1,54</t>
  </si>
  <si>
    <t>PROJETOR DE ARGAMASSA, CAPACIDADE DE PROJEÇÃO 1,5 M3/H, ALCANCE DE 30 ATÉ 60 M, MOTOR ELÉTRICO POTÊNCIA 7,5 HP - MANUTENÇÃO. AF_06/2014</t>
  </si>
  <si>
    <t>8,34</t>
  </si>
  <si>
    <t>PROJETOR DE ARGAMASSA, CAPACIDADE DE PROJEÇÃO 1,5 M3/H, ALCANCE DE 30 ATÉ 60 M, MOTOR ELÉTRICO POTÊNCIA 7,5 HP - MATERIAIS NA OPERAÇÃO. AF_06/2014</t>
  </si>
  <si>
    <t>1,14</t>
  </si>
  <si>
    <t>PROJETOR DE ARGAMASSA, CAPACIDADE DE PROJEÇÃO 2 M3/H, ALCANCE ATÉ 50 M, MOTOR ELÉTRICO POTÊNCIA 7,5 HP - DEPRECIAÇÃO. AF_06/2014</t>
  </si>
  <si>
    <t>8,85</t>
  </si>
  <si>
    <t>PROJETOR DE ARGAMASSA, CAPACIDADE DE PROJEÇÃO 2 M3/H, ALCANCE ATÉ 50 M, MOTOR ELÉTRICO POTÊNCIA 7,5 HP - JUROS. AF_06/2014</t>
  </si>
  <si>
    <t>PROJETOR DE ARGAMASSA, CAPACIDADE DE PROJEÇÃO 2 M3/H, ALCANCE ATÉ 50 M, MOTOR ELÉTRICO POTÊNCIA 7,5 HP - MANUTENÇÃO. AF_06/2014</t>
  </si>
  <si>
    <t>11,06</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</si>
  <si>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</si>
  <si>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</si>
  <si>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3,71</t>
  </si>
  <si>
    <t>ESPARGIDOR DE ASFALTO PRESSURIZADO COM TANQUE DE 2500 L, REBOCÁVEL COM MOTOR A GASOLINA POTÊNCIA 3,4 HP - JUROS. AF_07/2014</t>
  </si>
  <si>
    <t>1,28</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</si>
  <si>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</si>
  <si>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</si>
  <si>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</si>
  <si>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</si>
  <si>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1,35</t>
  </si>
  <si>
    <t>TRATOR DE ESTEIRAS, POTÊNCIA 125 HP, PESO OPERACIONAL 12,9 T, COM LÂMINA 2,7 M3 - DEPRECIAÇÃO. AF_10/2014</t>
  </si>
  <si>
    <t>34,64</t>
  </si>
  <si>
    <t>TRATOR DE ESTEIRAS, POTÊNCIA 125 HP, PESO OPERACIONAL 12,9 T, COM LÂMINA 2,7 M3 - JUROS. AF_10/2014</t>
  </si>
  <si>
    <t>15,26</t>
  </si>
  <si>
    <t>TRATOR DE ESTEIRAS, POTÊNCIA 125 HP, PESO OPERACIONAL 12,9 T, COM LÂMINA 2,7 M3 - MANUTENÇÃO. AF_10/2014</t>
  </si>
  <si>
    <t>61,94</t>
  </si>
  <si>
    <t>TRATOR DE ESTEIRAS, POTÊNCIA 125 HP, PESO OPERACIONAL 12,9 T, COM LÂMINA 2,7 M3 - MATERIAIS NA OPERAÇÃO. AF_10/2014</t>
  </si>
  <si>
    <t>75,74</t>
  </si>
  <si>
    <t>USINA DE LAMA ASFÁLTICA, PROD 30 A 50 T/H, SILO DE AGREGADO 7 M3, RESERVATÓRIOS PARA EMULSÃO E ÁGUA DE 2,3 M3 CADA, MISTURADOR TIPO PUG MILL A SER MONTADO SOBRE CAMINHÃO - DEPRECIAÇÃO. AF_10/2014</t>
  </si>
  <si>
    <t>22,82</t>
  </si>
  <si>
    <t>USINA DE LAMA ASFÁLTICA, PROD 30 A 50 T/H, SILO DE AGREGADO 7 M3, RESERVATÓRIOS PARA EMULSÃO E ÁGUA DE 2,3 M3 CADA, MISTURADOR TIPO PUG MILL A SER MONTADO SOBRE CAMINHÃO - JUROS. AF_10/2014</t>
  </si>
  <si>
    <t>9,38</t>
  </si>
  <si>
    <t>MOTOBOMBA CENTRÍFUGA, MOTOR A GASOLINA, POTÊNCIA 5,42 HP, BOCAIS 1 1/2" X 1", DIÂMETRO ROTOR 143 MM HM/Q = 6 MCA / 16,8 M3/H A 38 MCA / 6,6 M3/H - DEPRECIAÇÃO. AF_06/2014</t>
  </si>
  <si>
    <t>0,33</t>
  </si>
  <si>
    <t>MOTOBOMBA CENTRÍFUGA, MOTOR A GASOLINA, POTÊNCIA 5,42 HP, BOCAIS 1 1/2" X 1", DIÂMETRO ROTOR 143 MM HM/Q = 6 MCA / 16,8 M3/H A 38 MCA / 6,6 M3/H - JUROS. AF_06/2014</t>
  </si>
  <si>
    <t>0,07</t>
  </si>
  <si>
    <t>GRADE DE DISCO CONTROLE REMOTO REBOCÁVEL, COM 24 DISCOS 24" X 6 MM COM PNEUS PARA TRANSPORTE - DEPRECIAÇÃO. AF_06/2014</t>
  </si>
  <si>
    <t>3,21</t>
  </si>
  <si>
    <t>GRADE DE DISCO CONTROLE REMOTO REBOCÁVEL, COM 24 DISCOS 24" X 6 MM COM PNEUS PARA TRANSPORTE - JUROS. AF_06/2014</t>
  </si>
  <si>
    <t>0,88</t>
  </si>
  <si>
    <t>RETROESCAVADEIRA SOBRE RODAS COM CARREGADEIRA, TRAÇÃO 4X4, POTÊNCIA LÍQ. 88 HP, CAÇAMBA CARREG. CAP. MÍN. 1 M3, CAÇAMBA RETRO CAP. 0,26 M3, PESO OPERACIONAL MÍN. 6.674 KG, PROFUNDIDADE ESCAVAÇÃO MÁX. 4,37 M - DEPRECIAÇÃO. AF_06/2014</t>
  </si>
  <si>
    <t>27,28</t>
  </si>
  <si>
    <t>RETROESCAVADEIRA SOBRE RODAS COM CARREGADEIRA, TRAÇÃO 4X4, POTÊNCIA LÍQ. 88 HP, CAÇAMBA CARREG. CAP. MÍN. 1 M3, CAÇAMBA RETRO CAP. 0,26 M3, PESO OPERACIONAL MÍN. 6.674 KG, PROFUNDIDADE ESCAVAÇÃO MÁX. 4,37 M - JUROS. AF_06/2014</t>
  </si>
  <si>
    <t>7,21</t>
  </si>
  <si>
    <t>RETROESCAVADEIRA SOBRE RODAS COM CARREGADEIRA, TRAÇÃO 4X2, POTÊNCIA LÍQ. 79 HP, CAÇAMBA CARREG. CAP. MÍN. 1 M3, CAÇAMBA RETRO CAP. 0,20 M3, PESO OPERACIONAL MÍN. 6.570 KG, PROFUNDIDADE ESCAVAÇÃO MÁX. 4,37 M - DEPRECIAÇÃO. AF_06/2014</t>
  </si>
  <si>
    <t>24,26</t>
  </si>
  <si>
    <t>RETROESCAVADEIRA SOBRE RODAS COM CARREGADEIRA, TRAÇÃO 4X2, POTÊNCIA LÍQ. 79 HP, CAÇAMBA CARREG. CAP. MÍN. 1 M3, CAÇAMBA RETRO CAP. 0,20 M3, PESO OPERACIONAL MÍN. 6.570 KG, PROFUNDIDADE ESCAVAÇÃO MÁX. 4,37 M - JUROS. AF_06/2014</t>
  </si>
  <si>
    <t>6,41</t>
  </si>
  <si>
    <t>ESCAVADEIRA HIDRÁULICA SOBRE ESTEIRAS, CAÇAMBA 1,20 M3, PESO OPERACIONAL 21 T, POTÊNCIA BRUTA 155 HP - DEPRECIAÇÃO. AF_06/2014</t>
  </si>
  <si>
    <t>49,80</t>
  </si>
  <si>
    <t>ESCAVADEIRA HIDRÁULICA SOBRE ESTEIRAS, CAÇAMBA 1,20 M3, PESO OPERACIONAL 21 T, POTÊNCIA BRUTA 155 HP - JUROS. AF_06/2014</t>
  </si>
  <si>
    <t>13,16</t>
  </si>
  <si>
    <t>ESCAVADEIRA HIDRÁULICA SOBRE ESTEIRAS, CAÇAMBA 1,20 M3, PESO OPERACIONAL 21 T, POTÊNCIA BRUTA 155 HP - MANUTENÇÃO. AF_06/2014</t>
  </si>
  <si>
    <t>62,26</t>
  </si>
  <si>
    <t>ESCAVADEIRA HIDRÁULICA SOBRE ESTEIRAS, CAÇAMBA 1,20 M3, PESO OPERACIONAL 21 T, POTÊNCIA BRUTA 155 HP - MATERIAIS NA OPERAÇÃO. AF_06/2014</t>
  </si>
  <si>
    <t>87,17</t>
  </si>
  <si>
    <t>TRATOR DE ESTEIRAS, POTÊNCIA 150 HP, PESO OPERACIONAL 16,7 T, COM RODA MOTRIZ ELEVADA E LÂMINA 3,18 M3 - DEPRECIAÇÃO. AF_06/2014</t>
  </si>
  <si>
    <t>42,91</t>
  </si>
  <si>
    <t>TRATOR DE ESTEIRAS, POTÊNCIA 150 HP, PESO OPERACIONAL 16,7 T, COM RODA MOTRIZ ELEVADA E LÂMINA 3,18 M3 - JUROS. AF_06/2014</t>
  </si>
  <si>
    <t>18,90</t>
  </si>
  <si>
    <t>RETROESCAVADEIRA SOBRE RODAS COM CARREGADEIRA, TRAÇÃO 4X4, POTÊNCIA LÍQ. 72 HP, CAÇAMBA CARREG. CAP. MÍN. 0,79 M3, CAÇAMBA RETRO CAP. 0,18 M3, PESO OPERACIONAL MÍN. 7.140 KG, PROFUNDIDADE ESCAVAÇÃO MÁX. 4,50 M - DEPRECIAÇÃO. AF_06/2014</t>
  </si>
  <si>
    <t>26,32</t>
  </si>
  <si>
    <t>RETROESCAVADEIRA SOBRE RODAS COM CARREGADEIRA, TRAÇÃO 4X4, POTÊNCIA LÍQ. 72 HP, CAÇAMBA CARREG. CAP. MÍN. 0,79 M3, CAÇAMBA RETRO CAP. 0,18 M3, PESO OPERACIONAL MÍN. 7.140 KG, PROFUNDIDADE ESCAVAÇÃO MÁX. 4,50 M - JUROS. AF_06/2014</t>
  </si>
  <si>
    <t>6,95</t>
  </si>
  <si>
    <t>TRATOR DE ESTEIRAS, POTÊNCIA 347 HP, PESO OPERACIONAL 38,5 T, COM LÂMINA 8,70 M3 - DEPRECIAÇÃO. AF_06/2014</t>
  </si>
  <si>
    <t>140,58</t>
  </si>
  <si>
    <t>TRATOR DE ESTEIRAS, POTÊNCIA 347 HP, PESO OPERACIONAL 38,5 T, COM LÂMINA 8,70 M3 - JUROS. AF_06/2014</t>
  </si>
  <si>
    <t>61,92</t>
  </si>
  <si>
    <t>VASSOURA MECÂNICA REBOCÁVEL COM ESCOVA CILÍNDRICA, LARGURA ÚTIL DE VARRIMENTO DE 2,44 M - DEPRECIAÇÃO. AF_06/2014</t>
  </si>
  <si>
    <t>VASSOURA MECÂNICA REBOCÁVEL COM ESCOVA CILÍNDRICA, LARGURA ÚTIL DE VARRIMENTO DE 2,44 M - JUROS. AF_06/2014</t>
  </si>
  <si>
    <t>0,98</t>
  </si>
  <si>
    <t>TRATOR DE ESTEIRAS, POTÊNCIA 170 HP, PESO OPERACIONAL 19 T, CAÇAMBA 5,2 M3 - DEPRECIAÇÃO. AF_06/2014</t>
  </si>
  <si>
    <t>42,65</t>
  </si>
  <si>
    <t>TRATOR DE ESTEIRAS, POTÊNCIA 170 HP, PESO OPERACIONAL 19 T, CAÇAMBA 5,2 M3 - JUROS. AF_06/2014</t>
  </si>
  <si>
    <t>18,79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</si>
  <si>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</si>
  <si>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</si>
  <si>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0,10</t>
  </si>
  <si>
    <t>TANQUE DE ASFALTO ESTACIONÁRIO COM MAÇARICO, CAPACIDADE 20.000 L - DEPRECIAÇÃO. AF_05/2023</t>
  </si>
  <si>
    <t>3,82</t>
  </si>
  <si>
    <t>TANQUE DE ASFALTO ESTACIONÁRIO COM MAÇARICO, CAPACIDADE 20.000 L - JUROS. AF_05/2023</t>
  </si>
  <si>
    <t>1,32</t>
  </si>
  <si>
    <t>TANQUE DE ASFALTO ESTACIONÁRIO COM MAÇARICO, CAPACIDADE 20.000 L - MANUTENÇÃO. AF_05/2023</t>
  </si>
  <si>
    <t>4,78</t>
  </si>
  <si>
    <t>TANQUE DE ASFALTO ESTACIONÁRIO COM MAÇARICO, CAPACIDADE 20.000 L - MATERIAIS NA OPERAÇÃO. AF_05/2023</t>
  </si>
  <si>
    <t>165,73</t>
  </si>
  <si>
    <t>TRATOR DE ESTEIRAS, POTÊNCIA 100 HP, PESO OPERACIONAL 9,4 T, COM LÂMINA 2,19 M3 - DEPRECIAÇÃO. AF_06/2014</t>
  </si>
  <si>
    <t>33,10</t>
  </si>
  <si>
    <t>TRATOR DE ESTEIRAS, POTÊNCIA 100 HP, PESO OPERACIONAL 9,4 T, COM LÂMINA 2,19 M3 - JUROS. AF_06/2014</t>
  </si>
  <si>
    <t>14,58</t>
  </si>
  <si>
    <t>TRATOR DE PNEUS, POTÊNCIA 85 CV, TRAÇÃO 4X4, PESO COM LASTRO DE 4.675 KG - DEPRECIAÇÃO. AF_06/2014</t>
  </si>
  <si>
    <t>15,99</t>
  </si>
  <si>
    <t>TRATOR DE PNEUS, POTÊNCIA 85 CV, TRAÇÃO 4X4, PESO COM LASTRO DE 4.675 KG - JUROS. AF_06/2014</t>
  </si>
  <si>
    <t>4,29</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</si>
  <si>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</si>
  <si>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</si>
  <si>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11,00</t>
  </si>
  <si>
    <t>PÁ CARREGADEIRA SOBRE RODAS, POTÊNCIA 197 HP, CAPACIDADE DA CAÇAMBA 2,5 A 3,5 M3, PESO OPERACIONAL 18338 KG - DEPRECIAÇÃO. AF_06/2014</t>
  </si>
  <si>
    <t>57,73</t>
  </si>
  <si>
    <t>PÁ CARREGADEIRA SOBRE RODAS, POTÊNCIA 197 HP, CAPACIDADE DA CAÇAMBA 2,5 A 3,5 M3, PESO OPERACIONAL 18338 KG - JUROS. AF_06/2014</t>
  </si>
  <si>
    <t>15,25</t>
  </si>
  <si>
    <t>ROLO COMPACTADOR VIBRATÓRIO DE UM CILINDRO AÇO LISO, POTÊNCIA 80 HP, PESO OPERACIONAL MÁXIMO 8,1 T, IMPACTO DINÂMICO 16,15 / 9,5 T, LARGURA DE TRABALHO 1,68 M - DEPRECIAÇÃO. AF_06/2014</t>
  </si>
  <si>
    <t>32,05</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</si>
  <si>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</si>
  <si>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</si>
  <si>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30,00</t>
  </si>
  <si>
    <t>BATE-ESTACAS POR GRAVIDADE, POTÊNCIA DE 160 HP, PESO DO MARTELO ATÉ 3 TONELADAS - JUROS. AF_11/2014</t>
  </si>
  <si>
    <t>9,25</t>
  </si>
  <si>
    <t>BATE-ESTACAS POR GRAVIDADE, POTÊNCIA DE 160 HP, PESO DO MARTELO ATÉ 3 TONELADAS - MANUTENÇÃO. AF_11/2014</t>
  </si>
  <si>
    <t>28,16</t>
  </si>
  <si>
    <t>BATE-ESTACAS POR GRAVIDADE, POTÊNCIA DE 160 HP, PESO DO MARTELO ATÉ 3 TONELADAS - MATERIAIS NA OPERAÇÃO. AF_11/2014</t>
  </si>
  <si>
    <t>90,01</t>
  </si>
  <si>
    <t>BETONEIRA CAPACIDADE NOMINAL DE 600 L, CAPACIDADE DE MISTURA 360 L, MOTOR ELÉTRICO TRIFÁSICO POTÊNCIA DE 4 CV, SEM CARREGADOR - DEPRECIAÇÃO. AF_05/2023</t>
  </si>
  <si>
    <t>1,66</t>
  </si>
  <si>
    <t>BETONEIRA CAPACIDADE NOMINAL DE 600 L, CAPACIDADE DE MISTURA 360 L, MOTOR ELÉTRICO TRIFÁSICO POTÊNCIA DE 4 CV, SEM CARREGADOR - JUROS. AF_05/2023</t>
  </si>
  <si>
    <t>0,38</t>
  </si>
  <si>
    <t>BETONEIRA CAPACIDADE NOMINAL DE 600 L, CAPACIDADE DE MISTURA 360 L, MOTOR ELÉTRICO TRIFÁSICO POTÊNCIA DE 4 CV, SEM CARREGADOR - MANUTENÇÃO. AF_05/2023</t>
  </si>
  <si>
    <t>1,82</t>
  </si>
  <si>
    <t>BETONEIRA CAPACIDADE NOMINAL DE 600 L, CAPACIDADE DE MISTURA 360 L, MOTOR ELÉTRICO TRIFÁSICO POTÊNCIA DE 4 CV, SEM CARREGADOR - MATERIAIS NA OPERAÇÃO. AF_05/2023</t>
  </si>
  <si>
    <t>2,70</t>
  </si>
  <si>
    <t>MOTONIVELADORA POTÊNCIA BÁSICA LÍQUIDA (PRIMEIRA MARCHA) 125 HP, PESO BRUTO 13032 KG, LARGURA DA LÂMINA DE 3,7 M - DEPRECIAÇÃO. AF_06/2014</t>
  </si>
  <si>
    <t>45,20</t>
  </si>
  <si>
    <t>MOTONIVELADORA POTÊNCIA BÁSICA LÍQUIDA (PRIMEIRA MARCHA) 125 HP, PESO BRUTO 13032 KG, LARGURA DA LÂMINA DE 3,7 M - JUROS. AF_06/2014</t>
  </si>
  <si>
    <t>15,93</t>
  </si>
  <si>
    <t>FRESADORA DE ASFALTO A FRIO SOBRE RODAS, LARGURA FRESAGEM DE 1,0 M, POTÊNCIA 208 HP - DEPRECIAÇÃO. AF_11/2014</t>
  </si>
  <si>
    <t>121,42</t>
  </si>
  <si>
    <t>FRESADORA DE ASFALTO A FRIO SOBRE RODAS, LARGURA FRESAGEM DE 1,0 M, POTÊNCIA 208 HP - JUROS. AF_11/2014</t>
  </si>
  <si>
    <t>37,18</t>
  </si>
  <si>
    <t>FRESADORA DE ASFALTO A FRIO SOBRE RODAS, LARGURA FRESAGEM DE 1,0 M, POTÊNCIA 208 HP - MANUTENÇÃO. AF_11/2014</t>
  </si>
  <si>
    <t>216,58</t>
  </si>
  <si>
    <t>FRESADORA DE ASFALTO A FRIO SOBRE RODAS, LARGURA FRESAGEM DE 1,0 M, POTÊNCIA 208 HP - MATERIAIS NA OPERAÇÃO. AF_11/2014</t>
  </si>
  <si>
    <t>161,99</t>
  </si>
  <si>
    <t>FRESADORA DE ASFALTO A FRIO SOBRE RODAS, LARGURA FRESAGEM DE 2,0 M, POTÊNCIA 550 HP - DEPRECIAÇÃO. AF_11/2014</t>
  </si>
  <si>
    <t>283,64</t>
  </si>
  <si>
    <t>FRESADORA DE ASFALTO A FRIO SOBRE RODAS, LARGURA FRESAGEM DE 2,0 M, POTÊNCIA 550 HP - JUROS. AF_11/2014</t>
  </si>
  <si>
    <t>86,85</t>
  </si>
  <si>
    <t>FRESADORA DE ASFALTO A FRIO SOBRE RODAS, LARGURA FRESAGEM DE 2,0 M, POTÊNCIA 550 HP - MANUTENÇÃO. AF_11/2014</t>
  </si>
  <si>
    <t>505,94</t>
  </si>
  <si>
    <t>FRESADORA DE ASFALTO A FRIO SOBRE RODAS, LARGURA FRESAGEM DE 2,0 M, POTÊNCIA 550 HP - MATERIAIS NA OPERAÇÃO. AF_11/2014</t>
  </si>
  <si>
    <t>428,38</t>
  </si>
  <si>
    <t>VIBROACABADORA DE ASFALTO SOBRE ESTEIRAS, LARGURA DE PAVIMENTAÇÃO 1,90 M A 5,30 M, POTÊNCIA 105 HP CAPACIDADE 450 T/H - DEPRECIAÇÃO. AF_11/2014</t>
  </si>
  <si>
    <t>87,04</t>
  </si>
  <si>
    <t>VIBROACABADORA DE ASFALTO SOBRE ESTEIRAS, LARGURA DE PAVIMENTAÇÃO 1,90 M A 5,30 M, POTÊNCIA 105 HP CAPACIDADE 450 T/H - JUROS. AF_11/2014</t>
  </si>
  <si>
    <t>30,68</t>
  </si>
  <si>
    <t>RECICLADORA DE ASFALTO A FRIO SOBRE RODAS, LARGURA FRESAGEM DE 2,0 M, POTÊNCIA 422 HP - DEPRECIAÇÃO. AF_11/2014</t>
  </si>
  <si>
    <t>246,46</t>
  </si>
  <si>
    <t>RECICLADORA DE ASFALTO A FRIO SOBRE RODAS, LARGURA FRESAGEM DE 2,0 M, POTÊNCIA 422 HP - JUROS. AF_11/2014</t>
  </si>
  <si>
    <t>75,47</t>
  </si>
  <si>
    <t>RECICLADORA DE ASFALTO A FRIO SOBRE RODAS, LARGURA FRESAGEM DE 2,0 M, POTÊNCIA 422 HP - MANUTENÇÃO. AF_11/2014</t>
  </si>
  <si>
    <t>439,63</t>
  </si>
  <si>
    <t>RECICLADORA DE ASFALTO A FRIO SOBRE RODAS, LARGURA FRESAGEM DE 2,0 M, POTÊNCIA 422 HP - MATERIAIS NA OPERAÇÃO. AF_11/2014</t>
  </si>
  <si>
    <t>365,16</t>
  </si>
  <si>
    <t>VIBROACABADORA DE ASFALTO SOBRE ESTEIRAS, LARGURA DE PAVIMENTAÇÃO 2,13 M A 4,55 M, POTÊNCIA 100 HP, CAPACIDADE 400 T/H - DEPRECIAÇÃO. AF_11/2014</t>
  </si>
  <si>
    <t>71,33</t>
  </si>
  <si>
    <t>VIBROACABADORA DE ASFALTO SOBRE ESTEIRAS, LARGURA DE PAVIMENTAÇÃO 2,13 M A 4,55 M, POTÊNCIA 100 HP, CAPACIDADE 400 T/H - JUROS. AF_11/2014</t>
  </si>
  <si>
    <t>25,14</t>
  </si>
  <si>
    <t>VIBROACABADORA DE ASFALTO SOBRE ESTEIRAS, LARGURA DE PAVIMENTAÇÃO 2,13 M A 4,55 M, POTÊNCIA 100 HP, CAPACIDADE 400 T/H - MANUTENÇÃO. AF_11/2014</t>
  </si>
  <si>
    <t>114,66</t>
  </si>
  <si>
    <t>VIBROACABADORA DE ASFALTO SOBRE ESTEIRAS, LARGURA DE PAVIMENTAÇÃO 2,13 M A 4,55 M, POTÊNCIA 100 HP, CAPACIDADE 400 T/H - MATERIAIS NA OPERAÇÃO. AF_11/2014</t>
  </si>
  <si>
    <t>82,18</t>
  </si>
  <si>
    <t>GUINDAUTO HIDRÁULICO, CAPACIDADE MÁXIMA DE CARGA 6200 KG, MOMENTO MÁXIMO DE CARGA 11,7 TM, ALCANCE MÁXIMO HORIZONTAL 9,70 M, INCLUSIVE CAMINHÃO TOCO PBT 16.000 KG, POTÊNCIA DE 189 CV - DEPRECIAÇÃO. AF_06/2014</t>
  </si>
  <si>
    <t>26,70</t>
  </si>
  <si>
    <t>GUINDAUTO HIDRÁULICO, CAPACIDADE MÁXIMA DE CARGA 6200 KG, MOMENTO MÁXIMO DE CARGA 11,7 TM, ALCANCE MÁXIMO HORIZONTAL 9,70 M, INCLUSIVE CAMINHÃO TOCO PBT 16.000 KG, POTÊNCIA DE 189 CV - JUROS. AF_06/2014</t>
  </si>
  <si>
    <t>9,77</t>
  </si>
  <si>
    <t>GUINDAUTO HIDRÁULICO, CAPACIDADE MÁXIMA DE CARGA 6200 KG, MOMENTO MÁXIMO DE CARGA 11,7 TM, ALCANCE MÁXIMO HORIZONTAL 9,70 M, INCLUSIVE CAMINHÃO TOCO PBT 16.000 KG, POTÊNCIA DE 189 CV - MANUTENÇÃO. AF_06/2014</t>
  </si>
  <si>
    <t>45,07</t>
  </si>
  <si>
    <t>CAMINHÃO TOCO, PBT 16.000 KG, CARGA ÚTIL MÁX. 10.685 KG, DIST. ENTRE EIXOS 4,8 M, POTÊNCIA 189 CV, INCLUSIVE CARROCERIA FIXA ABERTA DE MADEIRA P/ TRANSPORTE GERAL DE CARGA SECA, DIMEN. APROX. 2,5 X 7,00 X 0,50 M - DEPRECIAÇÃO. AF_06/2014</t>
  </si>
  <si>
    <t>20,66</t>
  </si>
  <si>
    <t>CAMINHÃO TOCO, PBT 16.000 KG, CARGA ÚTIL MÁX. 10.685 KG, DIST. ENTRE EIXOS 4,8 M, POTÊNCIA 189 CV, INCLUSIVE CARROCERIA FIXA ABERTA DE MADEIRA P/ TRANSPORTE GERAL DE CARGA SECA, DIMEN. APROX. 2,5 X 7,00 X 0,50 M - JUROS. AF_06/2014</t>
  </si>
  <si>
    <t>8,19</t>
  </si>
  <si>
    <t>CAMINHÃO TOCO, PBT 16.000 KG, CARGA ÚTIL MÁX. 10.685 KG, DIST. ENTRE EIXOS 4,8 M, POTÊNCIA 189 CV, INCLUSIVE CARROCERIA FIXA ABERTA DE MADEIRA P/ TRANSPORTE GERAL DE CARGA SECA, DIMEN. APROX. 2,5 X 7,00 X 0,50 M - IMPOSTOS E SEGUROS. AF_06/2014</t>
  </si>
  <si>
    <t>3,31</t>
  </si>
  <si>
    <t>GUINDASTE HIDRÁULICO AUTOPROPELIDO, COM LANÇA TELESCÓPICA 28,80 M, CAPACIDADE MÁXIMA 30 T, POTÊNCIA 97 KW, TRAÇÃO 4 X 4 - DEPRECIAÇÃO. AF_11/2014</t>
  </si>
  <si>
    <t>52,21</t>
  </si>
  <si>
    <t>GUINDASTE HIDRÁULICO AUTOPROPELIDO, COM LANÇA TELESCÓPICA 28,80 M, CAPACIDADE MÁXIMA 30 T, POTÊNCIA 97 KW, TRAÇÃO 4 X 4 - JUROS. AF_11/2014</t>
  </si>
  <si>
    <t>18,40</t>
  </si>
  <si>
    <t>GUINDASTE HIDRÁULICO AUTOPROPELIDO, COM LANÇA TELESCÓPICA 28,80 M, CAPACIDADE MÁXIMA 30 T, POTÊNCIA 97 KW, TRAÇÃO 4 X 4 - IMPOSTOS E SEGUROS. AF_11/2014</t>
  </si>
  <si>
    <t>7,44</t>
  </si>
  <si>
    <t>GUINDASTE HIDRÁULICO AUTOPROPELIDO, COM LANÇA TELESCÓPICA 28,80 M, CAPACIDADE MÁXIMA 30 T, POTÊNCIA 97 KW, TRAÇÃO 4 X 4 - MANUTENÇÃO. AF_11/2014</t>
  </si>
  <si>
    <t>83,94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</si>
  <si>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</si>
  <si>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</si>
  <si>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2,02</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</si>
  <si>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</si>
  <si>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</si>
  <si>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2,53</t>
  </si>
  <si>
    <t>BETONEIRA CAPACIDADE NOMINAL DE 600 L, CAPACIDADE DE MISTURA 440 L, MOTOR A DIESEL POTÊNCIA 10 CV, COM CARREGADOR - MATERIAIS NA OPERAÇÃO. AF_05/2023</t>
  </si>
  <si>
    <t>8,12</t>
  </si>
  <si>
    <t>ROLO COMPACTADOR VIBRATÓRIO TANDEM AÇO LISO, POTÊNCIA 58 HP, PESO SEM/COM LASTRO 6,5 / 9,4 T, LARGURA DE TRABALHO 1,2 M - DEPRECIAÇÃO. AF_06/2014</t>
  </si>
  <si>
    <t>39,36</t>
  </si>
  <si>
    <t>ROLO COMPACTADOR VIBRATÓRIO TANDEM AÇO LISO, POTÊNCIA 58 HP, PESO SEM/COM LASTRO 6,5 / 9,4 T, LARGURA DE TRABALHO 1,2 M - JUROS. AF_06/2014</t>
  </si>
  <si>
    <t>10,56</t>
  </si>
  <si>
    <t>CAMINHÃO BASCULANTE 14 M3, COM CAVALO MECÂNICO DE CAPACIDADE MÁXIMA DE TRAÇÃO COMBINADO DE 36000 KG, POTÊNCIA 286 CV, INCLUSIVE SEMIREBOQUE COM CAÇAMBA METÁLICA - DEPRECIAÇÃO. AF_12/2014</t>
  </si>
  <si>
    <t>40,54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</si>
  <si>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</si>
  <si>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</si>
  <si>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5,67</t>
  </si>
  <si>
    <t>CAMINHÃO BASCULANTE 14 M3, COM CAVALO MECÂNICO DE CAPACIDADE MÁXIMA DE TRAÇÃO COMBINADO DE 36000 KG, POTÊNCIA 286 CV, INCLUSIVE SEMIREBOQUE COM CAÇAMBA METÁLICA - MANUTENÇÃO. AF_12/2014</t>
  </si>
  <si>
    <t>68,72</t>
  </si>
  <si>
    <t>CAMINHÃO BASCULANTE 14 M3, COM CAVALO MECÂNICO DE CAPACIDADE MÁXIMA DE TRAÇÃO COMBINADO DE 36000 KG, POTÊNCIA 286 CV, INCLUSIVE SEMIREBOQUE COM CAÇAMBA METÁLICA - MATERIAIS NA OPERAÇÃO. AF_12/2014</t>
  </si>
  <si>
    <t>170,92</t>
  </si>
  <si>
    <t>CAMINHÃO BASCULANTE 18 M3, COM CAVALO MECÂNICO DE CAPACIDADE MÁXIMA DE TRAÇÃO COMBINADO DE 45000 KG, POTÊNCIA 330 CV, INCLUSIVE SEMIREBOQUE COM CAÇAMBA METÁLICA - DEPRECIAÇÃO. AF_12/2014</t>
  </si>
  <si>
    <t>43,60</t>
  </si>
  <si>
    <t>CAMINHÃO BASCULANTE 18 M3, COM CAVALO MECÂNICO DE CAPACIDADE MÁXIMA DE TRAÇÃO COMBINADO DE 45000 KG, POTÊNCIA 330 CV, INCLUSIVE SEMIREBOQUE COM CAÇAMBA METÁLICA - JUROS. AF_12/2014</t>
  </si>
  <si>
    <t>14,83</t>
  </si>
  <si>
    <t>CAMINHÃO BASCULANTE 18 M3, COM CAVALO MECÂNICO DE CAPACIDADE MÁXIMA DE TRAÇÃO COMBINADO DE 45000 KG, POTÊNCIA 330 CV, INCLUSIVE SEMIREBOQUE COM CAÇAMBA METÁLICA - IMPOSTOS E SEGUROS. AF_12/2014</t>
  </si>
  <si>
    <t>5,99</t>
  </si>
  <si>
    <t>CAMINHÃO BASCULANTE 18 M3, COM CAVALO MECÂNICO DE CAPACIDADE MÁXIMA DE TRAÇÃO COMBINADO DE 45000 KG, POTÊNCIA 330 CV, INCLUSIVE SEMIREBOQUE COM CAÇAMBA METÁLICA - MANUTENÇÃO. AF_12/2014</t>
  </si>
  <si>
    <t>73,17</t>
  </si>
  <si>
    <t>CAMINHÃO BASCULANTE 18 M3, COM CAVALO MECÂNICO DE CAPACIDADE MÁXIMA DE TRAÇÃO COMBINADO DE 45000 KG, POTÊNCIA 330 CV, INCLUSIVE SEMIREBOQUE COM CAÇAMBA METÁLICA - MATERIAIS NA OPERAÇÃO. AF_12/2014</t>
  </si>
  <si>
    <t>197,20</t>
  </si>
  <si>
    <t>VIBRADOR DE IMERSÃO, DIÂMETRO DE PONTEIRA 45MM, MOTOR ELÉTRICO TRIFÁSICO POTÊNCIA DE 2 CV - DEPRECIAÇÃO. AF_06/2015</t>
  </si>
  <si>
    <t>0,43</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</si>
  <si>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</si>
  <si>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</si>
  <si>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</si>
  <si>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</si>
  <si>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2,33</t>
  </si>
  <si>
    <t>PERFURATRIZ MANUAL, TORQUE MÁXIMO 83 N.M, POTÊNCIA 5 CV, COM DIÂMETRO MÁXIMO 4" - JUROS. AF_06/2015</t>
  </si>
  <si>
    <t>PERFURATRIZ MANUAL, TORQUE MÁXIMO 83 N.M, POTÊNCIA 5 CV, COM DIÂMETRO MÁXIMO 4" - MANUTENÇÃO. AF_06/2015</t>
  </si>
  <si>
    <t>2,91</t>
  </si>
  <si>
    <t>PERFURATRIZ MANUAL, TORQUE MÁXIMO 83 N.M, POTÊNCIA 5 CV, COM DIÂMETRO MÁXIMO 4" - MATERIAIS NA OPERAÇÃO. AF_06/2015</t>
  </si>
  <si>
    <t>PERFURATRIZ SOBRE ESTEIRA, TORQUE MÁXIMO 600 KGF, PESO MÉDIO 1000 KG, POTÊNCIA 20 HP, DIÂMETRO MÁXIMO 10" - DEPRECIAÇÃO. AF_06/2015</t>
  </si>
  <si>
    <t>50,20</t>
  </si>
  <si>
    <t>PERFURATRIZ SOBRE ESTEIRA, TORQUE MÁXIMO 600 KGF, PESO MÉDIO 1000 KG, POTÊNCIA 20 HP, DIÂMETRO MÁXIMO 10" - JUROS. AF_06/2015</t>
  </si>
  <si>
    <t>13,46</t>
  </si>
  <si>
    <t>PERFURATRIZ SOBRE ESTEIRA, TORQUE MÁXIMO 600 KGF, PESO MÉDIO 1000 KG, POTÊNCIA 20 HP, DIÂMETRO MÁXIMO 10" - MANUTENÇÃO. AF_06/2015</t>
  </si>
  <si>
    <t>62,82</t>
  </si>
  <si>
    <t>PERFURATRIZ SOBRE ESTEIRA, TORQUE MÁXIMO 600 KGF, PESO MÉDIO 1000 KG, POTÊNCIA 20 HP, DIÂMETRO MÁXIMO 10" - MATERIAIS NA OPERAÇÃO. AF_06/2015</t>
  </si>
  <si>
    <t>1,60</t>
  </si>
  <si>
    <t>MISTURADOR DUPLO HORIZONTAL DE ALTA TURBULÊNCIA, CAPACIDADE / VOLUME 2 X 500 LITROS, MOTORES ELÉTRICOS MÍNIMO 5 CV CADA, PARA NATA CIMENTO, ARGAMASSA E OUTROS - DEPRECIAÇÃO. AF_06/2015</t>
  </si>
  <si>
    <t>5,13</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</si>
  <si>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</si>
  <si>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</si>
  <si>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5,61</t>
  </si>
  <si>
    <t>MISTURADOR DUPLO HORIZONTAL DE ALTA TURBULÊNCIA, CAPACIDADE / VOLUME 2 X 500 LITROS, MOTORES ELÉTRICOS MÍNIMO 5 CV CADA, PARA NATA CIMENTO, ARGAMASSA E OUTROS - MATERIAIS NA OPERAÇÃO. AF_06/2015</t>
  </si>
  <si>
    <t>6,76</t>
  </si>
  <si>
    <t>BOMBA TRIPLEX, PARA INJEÇÃO DE NATA DE CIMENTO, VAZÃO MÁXIMA DE 100 LITROS/MINUTO, PRESSÃO MÁXIMA DE 70 BAR - DEPRECIAÇÃO. AF_06/2015</t>
  </si>
  <si>
    <t>7,66</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</si>
  <si>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</si>
  <si>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</si>
  <si>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8,38</t>
  </si>
  <si>
    <t>BOMBA TRIPLEX, PARA INJEÇÃO DE NATA DE CIMENTO, VAZÃO MÁXIMA DE 100 LITROS/MINUTO, PRESSÃO MÁXIMA DE 70 BAR - MATERIAIS NA OPERAÇÃO. AF_06/2015</t>
  </si>
  <si>
    <t>12,18</t>
  </si>
  <si>
    <t>BOMBA CENTRÍFUGA MONOESTÁGIO COM MOTOR ELÉTRICO MONOFÁSICO, POTÊNCIA 15 HP, DIÂMETRO DO ROTOR 173 MM, HM/Q = 30 MCA / 90 M3/H A 45 MCA / 55 M3/H - DEPRECIAÇÃO. AF_06/2015</t>
  </si>
  <si>
    <t>1,15</t>
  </si>
  <si>
    <t>BOMBA CENTRÍFUGA MONOESTÁGIO COM MOTOR ELÉTRICO MONOFÁSICO, POTÊNCIA 15 HP, DIÂMETRO DO ROTOR 173 MM, HM/Q = 30 MCA / 90 M3/H A 45 MCA / 55 M3/H - JUROS. AF_06/2015</t>
  </si>
  <si>
    <t>0,26</t>
  </si>
  <si>
    <t>BOMBA CENTRÍFUGA MONOESTÁGIO COM MOTOR ELÉTRICO MONOFÁSICO, POTÊNCIA 15 HP, DIÂMETRO DO ROTOR 173 MM, HM/Q = 30 MCA / 90 M3/H A 45 MCA / 55 M3/H - MANUTENÇÃO. AF_06/2015</t>
  </si>
  <si>
    <t>1,26</t>
  </si>
  <si>
    <t>BOMBA CENTRÍFUGA MONOESTÁGIO COM MOTOR ELÉTRICO MONOFÁSICO, POTÊNCIA 15 HP, DIÂMETRO DO ROTOR 173 MM, HM/Q = 30 MCA / 90 M3/H A 45 MCA / 55 M3/H - MATERIAIS NA OPERAÇÃO. AF_06/2015</t>
  </si>
  <si>
    <t>10,46</t>
  </si>
  <si>
    <t>BOMBA DE PROJEÇÃO DE CONCRETO SECO, POTÊNCIA 10 CV, VAZÃO 3 M3/H - DEPRECIAÇÃO. AF_06/2015</t>
  </si>
  <si>
    <t>4,99</t>
  </si>
  <si>
    <t>BOMBA DE PROJEÇÃO DE CONCRETO SECO, POTÊNCIA 10 CV, VAZÃO 3 M3/H - JUROS. AF_06/2015</t>
  </si>
  <si>
    <t>BOMBA DE PROJEÇÃO DE CONCRETO SECO, POTÊNCIA 10 CV, VAZÃO 3 M3/H - MANUTENÇÃO. AF_06/2015</t>
  </si>
  <si>
    <t>5,46</t>
  </si>
  <si>
    <t>BOMBA DE PROJEÇÃO DE CONCRETO SECO, POTÊNCIA 10 CV, VAZÃO 3 M3/H - MATERIAIS NA OPERAÇÃO. AF_06/2015</t>
  </si>
  <si>
    <t>6,88</t>
  </si>
  <si>
    <t>BOMBA DE PROJEÇÃO DE CONCRETO SECO, POTÊNCIA 10 CV, VAZÃO 6 M3/H - DEPRECIAÇÃO. AF_06/2015</t>
  </si>
  <si>
    <t>5,34</t>
  </si>
  <si>
    <t>BOMBA DE PROJEÇÃO DE CONCRETO SECO, POTÊNCIA 10 CV, VAZÃO 6 M3/H - JUROS. AF_06/2015</t>
  </si>
  <si>
    <t>1,23</t>
  </si>
  <si>
    <t>BOMBA DE PROJEÇÃO DE CONCRETO SECO, POTÊNCIA 10 CV, VAZÃO 6 M3/H - MANUTENÇÃO. AF_06/2015</t>
  </si>
  <si>
    <t>5,85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</si>
  <si>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</si>
  <si>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</si>
  <si>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7,11</t>
  </si>
  <si>
    <t>PROJETOR PNEUMÁTICO DE ARGAMASSA PARA CHAPISCO E REBOCO COM RECIPIENTE ACOPLADO, TIPO CANEQUINHA, COM COMPRESSOR DE AR REBOCÁVEL VAZÃO 89 PCM E MOTOR DIESEL DE 20 CV - JUROS. AF_05/2023</t>
  </si>
  <si>
    <t>1,89</t>
  </si>
  <si>
    <t>PROJETOR PNEUMÁTICO DE ARGAMASSA PARA CHAPISCO E REBOCO COM RECIPIENTE ACOPLADO, TIPO CANEQUINHA, COM COMPRESSOR DE AR REBOCÁVEL VAZÃO 89 PCM E MOTOR DIESEL DE 20 CV - MANUTENÇÃO. AF_05/2023</t>
  </si>
  <si>
    <t>8,90</t>
  </si>
  <si>
    <t>PROJETOR PNEUMÁTICO DE ARGAMASSA PARA CHAPISCO E REBOCO COM RECIPIENTE ACOPLADO, TIPO CANEQUINHA, COM COMPRESSOR DE AR REBOCÁVEL VAZÃO 89 PCM E MOTOR DIESEL DE 20 CV - MATERIAIS NA OPERAÇÃO. AF_05/2023</t>
  </si>
  <si>
    <t>14,50</t>
  </si>
  <si>
    <t>PERFURATRIZ COM TORRE METÁLICA PARA EXECUÇÃO DE ESTACA HÉLICE CONTÍNUA, PROFUNDIDADE MÁXIMA DE 30 M, DIÂMETRO MÁXIMO DE 800 MM, POTÊNCIA INSTALADA DE 268 HP, MESA ROTATIVA COM TORQUE MÁXIMO DE 170 KNM - DEPRECIAÇÃO. AF_06/2015</t>
  </si>
  <si>
    <t>226,46</t>
  </si>
  <si>
    <t>PERFURATRIZ COM TORRE METÁLICA PARA EXECUÇÃO DE ESTACA HÉLICE CONTÍNUA, PROFUNDIDADE MÁXIMA DE 30 M, DIÂMETRO MÁXIMO DE 800 MM, POTÊNCIA INSTALADA DE 268 HP, MESA ROTATIVA COM TORQUE MÁXIMO DE 170 KNM - JUROS. AF_06/2015</t>
  </si>
  <si>
    <t>60,76</t>
  </si>
  <si>
    <t>PERFURATRIZ COM TORRE METÁLICA PARA EXECUÇÃO DE ESTACA HÉLICE CONTÍNUA, PROFUNDIDADE MÁXIMA DE 30 M, DIÂMETRO MÁXIMO DE 800 MM, POTÊNCIA INSTALADA DE 268 HP, MESA ROTATIVA COM TORQUE MÁXIMO DE 170 KNM - MANUTENÇÃO. AF_06/2015</t>
  </si>
  <si>
    <t>283,40</t>
  </si>
  <si>
    <t>PERFURATRIZ COM TORRE METÁLICA PARA EXECUÇÃO DE ESTACA HÉLICE CONTÍNUA, PROFUNDIDADE MÁXIMA DE 30 M, DIÂMETRO MÁXIMO DE 800 MM, POTÊNCIA INSTALADA DE 268 HP, MESA ROTATIVA COM TORQUE MÁXIMO DE 170 KNM - MATERIAIS NA OPERAÇÃO. AF_06/2015</t>
  </si>
  <si>
    <t>115,94</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</si>
  <si>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</si>
  <si>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</si>
  <si>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</si>
  <si>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130,36</t>
  </si>
  <si>
    <t>PERFURATRIZ HIDRÁULICA SOBRE CAMINHÃO COM TRADO CURTO ACOPLADO, PROFUNDIDADE MÁXIMA DE 20 M, DIÂMETRO MÁXIMO DE 1500 MM, POTÊNCIA INSTALADA DE 137 HP, MESA ROTATIVA COM TORQUE MÁXIMO DE 30 KNM - MATERIAIS NA OPERAÇÃO. AF_06/2015</t>
  </si>
  <si>
    <t>88,91</t>
  </si>
  <si>
    <t>MANIPULADOR TELESCÓPICO, POTÊNCIA DE 85 HP, CAPACIDADE DE CARGA DE 3.500 KG, ALTURA MÁXIMA DE ELEVAÇÃO DE 12,3 M - DEPRECIAÇÃO. AF_05/2023</t>
  </si>
  <si>
    <t>28,87</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</si>
  <si>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</si>
  <si>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</si>
  <si>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31,57</t>
  </si>
  <si>
    <t>MANIPULADOR TELESCÓPICO, POTÊNCIA DE 85 HP, CAPACIDADE DE CARGA DE 3.500 KG, ALTURA MÁXIMA DE ELEVAÇÃO DE 12,3 M - MATERIAIS NA OPERAÇÃO. AF_05/2023</t>
  </si>
  <si>
    <t>55,15</t>
  </si>
  <si>
    <t>MINICARREGADEIRA SOBRE RODAS, POTÊNCIA LÍQUIDA DE 47 HP, CAPACIDADE NOMINAL DE OPERAÇÃO DE 646 KG - DEPRECIAÇÃO. AF_06/2015</t>
  </si>
  <si>
    <t>24,00</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</si>
  <si>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</si>
  <si>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</si>
  <si>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</si>
  <si>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38,62</t>
  </si>
  <si>
    <t>COMPRESSOR DE AR REBOCÁVEL, VAZÃO 189 PCM, PRESSÃO EFETIVA DE TRABALHO 102 PSI, MOTOR DIESEL, POTÊNCIA 63 CV - DEPRECIAÇÃO. AF_06/2015</t>
  </si>
  <si>
    <t>5,29</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</si>
  <si>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</si>
  <si>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</si>
  <si>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7,06</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</si>
  <si>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</si>
  <si>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</si>
  <si>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8,84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</si>
  <si>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</si>
  <si>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</si>
  <si>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7,08</t>
  </si>
  <si>
    <t>COMPRESSOR DE AR REBOCAVEL, VAZÃO 250 PCM, PRESSAO DE TRABALHO 102 PSI, MOTOR A DIESEL POTÊNCIA 81 CV - JUROS. AF_06/2015</t>
  </si>
  <si>
    <t>1,90</t>
  </si>
  <si>
    <t>COMPRESSOR DE AR REBOCAVEL, VAZÃO 250 PCM, PRESSAO DE TRABALHO 102 PSI, MOTOR A DIESEL POTÊNCIA 81 CV - MANUTENÇÃO. AF_06/2015</t>
  </si>
  <si>
    <t>8,87</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</si>
  <si>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</si>
  <si>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</si>
  <si>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17,99</t>
  </si>
  <si>
    <t>COMPRESSOR DE AR REBOCÁVEL, VAZÃO 748 PCM, PRESSÃO EFETIVA DE TRABALHO 102 PSI, MOTOR DIESEL, POTÊNCIA 210 CV - JUROS. AF_06/2015</t>
  </si>
  <si>
    <t>4,82</t>
  </si>
  <si>
    <t>COMPRESSOR DE AR REBOCÁVEL, VAZÃO 748 PCM, PRESSÃO EFETIVA DE TRABALHO 102 PSI, MOTOR DIESEL, POTÊNCIA 210 CV - MANUTENÇÃO. AF_06/2015</t>
  </si>
  <si>
    <t>22,52</t>
  </si>
  <si>
    <t>COMPRESSOR DE AR REBOCÁVEL, VAZÃO 748 PCM, PRESSÃO EFETIVA DE TRABALHO 102 PSI, MOTOR DIESEL, POTÊNCIA 210 CV - MATERIAIS NA OPERAÇÃO. AF_06/2015</t>
  </si>
  <si>
    <t>152,42</t>
  </si>
  <si>
    <t>COMPRESSOR DE AR REBOCAVEL, VAZÃO 400 PCM, PRESSAO DE TRABALHO 102 PSI, MOTOR A DIESEL POTÊNCIA 110 CV - DEPRECIAÇÃO. AF_06/2015</t>
  </si>
  <si>
    <t>8,40</t>
  </si>
  <si>
    <t>COMPRESSOR DE AR REBOCAVEL, VAZÃO 400 PCM, PRESSAO DE TRABALHO 102 PSI, MOTOR A DIESEL POTÊNCIA 110 CV - JUROS. AF_06/2015</t>
  </si>
  <si>
    <t>2,25</t>
  </si>
  <si>
    <t>COMPRESSOR DE AR REBOCAVEL, VAZÃO 400 PCM, PRESSAO DE TRABALHO 102 PSI, MOTOR A DIESEL POTÊNCIA 110 CV - MANUTENÇÃO. AF_06/2015</t>
  </si>
  <si>
    <t>10,52</t>
  </si>
  <si>
    <t>COMPRESSOR DE AR REBOCAVEL, VAZÃO 400 PCM, PRESSAO DE TRABALHO 102 PSI, MOTOR A DIESEL POTÊNCIA 110 CV - MATERIAIS NA OPERAÇÃO. AF_06/2015</t>
  </si>
  <si>
    <t>79,80</t>
  </si>
  <si>
    <t>PERFURATRIZ HIDRÁULICA SOBRE CAMINHÃO COM TRADO CURTO ACOPLADO, PROFUNDIDADE MÁXIMA DE 20 M, DIÂMETRO MÁXIMO DE 1500 MM, POTÊNCIA INSTALADA DE 137 HP, MESA ROTATIVA COM TORQUE MÁXIMO DE 30 KNM - IMPOSTOS E SEGUROS. AF_06/2015</t>
  </si>
  <si>
    <t>11,40</t>
  </si>
  <si>
    <t>CAMINHÃO TRUCADO (C/ TERCEIRO EIXO) ELETRÔNICO - POTÊNCIA 231CV - PBT = 22000KG - DIST. ENTRE EIXOS 5170 MM - INCLUI CARROCERIA FIXA ABERTA DE MADEIRA - DEPRECIAÇÃO. AF_06/2015</t>
  </si>
  <si>
    <t>24,18</t>
  </si>
  <si>
    <t>CAMINHÃO TRUCADO (C/ TERCEIRO EIXO) ELETRÔNICO - POTÊNCIA 231CV - PBT = 22000KG - DIST. ENTRE EIXOS 5170 MM - INCLUI CARROCERIA FIXA ABERTA DE MADEIRA - JUROS. AF_06/2015</t>
  </si>
  <si>
    <t>9,66</t>
  </si>
  <si>
    <t>CAMINHÃO TRUCADO (C/ TERCEIRO EIXO) ELETRÔNICO - POTÊNCIA 231CV - PBT = 22000KG - DIST. ENTRE EIXOS 5170 MM - INCLUI CARROCERIA FIXA ABERTA DE MADEIRA - IMPOSTOS E SEGUROS. AF_06/2015</t>
  </si>
  <si>
    <t>3,90</t>
  </si>
  <si>
    <t>CAMINHÃO TRUCADO (C/ TERCEIRO EIXO) ELETRÔNICO - POTÊNCIA 231CV - PBT = 22000KG - DIST. ENTRE EIXOS 5170 MM - INCLUI CARROCERIA FIXA ABERTA DE MADEIRA - MANUTENÇÃO. AF_06/2015</t>
  </si>
  <si>
    <t>44,21</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</si>
  <si>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</si>
  <si>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</si>
  <si>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0,41</t>
  </si>
  <si>
    <t>PLACA VIBRATÓRIA REVERSÍVEL COM MOTOR 4 TEMPOS A GASOLINA, FORÇA CENTRÍFUGA DE 25 KN (2500 KGF), POTÊNCIA 5,5 CV - JUROS. AF_08/2015</t>
  </si>
  <si>
    <t>0,11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</si>
  <si>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</si>
  <si>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</si>
  <si>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8,81</t>
  </si>
  <si>
    <t>CORTADORA DE PISO COM MOTOR 4 TEMPOS A GASOLINA, POTÊNCIA DE 13 HP, COM DISCO DE CORTE DIAMANTADO SEGMENTADO PARA CONCRETO, DIÂMETRO DE 350 MM, FURO DE 1" (14 X 1") - DEPRECIAÇÃO. AF_08/2015</t>
  </si>
  <si>
    <t>0,70</t>
  </si>
  <si>
    <t>CORTADORA DE PISO COM MOTOR 4 TEMPOS A GASOLINA, POTÊNCIA DE 13 HP, COM DISCO DE CORTE DIAMANTADO SEGMENTADO PARA CONCRETO, DIÂMETRO DE 350 MM, FURO DE 1" (14 X 1") - JUROS. AF_08/2015</t>
  </si>
  <si>
    <t>0,15</t>
  </si>
  <si>
    <t>CORTADORA DE PISO COM MOTOR 4 TEMPOS A GASOLINA, POTÊNCIA DE 13 HP, COM DISCO DE CORTE DIAMANTADO SEGMENTADO PARA CONCRETO, DIÂMETRO DE 350 MM, FURO DE 1" (14 X 1") - MANUTENÇÃO. AF_08/2015</t>
  </si>
  <si>
    <t>0,86</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</si>
  <si>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</si>
  <si>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</si>
  <si>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17,05</t>
  </si>
  <si>
    <t>CAMINHÃO TOCO, PESO BRUTO TOTAL 14.300 KG, CARGA ÚTIL MÁXIMA 9590 KG, DISTÂNCIA ENTRE EIXOS 4,76 M, POTÊNCIA 185 CV (NÃO INCLUI CARROCERIA) - JUROS. AF_06/2014</t>
  </si>
  <si>
    <t>7,00</t>
  </si>
  <si>
    <t>CAMINHÃO TOCO, PESO BRUTO TOTAL 14.300 KG, CARGA ÚTIL MÁXIMA 9590 KG, DISTÂNCIA ENTRE EIXOS 4,76 M, POTÊNCIA 185 CV (NÃO INCLUI CARROCERIA) - IMPOSTOS E SEGUROS. AF_06/2014</t>
  </si>
  <si>
    <t>2,83</t>
  </si>
  <si>
    <t>CAMINHÃO PIPA 6.000 L, PESO BRUTO TOTAL 13.000 KG, DISTÂNCIA ENTRE EIXOS 4,80 M, POTÊNCIA 189 CV INCLUSIVE TANQUE DE AÇO PARA TRANSPORTE DE ÁGUA, CAPACIDADE 6 M3 - DEPRECIAÇÃO. AF_06/2014</t>
  </si>
  <si>
    <t>20,44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</si>
  <si>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</si>
  <si>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</si>
  <si>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3,15</t>
  </si>
  <si>
    <t>CAMINHÃO BASCULANTE 6 M3, PESO BRUTO TOTAL 16.000 KG, CARGA ÚTIL MÁXIMA 13.071 KG, DISTÂNCIA ENTRE EIXOS 4,80 M, POTÊNCIA 230 CV INCLUSIVE CAÇAMBA METÁLICA - DEPRECIAÇÃO. AF_06/2014</t>
  </si>
  <si>
    <t>21,97</t>
  </si>
  <si>
    <t>CAMINHÃO BASCULANTE 6 M3, PESO BRUTO TOTAL 16.000 KG, CARGA ÚTIL MÁXIMA 13.071 KG, DISTÂNCIA ENTRE EIXOS 4,80 M, POTÊNCIA 230 CV INCLUSIVE CAÇAMBA METÁLICA - JUROS. AF_06/2014</t>
  </si>
  <si>
    <t>8,37</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</si>
  <si>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</si>
  <si>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</si>
  <si>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18,72</t>
  </si>
  <si>
    <t>CAMINHÃO TOCO, PESO BRUTO TOTAL 16.000 KG, CARGA ÚTIL MÁXIMA DE 10.685 KG, DISTÂNCIA ENTRE EIXOS 4,80 M, POTÊNCIA 189 CV EXCLUSIVE CARROCERIA - JUROS. AF_06/2014</t>
  </si>
  <si>
    <t>7,69</t>
  </si>
  <si>
    <t>CAMINHÃO TOCO, PESO BRUTO TOTAL 16.000 KG, CARGA ÚTIL MÁXIMA DE 10.685 KG, DISTÂNCIA ENTRE EIXOS 4,80 M, POTÊNCIA 189 CV EXCLUSIVE CARROCERIA - IMPOSTOS E SEGUROS. AF_06/2014</t>
  </si>
  <si>
    <t>3,11</t>
  </si>
  <si>
    <t>CAMINHÃO BASCULANTE 10 M3, TRUCADO CABINE SIMPLES, PESO BRUTO TOTAL 23.000 KG, CARGA ÚTIL MÁXIMA 15.935 KG, DISTÂNCIA ENTRE EIXOS 4,80 M, POTÊNCIA 230 CV INCLUSIVE CAÇAMBA METÁLICA - DEPRECIAÇÃO. AF_06/2014</t>
  </si>
  <si>
    <t>28,92</t>
  </si>
  <si>
    <t>CAMINHÃO BASCULANTE 10 M3, TRUCADO CABINE SIMPLES, PESO BRUTO TOTAL 23.000 KG, CARGA ÚTIL MÁXIMA 15.935 KG, DISTÂNCIA ENTRE EIXOS 4,80 M, POTÊNCIA 230 CV INCLUSIVE CAÇAMBA METÁLICA - JUROS. AF_06/2014</t>
  </si>
  <si>
    <t>10,99</t>
  </si>
  <si>
    <t>CAMINHÃO BASCULANTE 10 M3, TRUCADO CABINE SIMPLES, PESO BRUTO TOTAL 23.000 KG, CARGA ÚTIL MÁXIMA 15.935 KG, DISTÂNCIA ENTRE EIXOS 4,80 M, POTÊNCIA 230 CV INCLUSIVE CAÇAMBA METÁLICA - IMPOSTOS E SEGUROS. AF_06/2014</t>
  </si>
  <si>
    <t>4,44</t>
  </si>
  <si>
    <t>CAMINHÃO BASCULANTE 10 M3, TRUCADO CABINE SIMPLES, PESO BRUTO TOTAL 23.000 KG, CARGA ÚTIL MÁXIMA 15.935 KG, DISTÂNCIA ENTRE EIXOS 4,80 M, POTÊNCIA 230 CV INCLUSIVE CAÇAMBA METÁLICA - MANUTENÇÃO. AF_06/2014</t>
  </si>
  <si>
    <t>51,77</t>
  </si>
  <si>
    <t>CAMINHÃO BASCULANTE 10 M3, TRUCADO CABINE SIMPLES, PESO BRUTO TOTAL 23.000 KG, CARGA ÚTIL MÁXIMA 15.935 KG, DISTÂNCIA ENTRE EIXOS 4,80 M, POTÊNCIA 230 CV INCLUSIVE CAÇAMBA METÁLICA - MATERIAIS NA OPERAÇÃO. AF_06/2014</t>
  </si>
  <si>
    <t>137,46</t>
  </si>
  <si>
    <t>CAMINHÃO TOCO, PBT 14.300 KG, CARGA ÚTIL MÁX. 9.710 KG, DIST. ENTRE EIXOS 3,56 M, POTÊNCIA 185 CV, INCLUSIVE CARROCERIA FIXA ABERTA DE MADEIRA P/ TRANSPORTE GERAL DE CARGA SECA, DIMEN. APROX. 2,50 X 6,50 X 0,50 M - DEPRECIAÇÃO. AF_06/2014</t>
  </si>
  <si>
    <t>18,86</t>
  </si>
  <si>
    <t>CAMINHÃO TOCO, PBT 14.300 KG, CARGA ÚTIL MÁX. 9.710 KG, DIST. ENTRE EIXOS 3,56 M, POTÊNCIA 185 CV, INCLUSIVE CARROCERIA FIXA ABERTA DE MADEIRA P/ TRANSPORTE GERAL DE CARGA SECA, DIMEN. APROX. 2,50 X 6,50 X 0,50 M - JUROS. AF_06/2014</t>
  </si>
  <si>
    <t>7,47</t>
  </si>
  <si>
    <t>CAMINHÃO TOCO, PBT 14.300 KG, CARGA ÚTIL MÁX. 9.710 KG, DIST. ENTRE EIXOS 3,56 M, POTÊNCIA 185 CV, INCLUSIVE CARROCERIA FIXA ABERTA DE MADEIRA P/ TRANSPORTE GERAL DE CARGA SECA, DIMEN. APROX. 2,50 X 6,50 X 0,50 M - IMPOSTOS E SEGUROS. AF_06/2014</t>
  </si>
  <si>
    <t>3,02</t>
  </si>
  <si>
    <t>CAMINHÃO PIPA 10.000 L TRUCADO, PESO BRUTO TOTAL 23.000 KG, CARGA ÚTIL MÁXIMA 15.935 KG, DISTÂNCIA ENTRE EIXOS 4,8 M, POTÊNCIA 230 CV, INCLUSIVE TANQUE DE AÇO PARA TRANSPORTE DE ÁGUA - DEPRECIAÇÃO. AF_06/2014</t>
  </si>
  <si>
    <t>28,32</t>
  </si>
  <si>
    <t>CAMINHÃO PIPA 10.000 L TRUCADO, PESO BRUTO TOTAL 23.000 KG, CARGA ÚTIL MÁXIMA 15.935 KG, DISTÂNCIA ENTRE EIXOS 4,8 M, POTÊNCIA 230 CV, INCLUSIVE TANQUE DE AÇO PARA TRANSPORTE DE ÁGUA - JUROS. AF_06/2014</t>
  </si>
  <si>
    <t>10,92</t>
  </si>
  <si>
    <t>CAMINHÃO PIPA 10.000 L TRUCADO, PESO BRUTO TOTAL 23.000 KG, CARGA ÚTIL MÁXIMA 15.935 KG, DISTÂNCIA ENTRE EIXOS 4,8 M, POTÊNCIA 230 CV, INCLUSIVE TANQUE DE AÇO PARA TRANSPORTE DE ÁGUA - IMPOSTOS E SEGUROS. AF_06/2014</t>
  </si>
  <si>
    <t>4,41</t>
  </si>
  <si>
    <t>CAMINHÃO BASCULANTE 6 M3 TOCO, PESO BRUTO TOTAL 16.000 KG, CARGA ÚTIL MÁXIMA 11.130 KG, DISTÂNCIA ENTRE EIXOS 5,36 M, POTÊNCIA 185 CV, INCLUSIVE CAÇAMBA METÁLICA - IMPOSTOS E SEGUROS. AF_06/2014</t>
  </si>
  <si>
    <t>3,50</t>
  </si>
  <si>
    <t>GUINDAUTO HIDRÁULICO, CAPACIDADE MÁXIMA DE CARGA 6200 KG, MOMENTO MÁXIMO DE CARGA 11,7 TM, ALCANCE MÁXIMO HORIZONTAL 9,70 M, INCLUSIVE CAMINHÃO TOCO PBT 16.000 KG, POTÊNCIA DE 189 CV - IMPOSTOS E SEGUROS. AF_08/2015</t>
  </si>
  <si>
    <t>3,95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</si>
  <si>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</si>
  <si>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</si>
  <si>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24,92</t>
  </si>
  <si>
    <t>ESPARGIDOR DE ASFALTO PRESSURIZADO, TANQUE 6 M3 COM ISOLAÇÃO TÉRMICA, AQUECIDO COM 2 MAÇARICOS, COM BARRA ESPARGIDORA 3,60 M, MONTADO SOBRE CAMINHÃO  TOCO, PBT 14.300 KG, POTÊNCIA 185 CV - JUROS. AF_05/2023</t>
  </si>
  <si>
    <t>9,73</t>
  </si>
  <si>
    <t>ESPARGIDOR DE ASFALTO PRESSURIZADO, TANQUE 6 M3 COM ISOLAÇÃO TÉRMICA, AQUECIDO COM 2 MAÇARICOS, COM BARRA ESPARGIDORA 3,60 M, MONTADO SOBRE CAMINHÃO  TOCO, PBT 14.300 KG, POTÊNCIA 185 CV - IMPOSTOS E SEGUROS. AF_05/2023</t>
  </si>
  <si>
    <t>3,93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</si>
  <si>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</si>
  <si>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</si>
  <si>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0,60</t>
  </si>
  <si>
    <t>COMPACTADOR DE SOLOS DE PERCUSSÃO (SOQUETE) COM MOTOR A GASOLINA 4 TEMPOS, POTÊNCIA 4 CV - JUROS. AF_08/2015</t>
  </si>
  <si>
    <t>0,16</t>
  </si>
  <si>
    <t>COMPACTADOR DE SOLOS DE PERCUSSÃO (SOQUETE) COM MOTOR A GASOLINA 4 TEMPOS, POTÊNCIA 4 CV - MANUTENÇÃO. AF_08/2015</t>
  </si>
  <si>
    <t>0,76</t>
  </si>
  <si>
    <t>COMPACTADOR DE SOLOS DE PERCUSSÃO (SOQUETE) COM MOTOR A GASOLINA 4 TEMPOS, POTÊNCIA 4 CV - MATERIAIS NA OPERAÇÃO. AF_08/2015</t>
  </si>
  <si>
    <t>6,30</t>
  </si>
  <si>
    <t>GUINDAUTO HIDRÁULICO, CAPACIDADE MÁXIMA DE CARGA 6500 KG, MOMENTO MÁXIMO DE CARGA 5,8 TM, ALCANCE MÁXIMO HORIZONTAL 7,60 M, INCLUSIVE CAMINHÃO TOCO PBT 9.700 KG, POTÊNCIA DE 160 CV - DEPRECIAÇÃO. AF_08/2015</t>
  </si>
  <si>
    <t>21,12</t>
  </si>
  <si>
    <t>GUINDAUTO HIDRÁULICO, CAPACIDADE MÁXIMA DE CARGA 6500 KG, MOMENTO MÁXIMO DE CARGA 5,8 TM, ALCANCE MÁXIMO HORIZONTAL 7,60 M, INCLUSIVE CAMINHÃO TOCO PBT 9.700 KG, POTÊNCIA DE 160 CV - JUROS. AF_08/2015</t>
  </si>
  <si>
    <t>7,83</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</si>
  <si>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</si>
  <si>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</si>
  <si>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</si>
  <si>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</si>
  <si>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129,74</t>
  </si>
  <si>
    <t>CAMINHÃO DE TRANSPORTE DE MATERIAL ASFÁLTICO 30.000 L, COM CAVALO MECÂNICO DE CAPACIDADE MÁXIMA DE TRAÇÃO COMBINADO DE 66.000 KG, POTÊNCIA 360 CV, INCLUSIVE TANQUE DE ASFALTO COM SERPENTINA - DEPRECIAÇÃO. AF_08/2015</t>
  </si>
  <si>
    <t>39,79</t>
  </si>
  <si>
    <t>CAMINHÃO DE TRANSPORTE DE MATERIAL ASFÁLTICO 30.000 L, COM CAVALO MECÂNICO DE CAPACIDADE MÁXIMA DE TRAÇÃO COMBINADO DE 66.000 KG, POTÊNCIA 360 CV, INCLUSIVE TANQUE DE ASFALTO COM SERPENTINA - JUROS. AF_08/2015</t>
  </si>
  <si>
    <t>16,05</t>
  </si>
  <si>
    <t>CAMINHÃO DE TRANSPORTE DE MATERIAL ASFÁLTICO 30.000 L, COM CAVALO MECÂNICO DE CAPACIDADE MÁXIMA DE TRAÇÃO COMBINADO DE 66.000 KG, POTÊNCIA 360 CV, INCLUSIVE TANQUE DE ASFALTO COM SERPENTINA - IMPOSTOS E SEGUROS. AF_08/2015</t>
  </si>
  <si>
    <t>6,49</t>
  </si>
  <si>
    <t>CAMINHÃO DE TRANSPORTE DE MATERIAL ASFÁLTICO 30.000 L, COM CAVALO MECÂNICO DE CAPACIDADE MÁXIMA DE TRAÇÃO COMBINADO DE 66.000 KG, POTÊNCIA 360 CV, INCLUSIVE TANQUE DE ASFALTO COM SERPENTINA - MANUTENÇÃO. AF_08/2015</t>
  </si>
  <si>
    <t>71,67</t>
  </si>
  <si>
    <t>CAMINHÃO DE TRANSPORTE DE MATERIAL ASFÁLTICO 30.000 L, COM CAVALO MECÂNICO DE CAPACIDADE MÁXIMA DE TRAÇÃO COMBINADO DE 66.000 KG, POTÊNCIA 360 CV, INCLUSIVE TANQUE DE ASFALTO COM SERPENTINA - MATERIAIS NA OPERAÇÃO. AF_08/2015</t>
  </si>
  <si>
    <t>291,97</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</si>
  <si>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</si>
  <si>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</si>
  <si>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</si>
  <si>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</si>
  <si>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</si>
  <si>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1,46</t>
  </si>
  <si>
    <t>DISTRIBUIDOR DE AGREGADOS REBOCAVEL, CAPACIDADE 1,9 M³, LARGURA DE TRABALHO 3,66 M - DEPRECIAÇÃO. AF_11/2015</t>
  </si>
  <si>
    <t>6,47</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</si>
  <si>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</si>
  <si>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</si>
  <si>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</si>
  <si>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44,06</t>
  </si>
  <si>
    <t>CAMINHÃO PARA EQUIPAMENTO DE LIMPEZA A SUCÇÃO COM CAMINHÃO TRUCADO DE PESO BRUTO TOTAL 23000 KG, CARGA ÚTIL MÁXIMA 15935 KG, DISTÂNCIA ENTRE EIXOS 4,80 M, POTÊNCIA 230 CV, INCLUSIVE LIMPADORA A SUCÇÃO, TANQUE 12000 L - JUROS. AF_05/2023</t>
  </si>
  <si>
    <t>13,74</t>
  </si>
  <si>
    <t>CAMINHÃO PARA EQUIPAMENTO DE LIMPEZA A SUCÇÃO COM CAMINHÃO TRUCADO DE PESO BRUTO TOTAL 23000 KG, CARGA ÚTIL MÁXIMA 15935 KG, DISTÂNCIA ENTRE EIXOS 4,80 M, POTÊNCIA 230 CV, INCLUSIVE LIMPADORA A SUCÇÃO, TANQUE 12000 L - IMPOSTOS E SEGUROS. AF_05/2023</t>
  </si>
  <si>
    <t>5,56</t>
  </si>
  <si>
    <t>CAMINHÃO PARA EQUIPAMENTO DE LIMPEZA A SUCÇÃO COM CAMINHÃO TRUCADO DE PESO BRUTO TOTAL 23000 KG, CARGA ÚTIL MÁXIMA 15935 KG, DISTÂNCIA ENTRE EIXOS 4,80 M, POTÊNCIA 230 CV, INCLUSIVE LIMPADORA A SUCÇÃO, TANQUE 12000 L - MANUTENÇÃO. AF_05/2023</t>
  </si>
  <si>
    <t>69,33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</si>
  <si>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</si>
  <si>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</si>
  <si>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1,20</t>
  </si>
  <si>
    <t>PENEIRA ROTATIVA COM MOTOR ELÉTRICO TRIFÁSICO DE 2 CV, CILINDRO DE 1 M X 0,60 M, COM FUROS DE 3,17 MM - JUROS. AF_05/2023</t>
  </si>
  <si>
    <t>0,27</t>
  </si>
  <si>
    <t>PENEIRA ROTATIVA COM MOTOR ELÉTRICO TRIFÁSICO DE 2 CV, CILINDRO DE 1 M X 0,60 M, COM FUROS DE 3,17 MM - MANUTENÇÃO. AF_05/2023</t>
  </si>
  <si>
    <t>1,50</t>
  </si>
  <si>
    <t>PENEIRA ROTATIVA COM MOTOR ELÉTRICO TRIFÁSICO DE 2 CV, CILINDRO DE 1 M X 0,60 M, COM FUROS DE 3,17 MM - MATERIAIS NA OPERAÇÃO. AF_05/2023</t>
  </si>
  <si>
    <t>DOSADOR DE AREIA, CAPACIDADE DE 26 LITROS - DEPRECIAÇÃO. AF_05/2023</t>
  </si>
  <si>
    <t>0,30</t>
  </si>
  <si>
    <t>DOSADOR DE AREIA, CAPACIDADE DE 26 LITROS - JUROS. AF_05/2023</t>
  </si>
  <si>
    <t>DOSADOR DE AREIA, CAPACIDADE DE 26 LITROS - MANUTENÇÃO. AF_05/2023</t>
  </si>
  <si>
    <t>0,21</t>
  </si>
  <si>
    <t>CAMINHONETE COM MOTOR A DIESEL, POTÊNCIA 180 CV, CABINE DUPLA, 4X4 - DEPRECIAÇÃO. AF_11/2015</t>
  </si>
  <si>
    <t>12,68</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</si>
  <si>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</si>
  <si>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</si>
  <si>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</si>
  <si>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15,85</t>
  </si>
  <si>
    <t>CAMINHONETE COM MOTOR A DIESEL, POTÊNCIA 180 CV, CABINE DUPLA, 4X4 - MATERIAIS NA OPERAÇÃO. AF_11/2015</t>
  </si>
  <si>
    <t>34,16</t>
  </si>
  <si>
    <t>CAMINHONETE CABINE SIMPLES COM MOTOR 1.6 FLEX, CÂMBIO MANUAL, POTÊNCIA 101/104 CV, 2 PORTAS - DEPRECIAÇÃO. AF_11/2015</t>
  </si>
  <si>
    <t>CAMINHONETE CABINE SIMPLES COM MOTOR 1.6 FLEX, CÂMBIO MANUAL, POTÊNCIA 101/104 CV, 2 PORTAS - JUROS. AF_11/2015</t>
  </si>
  <si>
    <t>1,43</t>
  </si>
  <si>
    <t>CAMINHONETE CABINE SIMPLES COM MOTOR 1.6 FLEX, CÂMBIO MANUAL, POTÊNCIA 101/104 CV, 2 PORTAS - IMPOSTOS E SEGUROS. AF_11/2015</t>
  </si>
  <si>
    <t>0,58</t>
  </si>
  <si>
    <t>CAMINHONETE CABINE SIMPLES COM MOTOR 1.6 FLEX, CÂMBIO MANUAL, POTÊNCIA 101/104 CV, 2 PORTAS - MANUTENÇÃO. AF_11/2015</t>
  </si>
  <si>
    <t>CAMINHONETE CABINE SIMPLES COM MOTOR 1.6 FLEX, CÂMBIO MANUAL, POTÊNCIA 101/104 CV, 2 PORTAS - MATERIAIS NA OPERAÇÃO. AF_11/2015</t>
  </si>
  <si>
    <t>40,94</t>
  </si>
  <si>
    <t>CAMINHÃO DE TRANSPORTE DE MATERIAL ASFÁLTICO 20.000 L, COM CAVALO MECÂNICO DE CAPACIDADE MÁXIMA DE TRAÇÃO COMBINADO DE 45.000 KG, POTÊNCIA 330 CV, INCLUSIVE TANQUE DE ASFALTO COM MAÇARICO - DEPRECIAÇÃO. AF_12/2015</t>
  </si>
  <si>
    <t>28,99</t>
  </si>
  <si>
    <t>CAMINHÃO DE TRANSPORTE DE MATERIAL ASFÁLTICO 20.000 L, COM CAVALO MECÂNICO DE CAPACIDADE MÁXIMA DE TRAÇÃO COMBINADO DE 45.000 KG, POTÊNCIA 330 CV, INCLUSIVE TANQUE DE ASFALTO COM MAÇARICO - JUROS. AF_12/2015</t>
  </si>
  <si>
    <t>11,67</t>
  </si>
  <si>
    <t>CAMINHÃO DE TRANSPORTE DE MATERIAL ASFÁLTICO 20.000 L, COM CAVALO MECÂNICO DE CAPACIDADE MÁXIMA DE TRAÇÃO COMBINADO DE 45.000 KG, POTÊNCIA 330 CV, INCLUSIVE TANQUE DE ASFALTO COM MAÇARICO - IMPOSTOS E SEGUROS. AF_12/2015</t>
  </si>
  <si>
    <t>4,71</t>
  </si>
  <si>
    <t>CAMINHÃO DE TRANSPORTE DE MATERIAL ASFÁLTICO 20.000 L, COM CAVALO MECÂNICO DE CAPACIDADE MÁXIMA DE TRAÇÃO COMBINADO DE 45.000 KG, POTÊNCIA 330 CV, INCLUSIVE TANQUE DE ASFALTO COM MAÇARICO - MANUTENÇÃO. AF_12/2015</t>
  </si>
  <si>
    <t>51,98</t>
  </si>
  <si>
    <t>CAMINHÃO DE TRANSPORTE DE MATERIAL ASFÁLTICO 20.000 L, COM CAVALO MECÂNICO DE CAPACIDADE MÁXIMA DE TRAÇÃO COMBINADO DE 45.000 KG, POTÊNCIA 330 CV, INCLUSIVE TANQUE DE ASFALTO COM MAÇARICO - MATERIAIS NA OPERAÇÃO. AF_12/2015</t>
  </si>
  <si>
    <t>267,67</t>
  </si>
  <si>
    <t>APARELHO PARA CORTE E SOLDA OXI-ACETILENO SOBRE RODAS, INCLUSIVE CILINDROS E MAÇARICOS - DEPRECIAÇÃO. AF_05/2023</t>
  </si>
  <si>
    <t>0,19</t>
  </si>
  <si>
    <t>APARELHO PARA CORTE E SOLDA OXI-ACETILENO SOBRE RODAS, INCLUSIVE CILINDROS E MAÇARICOS - JUROS. AF_05/2023</t>
  </si>
  <si>
    <t>0,04</t>
  </si>
  <si>
    <t>APARELHO PARA CORTE E SOLDA OXI-ACETILENO SOBRE RODAS, INCLUSIVE CILINDROS E MAÇARICOS - MANUTENÇÃO. AF_05/2023</t>
  </si>
  <si>
    <t>0,24</t>
  </si>
  <si>
    <t>APARELHO PARA CORTE E SOLDA OXI-ACETILENO SOBRE RODAS, INCLUSIVE CILINDROS E MAÇARICOS - MATERIAIS NA OPERAÇÃO. AF_05/2023</t>
  </si>
  <si>
    <t>125,95</t>
  </si>
  <si>
    <t>MÁQUINA EXTRUSORA DE CONCRETO PARA GUIAS E SARJETAS, MOTOR A DIESEL, POTÊNCIA 14 CV - DEPRECIAÇÃO. AF_12/2015</t>
  </si>
  <si>
    <t>4,24</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</si>
  <si>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</si>
  <si>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</si>
  <si>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</si>
  <si>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8,99</t>
  </si>
  <si>
    <t>MARTELO PERFURADOR PNEUMÁTICO MANUAL, HASTE 25 X 75 MM, 21 KG - DEPRECIAÇÃO. AF_12/2015</t>
  </si>
  <si>
    <t>1,80</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</si>
  <si>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</si>
  <si>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</si>
  <si>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</si>
  <si>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347,25</t>
  </si>
  <si>
    <t>PERFURATRIZ COM TORRE METÁLICA PARA EXECUÇÃO DE ESTACA HÉLICE CONTÍNUA, PROFUNDIDADE MÁXIMA DE 32 M, DIÂMETRO MÁXIMO DE 1000 MM, POTÊNCIA INSTALADA DE 350 HP, MESA ROTATIVA COM TORQUE MÁXIMO DE 263 KNM - JUROS. AF_01/2016</t>
  </si>
  <si>
    <t>93,16</t>
  </si>
  <si>
    <t>PERFURATRIZ COM TORRE METÁLICA PARA EXECUÇÃO DE ESTACA HÉLICE CONTÍNUA, PROFUNDIDADE MÁXIMA DE 32 M, DIÂMETRO MÁXIMO DE 1000 MM, POTÊNCIA INSTALADA DE 350 HP, MESA ROTATIVA COM TORQUE MÁXIMO DE 263 KNM - MANUTENÇÃO. AF_01/2016</t>
  </si>
  <si>
    <t>434,55</t>
  </si>
  <si>
    <t>PERFURATRIZ COM TORRE METÁLICA PARA EXECUÇÃO DE ESTACA HÉLICE CONTÍNUA, PROFUNDIDADE MÁXIMA DE 32 M, DIÂMETRO MÁXIMO DE 1000 MM, POTÊNCIA INSTALADA DE 350 HP, MESA ROTATIVA COM TORQUE MÁXIMO DE 263 KNM - MATERIAIS NA OPERAÇÃO. AF_01/2016</t>
  </si>
  <si>
    <t>151,43</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</si>
  <si>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</si>
  <si>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</si>
  <si>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</si>
  <si>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0,64</t>
  </si>
  <si>
    <t>BETONEIRA CAPACIDADE NOMINAL 400 L, CAPACIDADE DE MISTURA 310 L, MOTOR A GASOLINA POTÊNCIA 5,5 CV, SEM CARREGADOR - MATERIAIS NA OPERAÇÃO. AF_02/2016</t>
  </si>
  <si>
    <t>GRUPO GERADOR ESTACIONÁRIO, MOTOR DIESEL POTÊNCIA 170 KVA - JUROS. AF_02/2016</t>
  </si>
  <si>
    <t>2,52</t>
  </si>
  <si>
    <t>ROLO COMPACTADOR VIBRATÓRIO REBOCÁVEL, CILINDRO DE AÇO LISO, POTÊNCIA DE TRAÇÃO DE 65 CV, PESO 4,7 T, IMPACTO DINÂMICO 18,3 T, LARGURA DE TRABALHO 1,67 M - JUROS. AF_02/2016</t>
  </si>
  <si>
    <t>2,59</t>
  </si>
  <si>
    <t>ROLO COMPACTADOR VIBRATÓRIO PÉ DE CARNEIRO, OPERADO POR CONTROLE REMOTO, POTÊNCIA 12,5 KW, PESO OPERACIONAL 1,675 T, LARGURA DE TRABALHO 0,85 M - JUROS. AF_02/2016</t>
  </si>
  <si>
    <t>11,75</t>
  </si>
  <si>
    <t>ROLO COMPACTADOR VIBRATÓRIO PÉ DE CARNEIRO, OPERADO POR CONTROLE REMOTO, POTÊNCIA 12,5 KW, PESO OPERACIONAL 1,675 T, LARGURA DE TRABALHO 0,85 M - MATERIAIS NA OPERAÇÃO. AF_02/2016</t>
  </si>
  <si>
    <t>11,60</t>
  </si>
  <si>
    <t>GRUA ASCENCIONAL, LANÇA DE 30 M, CAPACIDADE DE 1,0 T A 30 M, ALTURA ATÉ 39 M   DEPRECIAÇÃO. AF_05/2023</t>
  </si>
  <si>
    <t>26,87</t>
  </si>
  <si>
    <t>GRUA ASCENCIONAL, LANÇA DE 30 M, CAPACIDADE DE 1,0 T A 30 M, ALTURA ATÉ 39 M   JUROS. AF_05/2023</t>
  </si>
  <si>
    <t>10,07</t>
  </si>
  <si>
    <t>GRUA ASCENCIONAL, LANÇA DE 30 M, CAPACIDADE DE 1,0 T A 30 M, ALTURA ATÉ 39 M   MANUTENÇÃO. AF_05/2023</t>
  </si>
  <si>
    <t>26,12</t>
  </si>
  <si>
    <t>GRUA ASCENCIONAL, LANÇA DE 30 M, CAPACIDADE DE 1,0 T A 30 M, ALTURA ATÉ 39 M   MATERIAIS NA OPERAÇÃO. AF_05/2023</t>
  </si>
  <si>
    <t>10,09</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</si>
  <si>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</si>
  <si>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</si>
  <si>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</si>
  <si>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0,22</t>
  </si>
  <si>
    <t>GUINCHO ELÉTRICO DE COLUNA, CAPACIDADE 400 KG, COM MOTO FREIO, MOTOR TRIFÁSICO DE 1,25 CV - MATERIAIS NA OPERAÇÃO. AF_03/2016</t>
  </si>
  <si>
    <t>0,84</t>
  </si>
  <si>
    <t>GUINDASTE HIDRÁULICO AUTOPROPELIDO, COM LANÇA TELESCÓPICA 40 M, CAPACIDADE MÁXIMA 60 T, POTÊNCIA 260 KW - DEPRECIAÇÃO. AF_03/2016</t>
  </si>
  <si>
    <t>100,42</t>
  </si>
  <si>
    <t>GUINDASTE HIDRÁULICO AUTOPROPELIDO, COM LANÇA TELESCÓPICA 40 M, CAPACIDADE MÁXIMA 60 T, POTÊNCIA 260 KW - JUROS. AF_03/2016</t>
  </si>
  <si>
    <t>35,39</t>
  </si>
  <si>
    <t>GUINDASTE HIDRÁULICO AUTOPROPELIDO, COM LANÇA TELESCÓPICA 40 M, CAPACIDADE MÁXIMA 60 T, POTÊNCIA 260 KW - MANUTENÇÃO. AF_03/2016</t>
  </si>
  <si>
    <t>161,42</t>
  </si>
  <si>
    <t>GUINDASTE HIDRÁULICO AUTOPROPELIDO, COM LANÇA TELESCÓPICA 40 M, CAPACIDADE MÁXIMA 60 T, POTÊNCIA 260 KW - MATERIAIS NA OPERAÇÃO. AF_03/2016</t>
  </si>
  <si>
    <t>14,04</t>
  </si>
  <si>
    <t>GUINDASTE HIDRÁULICO AUTOPROPELIDO, COM LANÇA TELESCÓPICA 40 M, CAPACIDADE MÁXIMA 60 T, POTÊNCIA 260 KW - IMPOSTOS E SEGUROS. AF_03/2016</t>
  </si>
  <si>
    <t>14,30</t>
  </si>
  <si>
    <t>GUINDAUTO HIDRÁULICO, CAPACIDADE MÁXIMA DE CARGA 3300 KG, MOMENTO MÁXIMO DE CARGA 5,8 TM, ALCANCE MÁXIMO HORIZONTAL 7,60 M, INCLUSIVE CAMINHÃO TOCO PBT 16.000 KG, POTÊNCIA DE 189 CV - DEPRECIAÇÃO. AF_03/2016</t>
  </si>
  <si>
    <t>24,39</t>
  </si>
  <si>
    <t>GUINDAUTO HIDRÁULICO, CAPACIDADE MÁXIMA DE CARGA 3300 KG, MOMENTO MÁXIMO DE CARGA 5,8 TM, ALCANCE MÁXIMO HORIZONTAL 7,60 M, INCLUSIVE CAMINHÃO TOCO PBT 16.000 KG, POTÊNCIA DE 189 CV - JUROS. AF_03/2016</t>
  </si>
  <si>
    <t>9,17</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</si>
  <si>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</si>
  <si>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</si>
  <si>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42,18</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</si>
  <si>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</si>
  <si>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</si>
  <si>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</si>
  <si>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2,00</t>
  </si>
  <si>
    <t>MÁQUINA JATO DE PRESSAO PORTÁTIL, CAMARA DE 1 SAIDA, CAPACIDADE 280 L, DIAMETRO 670 MM, BICO DE JATO CURTO VENTURI DE 5/16" , MANGUEIRA DE 1" COM COMPRESSOR DE AR REBOCÁVEL 189 PCM E MOTOR DIESEL 63 CV - MANUTENÇÃO. AF_05/2023</t>
  </si>
  <si>
    <t>9,36</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</si>
  <si>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</si>
  <si>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</si>
  <si>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0,34</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</si>
  <si>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</si>
  <si>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</si>
  <si>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</si>
  <si>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11,13</t>
  </si>
  <si>
    <t>GRUPO GERADOR REBOCÁVEL, POTÊNCIA 66 KVA, MOTOR A DIESEL - DEPRECIAÇÃO. AF_03/2016</t>
  </si>
  <si>
    <t>4,49</t>
  </si>
  <si>
    <t>GRUPO GERADOR REBOCÁVEL, POTÊNCIA 66 KVA, MOTOR A DIESEL - JUROS. AF_03/2016</t>
  </si>
  <si>
    <t>GRUPO GERADOR REBOCÁVEL, POTÊNCIA 66 KVA, MOTOR A DIESEL - MANUTENÇÃO. AF_03/2016</t>
  </si>
  <si>
    <t>4,01</t>
  </si>
  <si>
    <t>GRUPO GERADOR REBOCÁVEL, POTÊNCIA 66 KVA, MOTOR A DIESEL - MATERIAIS NA OPERAÇÃO. AF_03/2016</t>
  </si>
  <si>
    <t>65,01</t>
  </si>
  <si>
    <t>GRUPO GERADOR ESTACIONÁRIO, POTÊNCIA 150 KVA, MOTOR A DIESEL- DEPRECIAÇÃO. AF_03/2016</t>
  </si>
  <si>
    <t>6,36</t>
  </si>
  <si>
    <t>GRUPO GERADOR ESTACIONÁRIO, POTÊNCIA 150 KVA, MOTOR A DIESEL- JUROS. AF_03/2016</t>
  </si>
  <si>
    <t>2,24</t>
  </si>
  <si>
    <t>GRUPO GERADOR ESTACIONÁRIO, POTÊNCIA 150 KVA, MOTOR A DIESEL- MANUTENÇÃO. AF_03/2016</t>
  </si>
  <si>
    <t>GRUPO GERADOR ESTACIONÁRIO, POTÊNCIA 150 KVA, MOTOR A DIESEL- MATERIAIS NA OPERAÇÃO. AF_03/2016</t>
  </si>
  <si>
    <t>155,38</t>
  </si>
  <si>
    <t>USINA DE MISTURA ASFÁLTICA À QUENTE, TIPO CONTRA FLUXO, PROD 40 A 80 TON/HORA - DEPRECIAÇÃO. AF_05/2023</t>
  </si>
  <si>
    <t>174,76</t>
  </si>
  <si>
    <t>USINA DE MISTURA ASFÁLTICA À QUENTE, TIPO CONTRA FLUXO, PROD 40 A 80 TON/HORA - JUROS. AF_05/2023</t>
  </si>
  <si>
    <t>53,72</t>
  </si>
  <si>
    <t>USINA DE MISTURA ASFÁLTICA À QUENTE, TIPO CONTRA FLUXO, PROD 40 A 80 TON/HORA - MANUTENÇÃO. AF_05/2023</t>
  </si>
  <si>
    <t>218,62</t>
  </si>
  <si>
    <t>USINA DE MISTURA ASFÁLTICA À QUENTE, TIPO CONTRA FLUXO, PROD 40 A 80 TON/HORA - MATERIAIS NA OPERAÇÃO. AF_05/2023</t>
  </si>
  <si>
    <t>2.088,00</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</si>
  <si>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</si>
  <si>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</si>
  <si>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</si>
  <si>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10,73</t>
  </si>
  <si>
    <t>USINA DE ASFALTO À FRIO, CAPACIDADE DE 40 A 60 TON/HORA, ELÉTRICA POTÊNCIA 30 CV - MATERIAIS NA OPERAÇÃO. AF_05/2023</t>
  </si>
  <si>
    <t>108,86</t>
  </si>
  <si>
    <t>MARTELETE OU ROMPEDOR PNEUMÁTICO MANUAL, 28 KG, COM SILENCIADOR - DEPRECIAÇÃO. AF_07/2016</t>
  </si>
  <si>
    <t>1,75</t>
  </si>
  <si>
    <t>MARTELETE OU ROMPEDOR PNEUMÁTICO MANUAL, 28 KG, COM SILENCIADOR - JUROS. AF_07/2016</t>
  </si>
  <si>
    <t>USINA DE CONCRETO FIXA, CAPACIDADE NOMINAL DE 90 A 120 M3/H, SEM SILO - DEPRECIAÇÃO. AF_07/2016</t>
  </si>
  <si>
    <t>32,55</t>
  </si>
  <si>
    <t>USINA DE CONCRETO FIXA, CAPACIDADE NOMINAL DE 90 A 120 M3/H, SEM SILO - JUROS. AF_07/2016</t>
  </si>
  <si>
    <t>10,04</t>
  </si>
  <si>
    <t>USINA MISTURADORA DE SOLOS, CAPACIDADE DE 200 A 500 TON/H, POTENCIA 75KW - DEPRECIAÇÃO. AF_07/2016</t>
  </si>
  <si>
    <t>80,15</t>
  </si>
  <si>
    <t>USINA MISTURADORA DE SOLOS, CAPACIDADE DE 200 A 500 TON/H, POTENCIA 75KW - JUROS. AF_07/2016</t>
  </si>
  <si>
    <t>24,72</t>
  </si>
  <si>
    <t>USINA MISTURADORA DE SOLOS, CAPACIDADE DE 200 A 500 TON/H, POTENCIA 75KW - MATERIAIS NA OPERAÇÃO. AF_07/2016</t>
  </si>
  <si>
    <t>68,85</t>
  </si>
  <si>
    <t>DISTRIBUIDOR DE AGREGADOS AUTOPROPELIDO, CAP 3 M3, A DIESEL, POTÊNCIA 176CV - DEPRECIAÇÃO. AF_07/2016</t>
  </si>
  <si>
    <t>17,87</t>
  </si>
  <si>
    <t>DISTRIBUIDOR DE AGREGADOS AUTOPROPELIDO, C/AP 3 M3, A DIESEL, POTÊNCIA 176CV - JUROS. AF_07/2016</t>
  </si>
  <si>
    <t>5,51</t>
  </si>
  <si>
    <t>DISTRIBUIDOR DE AGREGADOS AUTOPROPELIDO, CAP 3 M3, A DIESEL, POTÊNCIA 176CV - MANUTENÇÃO. AF_07/2016</t>
  </si>
  <si>
    <t>19,56</t>
  </si>
  <si>
    <t>DISTRIBUIDOR DE AGREGADOS AUTOPROPELIDO, CAP 3 M3, A DIESEL, POTÊNCIA 176CV - MATERIAIS NA OPERAÇÃO. AF_07/2016</t>
  </si>
  <si>
    <t>142,73</t>
  </si>
  <si>
    <t>MÁQUINA DEMARCADORA DE FAIXA DE TRÁFEGO À FRIO, AUTOPROPELIDA, POTÊNCIA 38 HP - DEPRECIAÇÃO. AF_07/2016</t>
  </si>
  <si>
    <t>47,90</t>
  </si>
  <si>
    <t>MÁQUINA DEMARCADORA DE FAIXA DE TRÁFEGO À FRIO, AUTOPROPELIDA, POTÊNCIA 38 HP - JUROS. AF_07/2016</t>
  </si>
  <si>
    <t>17,36</t>
  </si>
  <si>
    <t>MÁQUINA DEMARCADORA DE FAIXA DE TRÁFEGO À FRIO, AUTOPROPELIDA, POTÊNCIA 38 HP - MANUTENÇÃO. AF_07/2016</t>
  </si>
  <si>
    <t>56,38</t>
  </si>
  <si>
    <t>MÁQUINA DEMARCADORA DE FAIXA DE TRÁFEGO À FRIO, AUTOPROPELIDA, POTÊNCIA 38 HP - MATERIAIS NA OPERAÇÃO. AF_07/2016</t>
  </si>
  <si>
    <t>31,26</t>
  </si>
  <si>
    <t>TALHA MANUAL DE CORRENTE, CAPACIDADE DE 2 TON. COM ELEVAÇÃO DE 3 M - DEPRECIAÇÃO. AF_07/2016</t>
  </si>
  <si>
    <t>0,02</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</si>
  <si>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</si>
  <si>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</si>
  <si>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</si>
  <si>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54,13</t>
  </si>
  <si>
    <t>GRUA ASCENCIONAL, LANCA DE 42 M, CAPACIDADE DE 1,5 T A 30 M, ALTURA ATE 39 M   JUROS. AF_05/2023</t>
  </si>
  <si>
    <t>12,51</t>
  </si>
  <si>
    <t>GRUA ASCENCIONAL, LANCA DE 42 M, CAPACIDADE DE 1,5 T A 30 M, ALTURA ATE 39 M   MANUTENÇÃO. AF_05/2023</t>
  </si>
  <si>
    <t>59,20</t>
  </si>
  <si>
    <t>GRUA ASCENCIONAL, LANCA DE 42 M, CAPACIDADE DE 1,5 T A 30 M, ALTURA ATE 39 M   MATERIAIS NA OPERAÇÃO. AF_05/2023</t>
  </si>
  <si>
    <t>PULVERIZADOR DE TINTA ELÉTRICO/MÁQUINA DE PINTURA AIRLESS, VAZÃO 2 L/MIN - MATERIAIS NA OPERAÇÃO. AF_05/2023</t>
  </si>
  <si>
    <t>0,68</t>
  </si>
  <si>
    <t>MARTELO DEMOLIDOR PNEUMÁTICO MANUAL, 32 KG - DEPRECIAÇÃO. AF_09/2016</t>
  </si>
  <si>
    <t>1,55</t>
  </si>
  <si>
    <t>MARTELO DEMOLIDOR PNEUMÁTICO MANUAL, 32 KG - JUROS. AF_09/2016</t>
  </si>
  <si>
    <t>0,35</t>
  </si>
  <si>
    <t>MARTELO DEMOLIDOR PNEUMÁTICO MANUAL, 32 KG - MANUTENÇÃO. AF_09/2016</t>
  </si>
  <si>
    <t>1,94</t>
  </si>
  <si>
    <t>COMPACTADOR DE SOLOS DE PERCUSÃO (SOQUETE) COM MOTOR A GASOLINA, POTÊNCIA 3 CV - DEPRECIAÇÃO. AF_09/2016</t>
  </si>
  <si>
    <t>COMPACTADOR DE SOLOS DE PERCUSÃO (SOQUETE) COM MOTOR A GASOLINA, POTÊNCIA 3 CV - JUROS. AF_09/2016</t>
  </si>
  <si>
    <t>0,13</t>
  </si>
  <si>
    <t>COMPACTADOR DE SOLOS DE PERCUSÃO (SOQUETE) COM MOTOR A GASOLINA, POTÊNCIA 3 CV - MANUTENÇÃO. AF_09/2016</t>
  </si>
  <si>
    <t>0,61</t>
  </si>
  <si>
    <t>COMPACTADOR DE SOLOS DE PERCUSÃO (SOQUETE) COM MOTOR A GASOLINA, POTÊNCIA 3 CV - MATERIAIS NA OPERAÇÃO. AF_09/2016</t>
  </si>
  <si>
    <t>4,77</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</si>
  <si>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</si>
  <si>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</si>
  <si>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</si>
  <si>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0,45</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</si>
  <si>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</si>
  <si>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</si>
  <si>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</si>
  <si>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</si>
  <si>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</si>
  <si>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2,74</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</si>
  <si>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</si>
  <si>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</si>
  <si>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</si>
  <si>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</si>
  <si>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</si>
  <si>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1,27</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</si>
  <si>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</si>
  <si>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</si>
  <si>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1,59</t>
  </si>
  <si>
    <t>ROLO COMPACTADOR VIBRATORIO TANDEM, ACO LISO, POTENCIA 125 HP, PESO SEM/COM LASTRO 10,20/11,65 T, LARGURA DE TRABALHO 1,73 M - DEPRECIAÇÃO. AF_11/2016</t>
  </si>
  <si>
    <t>47,95</t>
  </si>
  <si>
    <t>ROLO COMPACTADOR VIBRATORIO TANDEM, ACO LISO, POTENCIA 125 HP, PESO SEM/COM LASTRO 10,20/11,65 T, LARGURA DE TRABALHO 1,73 M - JUROS. AF_11/2016</t>
  </si>
  <si>
    <t>12,86</t>
  </si>
  <si>
    <t>ROLO COMPACTADOR VIBRATORIO TANDEM, ACO LISO, POTENCIA 125 HP, PESO SEM/COM LASTRO 10,20/11,65 T, LARGURA DE TRABALHO 1,73 M - MANUTENÇÃO. AF_11/2016</t>
  </si>
  <si>
    <t>60,01</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</si>
  <si>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</si>
  <si>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</si>
  <si>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5,17</t>
  </si>
  <si>
    <t>PERFURATRIZ MANUAL, TORQUE MAXIMO 55 KGF.M, POTENCIA 5 CV, COM DIAMETRO MAXIMO 8 1/2" - JUROS. AF_11/2016</t>
  </si>
  <si>
    <t>1,19</t>
  </si>
  <si>
    <t>PERFURATRIZ MANUAL, TORQUE MAXIMO 55 KGF.M, POTENCIA 5 CV, COM DIAMETRO MAXIMO 8 1/2" - MANUTENÇÃO. AF_11/2016</t>
  </si>
  <si>
    <t>6,46</t>
  </si>
  <si>
    <t>PERFURATRIZ MANUAL, TORQUE MAXIMO 55 KGF.M, POTENCIA 5 CV, COM DIAMETRO MAXIMO 8 1/2" - MATERIAIS NA OPERAÇÃO. AF_11/2016</t>
  </si>
  <si>
    <t>PERFURATRIZ SOBRE ESTEIRA, TORQUE MÁXIMO 600 KGF, POTÊNCIA ENTRE 50 E 60 HP, DIÂMETRO MÁXIMO 10" - DEPRECIAÇÃO. AF_11/2016</t>
  </si>
  <si>
    <t>50,69</t>
  </si>
  <si>
    <t>PERFURATRIZ SOBRE ESTEIRA, TORQUE MÁXIMO 600 KGF, POTÊNCIA ENTRE 50 E 60 HP, DIÂMETRO MÁXIMO 10" - JUROS. AF_11/2016</t>
  </si>
  <si>
    <t>13,60</t>
  </si>
  <si>
    <t>PERFURATRIZ SOBRE ESTEIRA, TORQUE MÁXIMO 600 KGF, POTÊNCIA ENTRE 50 E 60 HP, DIÂMETRO MÁXIMO 10" - MANUTENÇÃO. AF_11/2016</t>
  </si>
  <si>
    <t>PERFURATRIZ SOBRE ESTEIRA, TORQUE MÁXIMO 600 KGF, POTÊNCIA ENTRE 50 E 60 HP, DIÂMETRO MÁXIMO 10" - MATERIAIS NA OPERAÇÃO. AF_11/2016</t>
  </si>
  <si>
    <t>4,42</t>
  </si>
  <si>
    <t>ESCAVADEIRA HIDRAULICA SOBRE ESTEIRA, EQUIPADA COM CLAMSHELL, COM CAPACIDADE DA CAÇAMBA ENTRE 1,20 E 1,50 M3, PESO OPERACIONAL ENTRE 20,00 E 22,00 TON, POTENCIA LIQUIDA ENTRE 150 E 160 HP - DEPRECIAÇÃO. AF_11/2016</t>
  </si>
  <si>
    <t>60,95</t>
  </si>
  <si>
    <t>ESCAVADEIRA HIDRAULICA SOBRE ESTEIRA, EQUIPADA COM CLAMSHELL, COM CAPACIDADE DA CAÇAMBA ENTRE 1,20 E 1,50 M3, PESO OPERACIONAL ENTRE 20,00 E 22,00 TON, POTENCIA LIQUIDA ENTRE 150 E 160 HP - JUROS. AF_11/2016</t>
  </si>
  <si>
    <t>16,10</t>
  </si>
  <si>
    <t>ESCAVADEIRA HIDRAULICA SOBRE ESTEIRA, EQUIPADA COM CLAMSHELL, COM CAPACIDADE DA CAÇAMBA ENTRE 1,20 E 1,50 M3, PESO OPERACIONAL ENTRE 20,00 E 22,00 TON, POTENCIA LIQUIDA ENTRE 150 E 160 HP - MANUTENÇÃO. AF_11/2016</t>
  </si>
  <si>
    <t>76,19</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</si>
  <si>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</si>
  <si>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</si>
  <si>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3,58</t>
  </si>
  <si>
    <t>GRUPO GERADOR COM CARENAGEM, MOTOR DIESEL POTÊNCIA STANDART ENTRE 250 E 260 KVA - MANUTENÇÃO. AF_12/2016</t>
  </si>
  <si>
    <t>9,08</t>
  </si>
  <si>
    <t>GRUPO GERADOR COM CARENAGEM, MOTOR DIESEL POTÊNCIA STANDART ENTRE 250 E 260 KVA - MATERIAIS NA OPERAÇÃO. AF_12/2016</t>
  </si>
  <si>
    <t>264,71</t>
  </si>
  <si>
    <t>GRUPO GERADOR COM CARENAGEM, MOTOR DIESEL POTÊNCIA STANDART ENTRE 250 E 260 KVA - DEPRECIAÇÃO. AF_12/2016</t>
  </si>
  <si>
    <t>10,17</t>
  </si>
  <si>
    <t>TRATOR DE PNEUS COM POTÊNCIA DE 122 CV, TRAÇÃO 4X4, COM VASSOURA MECÂNICA ACOPLADA - DEPRECIAÇÃO. AF_02/2017</t>
  </si>
  <si>
    <t>25,34</t>
  </si>
  <si>
    <t>TRATOR DE PNEUS COM POTÊNCIA DE 122 CV, TRAÇÃO 4X4, COM VASSOURA MECÂNICA ACOPLADA - JUROS. AF_02/2017</t>
  </si>
  <si>
    <t>6,79</t>
  </si>
  <si>
    <t>TRATOR DE PNEUS COM POTÊNCIA DE 122 CV, TRAÇÃO 4X4, COM VASSOURA MECÂNICA ACOPLADA - MANUTENÇÃO. AF_02/2017</t>
  </si>
  <si>
    <t>27,72</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</si>
  <si>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</si>
  <si>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</si>
  <si>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</si>
  <si>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6,74</t>
  </si>
  <si>
    <t>TRATOR DE PNEUS COM POTÊNCIA DE 122 CV, TRAÇÃO 4X4, COM GRADE DE DISCOS ACOPLADA - MANUTENÇÃO. AF_02/2017</t>
  </si>
  <si>
    <t>27,50</t>
  </si>
  <si>
    <t>TRATOR DE PNEUS COM POTÊNCIA DE 122 CV, TRAÇÃO 4X4, COM GRADE DE DISCOS ACOPLADA - MATERIAIS NA OPERAÇÃO. AF_02/2017</t>
  </si>
  <si>
    <t>TRATOR DE PNEUS COM POTÊNCIA DE 85 CV, TRAÇÃO 4X4, COM GRADE DE DISCOS ACOPLADA - DEPRECIAÇÃO. AF_02/2017</t>
  </si>
  <si>
    <t>19,32</t>
  </si>
  <si>
    <t>TRATOR DE PNEUS COM POTÊNCIA DE 85 CV, TRAÇÃO 4X4, COM GRADE DE DISCOS ACOPLADA - JUROS. AF_02/2017</t>
  </si>
  <si>
    <t>5,18</t>
  </si>
  <si>
    <t>TRATOR DE PNEUS COM POTÊNCIA DE 85 CV, TRAÇÃO 4X4, COM GRADE DE DISCOS ACOPLADA - MANUTENÇÃO. AF_02/2017</t>
  </si>
  <si>
    <t>21,13</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</si>
  <si>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</si>
  <si>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</si>
  <si>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</si>
  <si>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12,32</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</si>
  <si>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</si>
  <si>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</si>
  <si>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57,16</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</si>
  <si>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</si>
  <si>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</si>
  <si>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19,52</t>
  </si>
  <si>
    <t>MINICARREGADEIRA SOBRE RODAS POTENCIA 47HP CAPACIDADE OPERACAO 646 KG, COM VASSOURA MECÂNICA ACOPLADA - DEPRECIAÇÃO. AF_03/2017</t>
  </si>
  <si>
    <t>27,70</t>
  </si>
  <si>
    <t>TRATOR DE PNEUS COM POTÊNCIA DE 85 CV, TRAÇÃO 4X4, COM VASSOURA MECÂNICA ACOPLADA - JUROS. AF_03/2017</t>
  </si>
  <si>
    <t>5,23</t>
  </si>
  <si>
    <t>TRATOR DE PNEUS COM POTÊNCIA DE 85 CV, TRAÇÃO 4X4, COM VASSOURA MECÂNICA ACOPLADA - MANUTENÇÃO. AF_03/2017</t>
  </si>
  <si>
    <t>21,35</t>
  </si>
  <si>
    <t>TRATOR DE PNEUS COM POTÊNCIA DE 85 CV, TRAÇÃO 4X4, COM VASSOURA MECÂNICA ACOPLADA - MATERIAIS NA OPERAÇÃO. AF_03/2017</t>
  </si>
  <si>
    <t>MINICARREGADEIRA SOBRE RODAS POTENCIA 47HP CAPACIDADE OPERACAO 646 KG, COM VASSOURA MECÂNICA ACOPLADA - JUROS. AF_03/2017</t>
  </si>
  <si>
    <t>5,72</t>
  </si>
  <si>
    <t>MINICARREGADEIRA SOBRE RODAS POTENCIA 47HP CAPACIDADE OPERACAO 646 KG, COM VASSOURA MECÂNICA ACOPLADA - MANUTENÇÃO. AF_03/2017</t>
  </si>
  <si>
    <t>34,63</t>
  </si>
  <si>
    <t>MINICARREGADEIRA SOBRE RODAS POTENCIA 47HP CAPACIDADE OPERACAO 646 KG, COM VASSOURA MECÂNICA ACOPLADA - MATERIAIS NA OPERAÇÃO. AF_03/2017</t>
  </si>
  <si>
    <t>MINIESCAVADEIRA SOBRE ESTEIRAS, POTÊNCIA LÍQUIDA DE *30* HP, PESO OPERACIONAL DE *3.500* KG - DEPRECIAÇÃO. AF_04/2017</t>
  </si>
  <si>
    <t>25,50</t>
  </si>
  <si>
    <t>MINIESCAVADEIRA SOBRE ESTEIRAS, POTÊNCIA LÍQUIDA DE *30* HP, PESO OPERACIONAL DE *3.500* KG - JUROS. AF_04/2017</t>
  </si>
  <si>
    <t>6,73</t>
  </si>
  <si>
    <t>MINIESCAVADEIRA SOBRE ESTEIRAS, POTÊNCIA LÍQUIDA DE *30* HP, PESO OPERACIONAL DE *3.500* KG - MANUTENÇÃO. AF_04/2017</t>
  </si>
  <si>
    <t>31,87</t>
  </si>
  <si>
    <t>MINIESCAVADEIRA SOBRE ESTEIRAS, POTÊNCIA LÍQUIDA DE *30* HP, PESO OPERACIONAL DE *3.500* KG - MATERIAIS NA OPERAÇÃO. AF_04/2017</t>
  </si>
  <si>
    <t>16,87</t>
  </si>
  <si>
    <t>PERFURATRIZ ROTATIVA SOBRE ESTEIRA, TORQUE MAXIMO 2500 KGM, POTENCIA 110 HP, MOTOR DIESEL - MATERIAIS NA OPERAÇÃO. AF_05/2017</t>
  </si>
  <si>
    <t>47,61</t>
  </si>
  <si>
    <t>ROLO COMPACTADOR DE PNEUS, ESTÁTICO, PRESSÃO VARIÁVEL, POTÊNCIA 110 HP, PESO SEM/COM LASTRO 10,8/27 T, LARGURA DE ROLAGEM 2,30 M - MATERIAIS NA OPERAÇÃO. AF_06/2017</t>
  </si>
  <si>
    <t>61,88</t>
  </si>
  <si>
    <t>ROLO COMPACTADOR DE PNEUS, ESTÁTICO, PRESSÃO VARIÁVEL, POTÊNCIA 110 HP, PESO SEM/COM LASTRO 10,8/27 T, LARGURA DE ROLAGEM 2,30 M - MANUTENÇÃO. AF_06/2017</t>
  </si>
  <si>
    <t>66,55</t>
  </si>
  <si>
    <t>ROLO COMPACTADOR DE PNEUS, ESTÁTICO, PRESSÃO VARIÁVEL, POTÊNCIA 110 HP, PESO SEM/COM LASTRO 10,8/27 T, LARGURA DE ROLAGEM 2,30 M - JUROS. AF_06/2017</t>
  </si>
  <si>
    <t>14,26</t>
  </si>
  <si>
    <t>ROLO COMPACTADOR DE PNEUS, ESTÁTICO, PRESSÃO VARIÁVEL, POTÊNCIA 110 HP, PESO SEM/COM LASTRO 10,8/27 T, LARGURA DE ROLAGEM 2,30 M - DEPRECIAÇÃO. AF_06/2017</t>
  </si>
  <si>
    <t>53,18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</si>
  <si>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</si>
  <si>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</si>
  <si>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</si>
  <si>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</si>
  <si>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</si>
  <si>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</si>
  <si>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</si>
  <si>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0,14</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</si>
  <si>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</si>
  <si>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</si>
  <si>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214,66</t>
  </si>
  <si>
    <t>USINA DE MISTURA ASFÁLTICA À QUENTE, TIPO CONTRA FLUXO, PROD 100 A 140 TON/HORA - JUROS. AF_12/2019</t>
  </si>
  <si>
    <t>65,98</t>
  </si>
  <si>
    <t>USINA DE MISTURA ASFÁLTICA À QUENTE, TIPO CONTRA FLUXO, PROD 100 A 140 TON/HORA - MANUTENÇÃO. AF_12/2019</t>
  </si>
  <si>
    <t>268,53</t>
  </si>
  <si>
    <t>USINA DE MISTURA ASFÁLTICA À QUENTE, TIPO CONTRA FLUXO, PROD 100 A 140 TON/HORA - MATERIAIS NA OPERAÇÃO. AF_12/2019</t>
  </si>
  <si>
    <t>4.176,00</t>
  </si>
  <si>
    <t>USINA DE ASFALTO, TIPO GRAVIMÉTRICA, PROD 150 TON/HORA - DEPRECIAÇÃO. AF_12/2019</t>
  </si>
  <si>
    <t>439,84</t>
  </si>
  <si>
    <t>USINA DE ASFALTO, TIPO GRAVIMÉTRICA, PROD 150 TON/HORA - JUROS. AF_12/2019</t>
  </si>
  <si>
    <t>155,04</t>
  </si>
  <si>
    <t>USINA DE ASFALTO, TIPO GRAVIMÉTRICA, PROD 150 TON/HORA - MANUTENÇÃO. AF_12/2019</t>
  </si>
  <si>
    <t>707,05</t>
  </si>
  <si>
    <t>USINA DE ASFALTO, TIPO GRAVIMÉTRICA, PROD 150 TON/HORA - MATERIAIS NA OPERAÇÃO. AF_12/2019</t>
  </si>
  <si>
    <t>5.220,00</t>
  </si>
  <si>
    <t>MARTELO DEMOLIDOR ELÉTRICO, COM POTÊNCIA DE 2.000 W, 1.000 IMPACTOS POR MINUTO, PESO DE 30 KG - DEPRECIAÇÃO. AF_01/2021</t>
  </si>
  <si>
    <t>MARTELO DEMOLIDOR ELÉTRICO, COM POTÊNCIA DE 2.000 W, 1.000 IMPACTOS POR MINUTO, PESO DE 30 KG - JUROS. AF_01/2021</t>
  </si>
  <si>
    <t>0,17</t>
  </si>
  <si>
    <t>MARTELO DEMOLIDOR ELÉTRICO, COM POTÊNCIA DE 2.000 W, 1.000 IMPACTOS POR MINUTO, PESO DE 30 KG - MANUTENÇÃO. AF_01/2021</t>
  </si>
  <si>
    <t>0,96</t>
  </si>
  <si>
    <t>MARTELO DEMOLIDOR ELÉTRICO, COM POTÊNCIA DE 2.000 W, 1.000 IMPACTOS POR MINUTO, PESO DE 30 KG - MATERIAIS NA OPERAÇÃO. AF_01/2021</t>
  </si>
  <si>
    <t>1,83</t>
  </si>
  <si>
    <t>CALDEIRA A GÁS COM TERMOSTATO, CAPACIDADE 100 LITROS - MATERIAIS NA OPERAÇÃO. AF_05/2023</t>
  </si>
  <si>
    <t>16,95</t>
  </si>
  <si>
    <t>CENTRAL DE LAMA BENTONÍTICA (DEPÓSITO DE BENTONITA, MISTURADOR DE ALTA TURBULÊNCIA, SILOS DE ARMAZENAMENTO DE LAMA E ÁGUA, LABORATÓRIO DE CONTROLE DE QUALIDADE DA LAMA) - MATERIAIS NA OPERAÇÃO. AF_04/2019</t>
  </si>
  <si>
    <t>3,67</t>
  </si>
  <si>
    <t>CONJUNTO MACACO E BOMBA HIDRÁULICA PARA PROTENSAO DE CORDOALHAS, ESFORÇO MAXIMO DE 115 TONELADAS - MATERIAIS NA OPERAÇÃO. AF_05/2023</t>
  </si>
  <si>
    <t>6,89</t>
  </si>
  <si>
    <t>CONJUNTO CILINDRO E BOMBA HIDRÁULICA PARA PROTENSÃO DE MONOBARRAS PARA TIRANTES, ESFORÇO MÁXIMO DE 30 TONELADAS  - MATERIAIS NA OPERAÇÃO. AF_05/2023</t>
  </si>
  <si>
    <t>9,18</t>
  </si>
  <si>
    <t>GUINDASTE HIDRAULICO AUTOPROPELIDO, COM LANÇA TRELIÇADA 40 M, CAPACIDADE MÁXIMA 75 T, EQUIPADO COM CLAMSHELL - MATERIAIS NA OPERAÇÃO. AF_04/2019</t>
  </si>
  <si>
    <t>130,50</t>
  </si>
  <si>
    <t>GUINDASTE SOBRE ESTEIRAS, COM LANÇA TRELIÇADA 40 M, CAPACIDADE MÁXIMA 75 T - MATERIAIS NA OPERAÇÃO. AF_04/2019</t>
  </si>
  <si>
    <t>63,80</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</si>
  <si>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</si>
  <si>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</si>
  <si>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</si>
  <si>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0,73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</si>
  <si>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</si>
  <si>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</si>
  <si>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174,00</t>
  </si>
  <si>
    <t>PLATAFORMA ELEVATÓRIA - MATERIAIS NA OPERAÇÃO. AF_04/2019</t>
  </si>
  <si>
    <t>1,38</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</si>
  <si>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</si>
  <si>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</si>
  <si>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</si>
  <si>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11,31</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</si>
  <si>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</si>
  <si>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</si>
  <si>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</si>
  <si>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1,01</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</si>
  <si>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</si>
  <si>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</si>
  <si>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</si>
  <si>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</si>
  <si>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</si>
  <si>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</si>
  <si>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</si>
  <si>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</si>
  <si>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</si>
  <si>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2,57</t>
  </si>
  <si>
    <t>MÁQUINA PARA SOLDA POR ELETROFUSÃO PARA TUBOS DE POLIETILENO DE ALTA DENSIDADE (PEAD) COM DIÂMETRO EXTERNO DE 20 A 1600 MM, POTÊNCIA DE 3500 W - MATERIAIS NA OPERAÇÃO. AF_05/2023</t>
  </si>
  <si>
    <t>0,72</t>
  </si>
  <si>
    <t>MÁQUINA PARA SOLDA POR TERMOFUSÃO PARA TUBOS DE POLIETILENO DE ALTA DENSIDADE (PEAD) COM DIÂMETRO EXTERNO DE 90 A 315 MM, POTÊNCIA ENTRE 2500 E 5350 W - MATERIAIS NA OPERAÇÃO. AF_05/2023</t>
  </si>
  <si>
    <t>0,82</t>
  </si>
  <si>
    <t>MÁQUINA PARA SOLDA POR TERMOFUSÃO PARA TUBOS DE POLIETILENO DE ALTA DENSIDADE (PEAD) COM DIÂMETRO EXTERNO DE 315 A 630 MM, POTÊNCIA ENTRE 8000 E 12350 W - MATERIAIS NA OPERAÇÃO. AF_05/2023</t>
  </si>
  <si>
    <t>2,05</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</si>
  <si>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</si>
  <si>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</si>
  <si>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33,98</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</si>
  <si>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</si>
  <si>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</si>
  <si>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99,51</t>
  </si>
  <si>
    <t>MISTURADOR PARA PREPARO DE LAMA ESTABILIZANTE COM CAPACIDADE DE *4000* L, COM BOMBA CENTRÍFUGA 5,5 HP A 23,07 HP, PARA SISTEMA DE FURO DIRECIONAL - MATERIAIS NA OPERAÇÃO. AF_05/2023</t>
  </si>
  <si>
    <t>12,66</t>
  </si>
  <si>
    <t>VARREDEIRA DE GRAMA SINTÉTICA A GASOLINA, 2,4 CV, 4 TEMPOS - MATERIAIS NA OPERAÇÃO. AF_05/2023</t>
  </si>
  <si>
    <t>11,87</t>
  </si>
  <si>
    <t>BATE ESTACA PARA INSTALAÇÃO DE DEFENSAS METÁLICAS (GUARD RAIL) FIXO, INCLUSIVE CAMINHÃO TOCO PBT 9.700 KG, POTÊNCIA DE 160 CV - MATERIAIS NA OPERAÇÃO. AF_05/2023</t>
  </si>
  <si>
    <t>131,54</t>
  </si>
  <si>
    <t>MINI GUINDASTE ARANHA SOBRE ESTEIRAS E LANCA TELESCÓPICA, CAPACIDADE MÁXIMA DE CARGA 3,0 TON, RAIO MÁXIMO DE TRABALHO 8,25 M, ALTURA DE LANÇA DO SOLO 9,2 M, 55 M DE CABO DE AÇO 8 MM, MOTOR ELÉTRICO 220/380 VOLTS - MATERIAIS NA OPERAÇÃO. AF_03/2022</t>
  </si>
  <si>
    <t>5,05</t>
  </si>
  <si>
    <t>CONJUNTO MACACO HIDRÁULICO E CENTRAL DE BOMBEAMENTO MOTORIZADO 1,8 KW PARA PROTENSÃO DE MONOCABOS PARA CONCRETO PROTENDIDO, ESFORÇO MÁXIMO DE 20 TONELADAS  - MATERIAIS NA OPERAÇÃO. AF_05/2022</t>
  </si>
  <si>
    <t>1,65</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</si>
  <si>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</si>
  <si>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</si>
  <si>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</si>
  <si>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</si>
  <si>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</si>
  <si>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</si>
  <si>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</si>
  <si>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</si>
  <si>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</si>
  <si>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</si>
  <si>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</si>
  <si>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</si>
  <si>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435,69</t>
  </si>
  <si>
    <t>PERFURATRIZ DE COROA DIAMANTADA PARA CONCRETO, DIÂMETRO ATÉ 250 MM, MOTOR ELÉTRICO 220 V, POTÊNCIA 2.500 W - MATERIAIS NA OPERAÇÃO. AF_05/2023</t>
  </si>
  <si>
    <t>2,30</t>
  </si>
  <si>
    <t>CAMINHÃO TANQUE PARA HIDROSSEMEADURA, COM CAPACIDADE DE 8.000 LITROS, INCLUINDO BOMBA PARA LANÇAMENTO COM MOTOR DIESEL COM POTÊNCIA DE 105 CV - MATERIAIS NA OPERAÇÃO. AF_06/2023</t>
  </si>
  <si>
    <t>89,66</t>
  </si>
  <si>
    <t>GUINDASTE HIDRÁULICO AUTOPROPELIDO, COM LANÇA TRELICADA 41 M, CAPACIDADE MÁXIMA DE ELEVAÇÃO 43 T, POTÊNCIA 230 KW, EQUIPADO COM CAÇAMBA DE ARRASTO (DRAGLINE) DE 0,76 M3 - MATERIAIS NA OPERAÇÃO. AF_06/2023</t>
  </si>
  <si>
    <t>1.133,90</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</si>
  <si>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</si>
  <si>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</si>
  <si>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95,70</t>
  </si>
  <si>
    <t>GUINDASTE DERRICK, LANÇA DE *20* M, CARGA MÁXIMA 10T, POTÊNCIA 45 KW - MATERIAIS NA OPERAÇÃO. AF_01/2024</t>
  </si>
  <si>
    <t>41,31</t>
  </si>
  <si>
    <t>INSTALAÇÃO DE TESOURA (INTEIRA OU MEIA), BIAPOIADA, EM MADEIRA NÃO APARELHADA, PARA VÃOS MAIORES OU IGUAIS A 3,0 M E MENORES QUE 6,0 M, INCLUSO IÇAMENTO. AF_07/2019</t>
  </si>
  <si>
    <t>563,62</t>
  </si>
  <si>
    <t>INSTALAÇÃO DE TESOURA (INTEIRA OU MEIA), BIAPOIADA, EM MADEIRA NÃO APARELHADA, PARA VÃOS MAIORES OU IGUAIS A 6,0 M E MENORES QUE 8,0 M, INCLUSO IÇAMENTO. AF_07/2019</t>
  </si>
  <si>
    <t>629,48</t>
  </si>
  <si>
    <t>INSTALAÇÃO DE TESOURA (INTEIRA OU MEIA), BIAPOIADA, EM MADEIRA NÃO APARELHADA, PARA VÃOS MAIORES OU IGUAIS A 8,0 M E MENORES QUE 10,0 M, INCLUSO IÇAMENTO. AF_07/2019</t>
  </si>
  <si>
    <t>693,35</t>
  </si>
  <si>
    <t>INSTALAÇÃO DE TESOURA (INTEIRA OU MEIA), BIAPOIADA, EM MADEIRA NÃO APARELHADA, PARA VÃOS MAIORES OU IGUAIS A 10,0 M E MENORES QUE 12,0 M, INCLUSO IÇAMENTO. AF_07/2019</t>
  </si>
  <si>
    <t>796,17</t>
  </si>
  <si>
    <t>TRAMA DE MADEIRA COMPOSTA POR RIPAS, CAIBROS E TERÇAS PARA TELHADOS DE ATÉ 2 ÁGUAS PARA TELHA DE ENCAIXE DE CERÂMICA OU DE CONCRETO, INCLUSO TRANSPORTE VERTICAL. AF_07/2019</t>
  </si>
  <si>
    <t>96,32</t>
  </si>
  <si>
    <t>TRAMA DE MADEIRA COMPOSTA POR RIPAS, CAIBROS E TERÇAS PARA TELHADOS DE MAIS QUE 2 ÁGUAS PARA TELHA DE ENCAIXE DE CERÂMICA OU DE CONCRETO, INCLUSO TRANSPORTE VERTICAL. AF_07/2019</t>
  </si>
  <si>
    <t>106,31</t>
  </si>
  <si>
    <t>TRAMA DE MADEIRA COMPOSTA POR RIPAS, CAIBROS E TERÇAS PARA TELHADOS DE ATÉ 2 ÁGUAS PARA TELHA CERÂMICA CAPA-CANAL, INCLUSO TRANSPORTE VERTICAL. AF_07/2019</t>
  </si>
  <si>
    <t>104,31</t>
  </si>
  <si>
    <t>TRAMA DE MADEIRA COMPOSTA POR RIPAS, CAIBROS E TERÇAS PARA TELHADOS DE MAIS QUE 2 ÁGUAS PARA TELHA CERÂMICA CAPA-CANAL, INCLUSO TRANSPORTE VERTICAL. AF_07/2019</t>
  </si>
  <si>
    <t>125,40</t>
  </si>
  <si>
    <t>29,67</t>
  </si>
  <si>
    <t>TRAMA DE MADEIRA COMPOSTA POR TERÇAS PARA TELHADOS DE ATÉ 2 ÁGUAS PARA TELHA ESTRUTURAL DE FIBROCIMENTO, INCLUSO TRANSPORTE VERTICAL. AF_07/2019</t>
  </si>
  <si>
    <t>23,63</t>
  </si>
  <si>
    <t>FABRICAÇÃO E INSTALAÇÃO DE TESOURA INTEIRA EM MADEIRA NÃO APARELHADA, VÃO DE 3 M, PARA TELHA CERÂMICA OU DE CONCRETO, INCLUSO IÇAMENTO. AF_07/2019</t>
  </si>
  <si>
    <t>1.230,65</t>
  </si>
  <si>
    <t>FABRICAÇÃO E INSTALAÇÃO DE TESOURA INTEIRA EM MADEIRA NÃO APARELHADA, VÃO DE 4 M, PARA TELHA CERÂMICA OU DE CONCRETO, INCLUSO IÇAMENTO. AF_07/2019</t>
  </si>
  <si>
    <t>1.506,74</t>
  </si>
  <si>
    <t>FABRICAÇÃO E INSTALAÇÃO DE TESOURA INTEIRA EM MADEIRA NÃO APARELHADA, VÃO DE 5 M, PARA TELHA CERÂMICA OU DE CONCRETO, INCLUSO IÇAMENTO. AF_07/2019</t>
  </si>
  <si>
    <t>1.602,12</t>
  </si>
  <si>
    <t>FABRICAÇÃO E INSTALAÇÃO DE TESOURA INTEIRA EM MADEIRA NÃO APARELHADA, VÃO DE 6 M, PARA TELHA CERÂMICA OU DE CONCRETO, INCLUSO IÇAMENTO. AF_07/2019</t>
  </si>
  <si>
    <t>1.782,37</t>
  </si>
  <si>
    <t>FABRICAÇÃO E INSTALAÇÃO DE TESOURA INTEIRA EM MADEIRA NÃO APARELHADA, VÃO DE 7 M, PARA TELHA CERÂMICA OU DE CONCRETO, INCLUSO IÇAMENTO. AF_07/2019</t>
  </si>
  <si>
    <t>2.205,70</t>
  </si>
  <si>
    <t>FABRICAÇÃO E INSTALAÇÃO DE TESOURA INTEIRA EM MADEIRA NÃO APARELHADA, VÃO DE 8 M, PARA TELHA CERÂMICA OU DE CONCRETO, INCLUSO IÇAMENTO. AF_07/2019</t>
  </si>
  <si>
    <t>2.681,79</t>
  </si>
  <si>
    <t>FABRICAÇÃO E INSTALAÇÃO DE TESOURA INTEIRA EM MADEIRA NÃO APARELHADA, VÃO DE 9 M, PARA TELHA CERÂMICA OU DE CONCRETO, INCLUSO IÇAMENTO. AF_07/2019</t>
  </si>
  <si>
    <t>2.804,80</t>
  </si>
  <si>
    <t>FABRICAÇÃO E INSTALAÇÃO DE TESOURA INTEIRA EM MADEIRA NÃO APARELHADA, VÃO DE 10 M, PARA TELHA CERÂMICA OU DE CONCRETO, INCLUSO IÇAMENTO. AF_07/2019</t>
  </si>
  <si>
    <t>3.049,65</t>
  </si>
  <si>
    <t>FABRICAÇÃO E INSTALAÇÃO DE TESOURA INTEIRA EM MADEIRA NÃO APARELHADA, VÃO DE 11 M, PARA TELHA CERÂMICA OU DE CONCRETO, INCLUSO IÇAMENTO. AF_07/2019</t>
  </si>
  <si>
    <t>3.483,82</t>
  </si>
  <si>
    <t>FABRICAÇÃO E INSTALAÇÃO DE TESOURA INTEIRA EM MADEIRA NÃO APARELHADA, VÃO DE 12 M, PARA TELHA CERÂMICA OU DE CONCRETO, INCLUSO IÇAMENTO. AF_07/2019</t>
  </si>
  <si>
    <t>3.624,98</t>
  </si>
  <si>
    <t>FABRICAÇÃO E INSTALAÇÃO DE TESOURA INTEIRA EM MADEIRA NÃO APARELHADA, VÃO DE 3 M, PARA TELHA ONDULADA DE FIBROCIMENTO, METÁLICA, PLÁSTICA OU TERMOACÚSTICA, INCLUSO IÇAMENTO. AF_07/2019</t>
  </si>
  <si>
    <t>1.211,64</t>
  </si>
  <si>
    <t>FABRICAÇÃO E INSTALAÇÃO DE TESOURA INTEIRA EM MADEIRA NÃO APARELHADA, VÃO DE 4 M, PARA TELHA ONDULADA DE FIBROCIMENTO, METÁLICA, PLÁSTICA OU TERMOACÚSTICA, INCLUSO IÇAMENTO. AF_07/2019</t>
  </si>
  <si>
    <t>1.473,43</t>
  </si>
  <si>
    <t>FABRICAÇÃO E INSTALAÇÃO DE TESOURA INTEIRA EM MADEIRA NÃO APARELHADA, VÃO DE 5 M, PARA TELHA ONDULADA DE FIBROCIMENTO, METÁLICA, PLÁSTICA OU TERMOACÚSTICA, INCLUSO IÇAMENTO. AF_07/2019</t>
  </si>
  <si>
    <t>1.568,80</t>
  </si>
  <si>
    <t>FABRICAÇÃO E INSTALAÇÃO DE TESOURA INTEIRA EM MADEIRA NÃO APARELHADA, VÃO DE 6 M, PARA TELHA ONDULADA DE FIBROCIMENTO, METÁLICA, PLÁSTICA OU TERMOACÚSTICA, INCLUSO IÇAMENTO. AF_07/2019</t>
  </si>
  <si>
    <t>1.763,35</t>
  </si>
  <si>
    <t>FABRICAÇÃO E INSTALAÇÃO DE TESOURA INTEIRA EM MADEIRA NÃO APARELHADA, VÃO DE 7 M, PARA TELHA ONDULADA DE FIBROCIMENTO, METÁLICA, PLÁSTICA OU TERMOACÚSTICA, INCLUSO IÇAMENTO. AF_07/2019</t>
  </si>
  <si>
    <t>2.170,30</t>
  </si>
  <si>
    <t>FABRICAÇÃO E INSTALAÇÃO DE TESOURA INTEIRA EM MADEIRA NÃO APARELHADA, VÃO DE 8 M, PARA TELHA ONDULADA DE FIBROCIMENTO, METÁLICA, PLÁSTICA OU TERMOACÚSTICA, INCLUSO IÇAMENTO. AF_07/2019</t>
  </si>
  <si>
    <t>2.633,57</t>
  </si>
  <si>
    <t>FABRICAÇÃO E INSTALAÇÃO DE TESOURA INTEIRA EM MADEIRA NÃO APARELHADA, VÃO DE 9 M, PARA TELHA ONDULADA DE FIBROCIMENTO, METÁLICA, PLÁSTICA OU TERMOACÚSTICA, INCLUSO IÇAMENTO. AF_07/2019</t>
  </si>
  <si>
    <t>2.757,89</t>
  </si>
  <si>
    <t>FABRICAÇÃO E INSTALAÇÃO DE TESOURA INTEIRA EM MADEIRA NÃO APARELHADA, VÃO DE 10 M, PARA TELHA ONDULADA DE FIBROCIMENTO, METÁLICA, PLÁSTICA OU TERMOACÚSTICA, INCLUSO IÇAMENTO. AF_07/2019</t>
  </si>
  <si>
    <t>2.969,43</t>
  </si>
  <si>
    <t>FABRICAÇÃO E INSTALAÇÃO DE TESOURA INTEIRA EM MADEIRA NÃO APARELHADA, VÃO DE 11 M, PARA TELHA ONDULADA DE FIBROCIMENTO, METÁLICA, PLÁSTICA OU TERMOACÚSTICA, INCLUSO IÇAMENTO. AF_07/2019</t>
  </si>
  <si>
    <t>3.390,02</t>
  </si>
  <si>
    <t>FABRICAÇÃO E INSTALAÇÃO DE TESOURA INTEIRA EM MADEIRA NÃO APARELHADA, VÃO DE 12 M, PARA TELHA ONDULADA DE FIBROCIMENTO, METÁLICA, PLÁSTICA OU TERMOACÚSTICA, INCLUSO IÇAMENTO. AF_07/2019</t>
  </si>
  <si>
    <t>3.510,09</t>
  </si>
  <si>
    <t>FABRICAÇÃO E INSTALAÇÃO DE PONTALETES DE MADEIRA NÃO APARELHADA PARA TELHADOS COM ATÉ 2 ÁGUAS E COM TELHA CERÂMICA OU DE CONCRETO EM EDIFÍCIO RESIDENCIAL TÉRREO, INCLUSO TRANSPORTE VERTICAL. AF_07/2019</t>
  </si>
  <si>
    <t>45,48</t>
  </si>
  <si>
    <t>FABRICAÇÃO E INSTALAÇÃO DE PONTALETES DE MADEIRA NÃO APARELHADA PARA TELHADOS COM ATÉ 2 ÁGUAS E COM TELHA CERÂMICA OU DE CONCRETO EM EDIFÍCIO RESIDENCIAL DE MÚLTIPLOS PAVIMENTOS, INCLUSO TRANSPORTE VERTICAL. AF_07/2019</t>
  </si>
  <si>
    <t>59,41</t>
  </si>
  <si>
    <t>FABRICAÇÃO E INSTALAÇÃO DE PONTALETES DE MADEIRA NÃO APARELHADA PARA TELHADOS COM ATÉ 2 ÁGUAS E COM TELHA CERÂMICA OU DE CONCRETO EM EDIFÍCIO INSTITUCIONAL TÉRREO, INCLUSO TRANSPORTE VERTICAL. AF_07/2019</t>
  </si>
  <si>
    <t>66,12</t>
  </si>
  <si>
    <t>31,71</t>
  </si>
  <si>
    <t>FABRICAÇÃO E INSTALAÇÃO DE PONTALETES DE MADEIRA NÃO APARELHADA PARA TELHADOS COM ATÉ 2 ÁGUAS E COM TELHA ONDULADA DE FIBROCIMENTO, ALUMÍNIO OU PLÁSTICA EM EDIFÍCIO INSTITUCIONAL TÉRREO, INCLUSO TRANSPORTE VERTICAL. AF_07/2019</t>
  </si>
  <si>
    <t>33,09</t>
  </si>
  <si>
    <t>FABRICAÇÃO E INSTALAÇÃO DE PONTALETES DE MADEIRA NÃO APARELHADA PARA TELHADOS COM MAIS QUE 2 ÁGUAS E COM TELHA CERÂMICA OU DE CONCRETO EM EDIFÍCIO RESIDENCIAL TÉRREO, INCLUSO TRANSPORTE VERTICAL. AF_07/2019</t>
  </si>
  <si>
    <t>41,27</t>
  </si>
  <si>
    <t>FABRICAÇÃO E INSTALAÇÃO DE PONTALETES DE MADEIRA NÃO APARELHADA PARA TELHADOS COM MAIS QUE 2 ÁGUAS E COM TELHA CERÂMICA OU DE CONCRETO EM EDIFÍCIO RESIDENCIAL DE MÚLTIPLOS PAVIMENTOS. AF_07/2019</t>
  </si>
  <si>
    <t>52,56</t>
  </si>
  <si>
    <t>FABRICAÇÃO E INSTALAÇÃO DE PONTALETES DE MADEIRA NÃO APARELHADA PARA TELHADOS COM MAIS QUE 2 ÁGUAS E COM TELHA CERÂMICA OU DE CONCRETO EM EDIFÍCIO INSTITUCIONAL TÉRREO, INCLUSO TRANSPORTE VERTICAL. AF_07/2019</t>
  </si>
  <si>
    <t>64,61</t>
  </si>
  <si>
    <t>RETIRADA E RECOLOCAÇÃO DE RIPA EM TELHADOS DE ATÉ 2 ÁGUAS COM TELHA CERÂMICA OU DE CONCRETO DE ENCAIXE, INCLUSO TRANSPORTE VERTICAL. AF_07/2019</t>
  </si>
  <si>
    <t>22,56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</si>
  <si>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</si>
  <si>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</si>
  <si>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26,48</t>
  </si>
  <si>
    <t>RETIRADA E RECOLOCAÇÃO DE CAIBRO EM TELHADOS DE MAIS DE 2 ÁGUAS COM TELHA CERÂMICA OU DE CONCRETO DE ENCAIXE, INCLUSO TRANSPORTE VERTICAL. AF_07/2019</t>
  </si>
  <si>
    <t>22,04</t>
  </si>
  <si>
    <t>RETIRADA E RECOLOCAÇÃO DE RIPA EM TELHADOS DE ATÉ 2 ÁGUAS COM TELHA CERÂMICA CAPA-CANAL, INCLUSO TRANSPORTE VERTICAL. AF_07/2019</t>
  </si>
  <si>
    <t>17,76</t>
  </si>
  <si>
    <t>RETIRADA E RECOLOCAÇÃO DE CAIBRO EM TELHADOS DE ATÉ 2 ÁGUAS COM TELHA CERÂMICA CAPA-CANAL, INCLUSO TRANSPORTE VERTICAL. AF_07/2019</t>
  </si>
  <si>
    <t>22,36</t>
  </si>
  <si>
    <t>RETIRADA E RECOLOCAÇÃO DE RIPA EM TELHADOS DE MAIS DE 2 ÁGUAS COM TELHA CERÂMICA CAPA-CANAL, INCLUSO TRANSPORTE VERTICAL. AF_07/2019</t>
  </si>
  <si>
    <t>20,82</t>
  </si>
  <si>
    <t>RETIRADA E RECOLOCAÇÃO DE CAIBRO EM TELHADOS DE MAIS DE 2 ÁGUAS COM TELHA CERÂMICA CAPA-CANAL, INCLUSO TRANSPORTE VERTICAL. AF_07/2019</t>
  </si>
  <si>
    <t>26,28</t>
  </si>
  <si>
    <t>TELHAMENTO COM TELHA DE CONCRETO DE ENCAIXE, COM ATÉ 2 ÁGUAS, INCLUSO TRANSPORTE VERTICAL. AF_07/2019</t>
  </si>
  <si>
    <t>41,86</t>
  </si>
  <si>
    <t>TELHAMENTO COM TELHA DE CONCRETO DE ENCAIXE, COM MAIS DE 2 ÁGUAS, INCLUSO TRANSPORTE VERTICAL. AF_07/2019</t>
  </si>
  <si>
    <t>44,44</t>
  </si>
  <si>
    <t>TELHAMENTO COM TELHA CERÂMICA DE ENCAIXE, TIPO PORTUGUESA, COM ATÉ 2 ÁGUAS, INCLUSO TRANSPORTE VERTICAL. AF_07/2019</t>
  </si>
  <si>
    <t>49,01</t>
  </si>
  <si>
    <t>TELHAMENTO COM TELHA CERÂMICA DE ENCAIXE, TIPO PORTUGUESA, COM MAIS DE 2 ÁGUAS, INCLUSO TRANSPORTE VERTICAL. AF_07/2019</t>
  </si>
  <si>
    <t>52,43</t>
  </si>
  <si>
    <t>TELHAMENTO COM TELHA CERÂMICA CAPA-CANAL, TIPO COLONIAL, COM ATÉ 2 ÁGUAS, INCLUSO TRANSPORTE VERTICAL. AF_07/2019</t>
  </si>
  <si>
    <t>69,11</t>
  </si>
  <si>
    <t>TELHAMENTO COM TELHA CERÂMICA CAPA-CANAL, TIPO COLONIAL, COM MAIS DE 2 ÁGUAS, INCLUSO TRANSPORTE VERTICAL. AF_07/2019</t>
  </si>
  <si>
    <t>74,93</t>
  </si>
  <si>
    <t>EMBOÇAMENTO COM ARGAMASSA TRAÇO 1:2:9 (CIMENTO, CAL E AREIA). AF_07/2019</t>
  </si>
  <si>
    <t>26,37</t>
  </si>
  <si>
    <t>SUBCOBERTURA COM MANTA PLÁSTICA REVESTIDA POR PELÍCULA DE ALUMÍNO, INCLUSO TRANSPORTE VERTICAL. AF_07/2019</t>
  </si>
  <si>
    <t>20,13</t>
  </si>
  <si>
    <t>AMARRAÇÃO DE TELHAS CERÂMICAS OU DE CONCRETO. AF_07/2019</t>
  </si>
  <si>
    <t>2,95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</si>
  <si>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</si>
  <si>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</si>
  <si>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</si>
  <si>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</si>
  <si>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</si>
  <si>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</si>
  <si>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</si>
  <si>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</si>
  <si>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42,46</t>
  </si>
  <si>
    <t>TELHAMENTO COM TELHA ONDULADA DE FIBROCIMENTO E = 6 MM, COM RECOBRIMENTO LATERAL DE 1 1/4 DE ONDA PARA TELHADO COM INCLINAÇÃO MÁXIMA DE 10°, COM ATÉ 2 ÁGUAS, INCLUSO IÇAMENTO. AF_07/2019</t>
  </si>
  <si>
    <t>44,95</t>
  </si>
  <si>
    <t>TELHAMENTO COM TELHA ESTRUTURAL DE FIBROCIMENTO E= 8 MM, COM ATÉ 2 ÁGUAS, INCLUSO IÇAMENTO. AF_07/2019_PS</t>
  </si>
  <si>
    <t>102,33</t>
  </si>
  <si>
    <t>TELHAMENTO COM TELHA DE AÇO/ALUMÍNIO E = 0,5 MM, COM ATÉ 2 ÁGUAS, INCLUSO IÇAMENTO. AF_07/2019</t>
  </si>
  <si>
    <t>59,31</t>
  </si>
  <si>
    <t>TELHAMENTO COM TELHA METÁLICA TERMOACÚSTICA E = 30 MM, COM ATÉ 2 ÁGUAS, INCLUSO IÇAMENTO. AF_07/2019</t>
  </si>
  <si>
    <t>158,20</t>
  </si>
  <si>
    <t>CUMEEIRA E ESPIGÃO PARA TELHA CERÂMICA EMBOÇADA COM ARGAMASSA TRAÇO 1:2:9 (CIMENTO, CAL E AREIA), PARA TELHADOS COM MAIS DE 2 ÁGUAS, INCLUSO TRANSPORTE VERTICAL. AF_07/2019</t>
  </si>
  <si>
    <t>38,39</t>
  </si>
  <si>
    <t>CUMEEIRA E ESPIGÃO PARA TELHA DE CONCRETO EMBOÇADA COM ARGAMASSA TRAÇO 1:2:9 (CIMENTO, CAL E AREIA), PARA TELHADOS COM MAIS DE 2 ÁGUAS, INCLUSO TRANSPORTE VERTICAL. AF_07/2019</t>
  </si>
  <si>
    <t>57,41</t>
  </si>
  <si>
    <t>CUMEEIRA PARA TELHA CERÂMICA EMBOÇADA COM ARGAMASSA TRAÇO 1:2:9 (CIMENTO, CAL E AREIA) PARA TELHADOS COM ATÉ 2 ÁGUAS, INCLUSO TRANSPORTE VERTICAL. AF_07/2019</t>
  </si>
  <si>
    <t>31,63</t>
  </si>
  <si>
    <t>CUMEEIRA PARA TELHA DE CONCRETO EMBOÇADA COM ARGAMASSA TRAÇO 1:2:9 (CIMENTO, CAL E AREIA) PARA TELHADOS COM ATÉ 2 ÁGUAS, INCLUSO TRANSPORTE VERTICAL. AF_07/2019</t>
  </si>
  <si>
    <t>50,65</t>
  </si>
  <si>
    <t>CUMEEIRA PARA TELHA DE FIBROCIMENTO ONDULADA E = 6 MM, INCLUSO ACESSÓRIOS DE FIXAÇÃO E IÇAMENTO. AF_07/2019</t>
  </si>
  <si>
    <t>76,02</t>
  </si>
  <si>
    <t>83,70</t>
  </si>
  <si>
    <t>CUMEEIRA SHED PARA TELHA ONDULADA DE FIBROCIMENTO, E = 6 MM, INCLUSO ACESSÓRIOS DE FIXAÇÃO E IÇAMENTO. AF_07/2019</t>
  </si>
  <si>
    <t>RUFO EXTERNO/INTERNO EM CHAPA DE AÇO GALVANIZADO NÚMERO 26, CORTE DE 33 CM, INCLUSO IÇAMENTO. AF_07/2019</t>
  </si>
  <si>
    <t>60,98</t>
  </si>
  <si>
    <t>RETIRADA E RECOLOCAÇÃO DE  TELHA CERÂMICA DE ENCAIXE, COM ATÉ DUAS ÁGUAS, INCLUSO IÇAMENTO. AF_07/2019</t>
  </si>
  <si>
    <t>16,40</t>
  </si>
  <si>
    <t>RETIRADA E RECOLOCAÇÃO DE  TELHA CERÂMICA DE ENCAIXE, COM MAIS DE DUAS ÁGUAS, INCLUSO IÇAMENTO. AF_07/2019</t>
  </si>
  <si>
    <t>19,83</t>
  </si>
  <si>
    <t>RETIRADA E RECOLOCAÇÃO DE  TELHA CERÂMICA CAPA-CANAL, COM ATÉ DUAS ÁGUAS, INCLUSO IÇAMENTO. AF_07/2019</t>
  </si>
  <si>
    <t>22,29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</si>
  <si>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</si>
  <si>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</si>
  <si>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160,48</t>
  </si>
  <si>
    <t>RUFO EM FIBROCIMENTO PARA TELHA ONDULADA E = 6 MM, ABA DE 26 CM, INCLUSO TRANSPORTE VERTICAL, EXCETO CONTRARRUFO. AF_07/2019</t>
  </si>
  <si>
    <t>51,81</t>
  </si>
  <si>
    <t>CALHA EM CHAPA DE AÇO GALVANIZADO NÚMERO 24, DESENVOLVIMENTO DE 33 CM, INCLUSO TRANSPORTE VERTICAL. AF_07/2019</t>
  </si>
  <si>
    <t>66,42</t>
  </si>
  <si>
    <t>CALHA EM CHAPA DE AÇO GALVANIZADO NÚMERO 24, DESENVOLVIMENTO DE 50 CM, INCLUSO TRANSPORTE VERTICAL. AF_07/2019</t>
  </si>
  <si>
    <t>91,29</t>
  </si>
  <si>
    <t>176,99</t>
  </si>
  <si>
    <t>53,20</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</si>
  <si>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</si>
  <si>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</si>
  <si>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197,63</t>
  </si>
  <si>
    <t>INSTALAÇÃO DE TESOURA (INTEIRA OU MEIA), EM AÇO, PARA VÃOS MAIORES OU IGUAIS A 6,0 M E MENORES QUE 8,0 M, INCLUSO IÇAMENTO. AF_07/2019</t>
  </si>
  <si>
    <t>241,30</t>
  </si>
  <si>
    <t>INSTALAÇÃO DE TESOURA (INTEIRA OU MEIA), EM AÇO, PARA VÃOS MAIORES OU IGUAIS A 8,0 M E MENORES QUE 10,0 M, INCLUSO IÇAMENTO. AF_07/2019</t>
  </si>
  <si>
    <t>284,46</t>
  </si>
  <si>
    <t>INSTALAÇÃO DE TESOURA (INTEIRA OU MEIA), EM AÇO, PARA VÃOS MAIORES OU IGUAIS A 10,0 M E MENORES QUE 12,0 M, INCLUSO IÇAMENTO. AF_07/2019</t>
  </si>
  <si>
    <t>353,89</t>
  </si>
  <si>
    <t>TRAMA DE AÇO COMPOSTA POR RIPAS, CAIBROS E TERÇAS PARA TELHADOS DE ATÉ 2 ÁGUAS PARA TELHA DE ENCAIXE DE CERÂMICA OU DE CONCRETO, INCLUSO TRANSPORTE VERTICAL. AF_07/2019</t>
  </si>
  <si>
    <t>114,86</t>
  </si>
  <si>
    <t>TRAMA DE AÇO COMPOSTA POR RIPAS E CAIBROS PARA TELHADOS DE ATÉ 2 ÁGUAS PARA TELHA DE ENCAIXE DE CERÂMICA OU DE CONCRETO, INCLUSO TRANSPORTE VERTICAL. AF_07/2019</t>
  </si>
  <si>
    <t>63,81</t>
  </si>
  <si>
    <t>TRAMA DE AÇO COMPOSTA POR RIPAS PARA TELHADOS DE ATÉ 2 ÁGUAS PARA TELHA DE ENCAIXE DE CERÂMICA OU DE CONCRETO, INCLUSO TRANSPORTE VERTICAL. AF_07/2019</t>
  </si>
  <si>
    <t>40,35</t>
  </si>
  <si>
    <t>TRAMA DE AÇO COMPOSTA POR RIPAS, CAIBROS E TERÇAS PARA TELHADOS DE MAIS DE 2 ÁGUAS PARA TELHA DE ENCAIXE DE CERÂMICA OU DE CONCRETO, INCLUSO TRANSPORTE VERTICAL. AF_07/2019</t>
  </si>
  <si>
    <t>123,20</t>
  </si>
  <si>
    <t>TRAMA DE AÇO COMPOSTA POR RIPAS E CAIBROS PARA TELHADOS DE MAIS DE 2 ÁGUAS PARA TELHA DE ENCAIXE DE CERÂMICA OU DE CONCRETO, INCLUSO TRANSPORTE VERTICAL. AF_07/2019</t>
  </si>
  <si>
    <t>73,61</t>
  </si>
  <si>
    <t>TRAMA DE AÇO COMPOSTA POR RIPAS PARA TELHADOS DE MAIS DE 2 ÁGUAS PARA TELHA DE ENCAIXE DE CERÂMICA OU DE CONCRETO, INCLUSO TRANSPORTE VERTICAL, INCLUSO TRANSPORTE VERTICAL. AF_07/2019</t>
  </si>
  <si>
    <t>43,91</t>
  </si>
  <si>
    <t>TRAMA DE AÇO COMPOSTA POR RIPAS, CAIBROS E TERÇAS PARA TELHADOS DE ATÉ 2 ÁGUAS PARA TELHA CERÂMICA CAPA-CANAL, INCLUSO TRANSPORTE VERTICAL. AF_07/2019</t>
  </si>
  <si>
    <t>116,88</t>
  </si>
  <si>
    <t>TRAMA DE AÇO COMPOSTA POR RIPAS E CAIBROS PARA TELHADOS DE ATÉ 2 ÁGUAS PARA TELHA CERÂMICA CAPA-CANAL, INCLUSO TRANSPORTE VERTICAL. AF_07/2019</t>
  </si>
  <si>
    <t>58,54</t>
  </si>
  <si>
    <t>TRAMA DE AÇO COMPOSTA POR RIPAS PARA TELHADOS DE ATÉ 2 ÁGUAS PARA TELHA CERÂMICA CAPA-CANAL, INCLUSO TRANSPORTE VERTICAL. AF_07/2019</t>
  </si>
  <si>
    <t>32,00</t>
  </si>
  <si>
    <t>TRAMA DE AÇO COMPOSTA POR RIPAS, CAIBROS E TERÇAS PARA TELHADOS DE MAIS DE 2 ÁGUAS PARA TELHA CERÂMICA CAPA-CANAL, INCLUSO TRANSPORTE VERTICAL. AF_07/2019</t>
  </si>
  <si>
    <t>125,59</t>
  </si>
  <si>
    <t>TRAMA DE AÇO COMPOSTA POR RIPAS E CAIBROS PARA TELHADOS DE MAIS DE 2 ÁGUAS PARA TELHA CERÂMICA CAPA-CANAL, INCLUSO TRANSPORTE VERTICAL. AF_07/2019</t>
  </si>
  <si>
    <t>63,40</t>
  </si>
  <si>
    <t>TRAMA DE AÇO COMPOSTA POR RIPAS PARA TELHADOS DE MAIS DE 2 ÁGUAS PARA TELHA CERÂMICA CAPA-CANAL, INCLUSO TRANSPORTE VERTICAL. AF_07/2019</t>
  </si>
  <si>
    <t>34,86</t>
  </si>
  <si>
    <t>TRAMA DE AÇO COMPOSTA POR TERÇAS PARA TELHADOS DE ATÉ 2 ÁGUAS PARA TELHA ONDULADA DE FIBROCIMENTO, METÁLICA, PLÁSTICA OU TERMOACÚSTICA, INCLUSO TRANSPORTE VERTICAL. AF_07/2019</t>
  </si>
  <si>
    <t>43,53</t>
  </si>
  <si>
    <t>TRAMA DE AÇO COMPOSTA POR TERÇAS PARA TELHADOS DE ATÉ 2 ÁGUAS PARA TELHA ESTRUTURAL DE FIBROCIMENTO, INCLUSO TRANSPORTE VERTICAL. AF_07/2019</t>
  </si>
  <si>
    <t>45,22</t>
  </si>
  <si>
    <t>FABRICAÇÃO E INSTALAÇÃO DE TESOURA INTEIRA EM AÇO, VÃO DE 3 M, PARA TELHA CERÂMICA OU DE CONCRETO, INCLUSO IÇAMENTO. AF_07/2019</t>
  </si>
  <si>
    <t>662,51</t>
  </si>
  <si>
    <t>FABRICAÇÃO E INSTALAÇÃO DE TESOURA INTEIRA EM AÇO, VÃO DE 4 M, PARA TELHA CERÂMICA OU DE CONCRETO, INCLUSO IÇAMENTO. AF_07/2019</t>
  </si>
  <si>
    <t>768,13</t>
  </si>
  <si>
    <t>FABRICAÇÃO E INSTALAÇÃO DE TESOURA INTEIRA EM AÇO, VÃO DE 5 M, PARA TELHA CERÂMICA OU DE CONCRETO, INCLUSO IÇAMENTO. AF_07/2019</t>
  </si>
  <si>
    <t>873,75</t>
  </si>
  <si>
    <t>FABRICAÇÃO E INSTALAÇÃO DE TESOURA INTEIRA EM AÇO, VÃO DE 6 M, PARA TELHA CERÂMICA OU DE CONCRETO, INCLUSO IÇAMENTO. AF_07/2019</t>
  </si>
  <si>
    <t>1.105,27</t>
  </si>
  <si>
    <t>FABRICAÇÃO E INSTALAÇÃO DE TESOURA INTEIRA EM AÇO, VÃO DE 7 M, PARA TELHA CERÂMICA OU DE CONCRETO, INCLUSO IÇAMENTO. AF_07/2019</t>
  </si>
  <si>
    <t>1.210,89</t>
  </si>
  <si>
    <t>FABRICAÇÃO E INSTALAÇÃO DE TESOURA INTEIRA EM AÇO, VÃO DE 8 M, PARA TELHA CERÂMICA OU DE CONCRETO, INCLUSO IÇAMENTO. AF_07/2019</t>
  </si>
  <si>
    <t>1.359,67</t>
  </si>
  <si>
    <t>FABRICAÇÃO E INSTALAÇÃO DE TESOURA INTEIRA EM AÇO, VÃO DE 9 M, PARA TELHA CERÂMICA OU DE CONCRETO, INCLUSO IÇAMENTO. AF_07/2019</t>
  </si>
  <si>
    <t>1.574,22</t>
  </si>
  <si>
    <t>FABRICAÇÃO E INSTALAÇÃO DE TESOURA INTEIRA EM AÇO, VÃO DE 10 M, PARA TELHA CERÂMICA OU DE CONCRETO, INCLUSO IÇAMENTO. AF_07/2019</t>
  </si>
  <si>
    <t>1.753,79</t>
  </si>
  <si>
    <t>FABRICAÇÃO E INSTALAÇÃO DE TESOURA INTEIRA EM AÇO, VÃO DE 11 M, PARA TELHA CERÂMICA OU DE CONCRETO, INCLUSO IÇAMENTO. AF_07/2019</t>
  </si>
  <si>
    <t>1.859,41</t>
  </si>
  <si>
    <t>FABRICAÇÃO E INSTALAÇÃO DE TESOURA INTEIRA EM AÇO, VÃO DE 12 M, PARA TELHA CERÂMICA OU DE CONCRETO, INCLUSO IÇAMENTO. AF_07/2019</t>
  </si>
  <si>
    <t>1.991,75</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</si>
  <si>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</si>
  <si>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</si>
  <si>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741,41</t>
  </si>
  <si>
    <t>FABRICAÇÃO E INSTALAÇÃO DE TESOURA INTEIRA EM AÇO, VÃO DE 5 M, PARA TELHA ONDULADA DE FIBROCIMENTO, METÁLICA, PLÁSTICA OU TERMOACÚSTICA, INCLUSO IÇAMENTO. AF_07/2019</t>
  </si>
  <si>
    <t>847,03</t>
  </si>
  <si>
    <t>FABRICAÇÃO E INSTALAÇÃO DE TESOURA INTEIRA EM AÇO, VÃO DE 6 M, PARA TELHA ONDULADA DE FIBROCIMENTO, METÁLICA, PLÁSTICA OU TERMOACÚSTICA, INCLUSO IÇAMENTO. AF_07/2019</t>
  </si>
  <si>
    <t>1.051,83</t>
  </si>
  <si>
    <t>FABRICAÇÃO E INSTALAÇÃO DE TESOURA INTEIRA EM AÇO, VÃO DE 7 M, PARA TELHA ONDULADA DE FIBROCIMENTO, METÁLICA, PLÁSTICA OU TERMOACÚSTICA, INCLUSO IÇAMENTO. AF_07/2019</t>
  </si>
  <si>
    <t>1.157,45</t>
  </si>
  <si>
    <t>FABRICAÇÃO E INSTALAÇÃO DE TESOURA INTEIRA EM AÇO, VÃO DE 8 M, PARA TELHA ONDULADA DE FIBROCIMENTO, METÁLICA, PLÁSTICA OU TERMOACÚSTICA, INCLUSO IÇAMENTO, INCLUSO IÇAMENTO. AF_07/2019</t>
  </si>
  <si>
    <t>1.306,23</t>
  </si>
  <si>
    <t>FABRICAÇÃO E INSTALAÇÃO DE TESOURA INTEIRA EM AÇO, VÃO DE 9 M, PARA TELHA ONDULADA DE FIBROCIMENTO, METÁLICA, PLÁSTICA OU TERMOACÚSTICA, INCLUSO IÇAMENTO. AF_07/2019</t>
  </si>
  <si>
    <t>1.467,35</t>
  </si>
  <si>
    <t>FABRICAÇÃO E INSTALAÇÃO DE TESOURA INTEIRA EM AÇO, VÃO DE 10 M, PARA TELHA ONDULADA DE FIBROCIMENTO, METÁLICA, PLÁSTICA OU TERMOACÚSTICA, INCLUSO IÇAMENTO. AF_07/2019</t>
  </si>
  <si>
    <t>1.673,64</t>
  </si>
  <si>
    <t>FABRICAÇÃO E INSTALAÇÃO DE TESOURA INTEIRA EM AÇO, VÃO DE 11 M, PARA TELHA ONDULADA DE FIBROCIMENTO, METÁLICA, PLÁSTICA OU TERMOACÚSTICA, INCLUSO IÇAMENTO. AF_07/2019</t>
  </si>
  <si>
    <t>1.779,26</t>
  </si>
  <si>
    <t>FABRICAÇÃO E INSTALAÇÃO DE TESOURA INTEIRA EM AÇO, VÃO DE 12 M, PARA TELHA ONDULADA DE FIBROCIMENTO, METÁLICA, PLÁSTICA OU TERMOACÚSTICA, INCLUSO IÇAMENTO. AF_07/2019</t>
  </si>
  <si>
    <t>1.884,87</t>
  </si>
  <si>
    <t>FABRICAÇÃO E INSTALAÇÃO DE MEIA TESOURA DE MADEIRA NÃO APARELHADA, COM VÃO DE 3 M, PARA TELHA CERÂMICA OU DE CONCRETO, INCLUSO IÇAMENTO. AF_07/2019</t>
  </si>
  <si>
    <t>1.285,14</t>
  </si>
  <si>
    <t>FABRICAÇÃO E INSTALAÇÃO DE MEIA TESOURA DE MADEIRA NÃO APARELHADA, COM VÃO DE 4 M, PARA TELHA CERÂMICA OU DE CONCRETO, INCLUSO IÇAMENTO. AF_07/2019</t>
  </si>
  <si>
    <t>1.715,68</t>
  </si>
  <si>
    <t>FABRICAÇÃO E INSTALAÇÃO DE MEIA TESOURA DE MADEIRA NÃO APARELHADA, COM VÃO DE 5 M, PARA TELHA CERÂMICA OU DE CONCRETO, INCLUSO IÇAMENTO. AF_07/2019</t>
  </si>
  <si>
    <t>1.813,53</t>
  </si>
  <si>
    <t>FABRICAÇÃO E INSTALAÇÃO DE MEIA TESOURA DE MADEIRA NÃO APARELHADA, COM VÃO DE 6 M, PARA TELHA CERÂMICA OU DE CONCRETO, INCLUSO IÇAMENTO. AF_07/2019</t>
  </si>
  <si>
    <t>2.013,97</t>
  </si>
  <si>
    <t>FABRICAÇÃO E INSTALAÇÃO DE MEIA TESOURA DE MADEIRA NÃO APARELHADA, COM VÃO DE 7 M, PARA TELHA CERÂMICA OU DE CONCRETO, INCLUSO IÇAMENTO. AF_07/2019</t>
  </si>
  <si>
    <t>2.486,68</t>
  </si>
  <si>
    <t>FABRICAÇÃO E INSTALAÇÃO DE MEIA TESOURA DE MADEIRA NÃO APARELHADA, COM VÃO DE 8 M, PARA TELHA CERÂMICA OU DE CONCRETO, INCLUSO IÇAMENTO. AF_07/2019</t>
  </si>
  <si>
    <t>3.245,78</t>
  </si>
  <si>
    <t>FABRICAÇÃO E INSTALAÇÃO DE MEIA TESOURA DE MADEIRA NÃO APARELHADA, COM VÃO DE 9 M, PARA TELHA CERÂMICA OU DE CONCRETO, INCLUSO IÇAMENTO. AF_07/2019</t>
  </si>
  <si>
    <t>3.364,04</t>
  </si>
  <si>
    <t>FABRICAÇÃO E INSTALAÇÃO DE MEIA TESOURA DE MADEIRA NÃO APARELHADA, COM VÃO DE 10 M, PARA TELHA CERÂMICA OU DE CONCRETO, INCLUSO IÇAMENTO. AF_07/2019</t>
  </si>
  <si>
    <t>3.659,11</t>
  </si>
  <si>
    <t>FABRICAÇÃO E INSTALAÇÃO DE MEIA TESOURA DE MADEIRA NÃO APARELHADA, COM VÃO DE 11 M, PARA TELHA CERÂMICA OU DE CONCRETO, INCLUSO IÇAMENTO. AF_07/2019</t>
  </si>
  <si>
    <t>4.203,23</t>
  </si>
  <si>
    <t>FABRICAÇÃO E INSTALAÇÃO DE MEIA TESOURA DE MADEIRA NÃO APARELHADA, COM VÃO DE 12 M, PARA TELHA CERÂMICA OU DE CONCRETO, INCLUSO IÇAMENTO. AF_07/2019</t>
  </si>
  <si>
    <t>4.525,43</t>
  </si>
  <si>
    <t>FABRICAÇÃO E INSTALAÇÃO DE MEIA TESOURA DE MADEIRA NÃO APARELHADA, COM VÃO DE 3 M, PARA TELHA ONDULADA DE FIBROCIMENTO, ALUMÍNIO, PLÁSTICA OU TERMOACÚSTICA, INCLUSO IÇAMENTO. AF_07/2019</t>
  </si>
  <si>
    <t>1.247,11</t>
  </si>
  <si>
    <t>FABRICAÇÃO E INSTALAÇÃO DE MEIA TESOURA DE MADEIRA NÃO APARELHADA, COM VÃO DE 4 M, PARA TELHA ONDULADA DE FIBROCIMENTO, ALUMÍNIO, PLÁSTICA OU TERMOACÚSTICA, INCLUSO IÇAMENTO. AF_07/2019</t>
  </si>
  <si>
    <t>1.668,77</t>
  </si>
  <si>
    <t>FABRICAÇÃO E INSTALAÇÃO DE MEIA TESOURA DE MADEIRA NÃO APARELHADA, COM VÃO DE 5 M, PARA TELHA ONDULADA DE FIBROCIMENTO, ALUMÍNIO, PLÁSTICA OU TERMOACÚSTICA, INCLUSO IÇAMENTO. AF_07/2019</t>
  </si>
  <si>
    <t>1.766,63</t>
  </si>
  <si>
    <t>FABRICAÇÃO E INSTALAÇÃO DE MEIA TESOURA DE MADEIRA NÃO APARELHADA, COM VÃO DE 6 M, PARA TELHA ONDULADA DE FIBROCIMENTO, ALUMÍNIO, PLÁSTICA OU TERMOACÚSTICA, INCLUSO IÇAMENTO. AF_07/2019</t>
  </si>
  <si>
    <t>2.112,41</t>
  </si>
  <si>
    <t>FABRICAÇÃO E INSTALAÇÃO DE MEIA TESOURA DE MADEIRA NÃO APARELHADA, COM VÃO DE 7 M, PARA TELHA ONDULADA DE FIBROCIMENTO, ALUMÍNIO, PLÁSTICA OU TERMOACÚSTICA, INCLUSO IÇAMENTO. AF_07/2019</t>
  </si>
  <si>
    <t>2.361,61</t>
  </si>
  <si>
    <t>FABRICAÇÃO E INSTALAÇÃO DE MEIA TESOURA DE MADEIRA NÃO APARELHADA, COM VÃO DE 8 M, PARA TELHA ONDULADA DE FIBROCIMENTO, ALUMÍNIO, PLÁSTICA OU TERMOACÚSTICA, INCLUSO IÇAMENTO. AF_07/2019</t>
  </si>
  <si>
    <t>3.031,47</t>
  </si>
  <si>
    <t>FABRICAÇÃO E INSTALAÇÃO DE MEIA TESOURA DE MADEIRA NÃO APARELHADA, COM VÃO DE 9 M, PARA TELHA ONDULADA DE FIBROCIMENTO, ALUMÍNIO, PLÁSTICA OU TERMOACÚSTICA, INCLUSO IÇAMENTO. AF_07/2019</t>
  </si>
  <si>
    <t>3.150,17</t>
  </si>
  <si>
    <t>FABRICAÇÃO E INSTALAÇÃO DE MEIA TESOURA DE MADEIRA NÃO APARELHADA, COM VÃO DE 10 M, PARA TELHA ONDULADA DE FIBROCIMENTO, ALUMÍNIO, PLÁSTICA OU TERMOACÚSTICA, INCLUSO IÇAMENTO. AF_07/2019</t>
  </si>
  <si>
    <t>3.378,49</t>
  </si>
  <si>
    <t>FABRICAÇÃO E INSTALAÇÃO DE MEIA TESOURA DE MADEIRA NÃO APARELHADA, COM VÃO DE 11 M, PARA TELHA ONDULADA DE FIBROCIMENTO, ALUMÍNIO, PLÁSTICA OU TERMOACÚSTICA, INCLUSO IÇAMENTO. AF_07/2019</t>
  </si>
  <si>
    <t>3.783,87</t>
  </si>
  <si>
    <t>FABRICAÇÃO E INSTALAÇÃO DE MEIA TESOURA DE MADEIRA NÃO APARELHADA, COM VÃO DE 12 M, PARA TELHA ONDULADA DE FIBROCIMENTO, ALUMÍNIO, PLÁSTICA OU TERMOACÚSTICA, INCLUSO IÇAMENTO. AF_07/2019</t>
  </si>
  <si>
    <t>3.690,06</t>
  </si>
  <si>
    <t>FABRICAÇÃO E INSTALAÇÃO DE TESOURA (INTEIRA OU MEIA) EM AÇO, VÃOS MAIORES OU IGUAIS A 3,0 M E MENORES OU IGUAL A 6,0 M, INCLUSO IÇAMENTO. AF_07/2019</t>
  </si>
  <si>
    <t>10,84</t>
  </si>
  <si>
    <t>FABRICAÇÃO E INSTALAÇÃO DE TESOURA (INTEIRA OU MEIA) EM AÇO, VÃOS MAIORES QUE 6,0 M E MENORES QUE 12,0 M, INCLUSO IÇAMENTO. AF_07/2019</t>
  </si>
  <si>
    <t>9,94</t>
  </si>
  <si>
    <t>FABRICAÇÃO E INSTALAÇÃO DE PONTALETES DE MADEIRA NÃO APARELHADA PARA TELHADOS COM ATÉ 2 ÁGUAS E COM TELHA ONDULADA DE FIBROCIMENTO, ALUMÍNIO OU PLÁSTICA EM EDIFÍCIO RESIDENCIAL TÉRREO, INCLUSO TRANSPORTE VERTICAL. AF_07/2019</t>
  </si>
  <si>
    <t>29,38</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</si>
  <si>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</si>
  <si>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</si>
  <si>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647,33</t>
  </si>
  <si>
    <t>ESGOTAMENTO DE VALA COM BOMBA SUBMERSÍVEL. AF_12/2022</t>
  </si>
  <si>
    <t>29,74</t>
  </si>
  <si>
    <t>INSTALAÇÃO E DESINSTALAÇÃO DE REGISTRO DE PVC PARA SISTEMA DE REBAIXAMENTO DE LENÇOL FREÁTICO POR PONTEIRAS FILTRANTES. AF_12/2022</t>
  </si>
  <si>
    <t>28,75</t>
  </si>
  <si>
    <t>INSTALAÇÃO E DESINSTALAÇÃO DE CONJUNTO DE BOMBAS, À VÁCUO E CENTRÍFUGA, PARA SISTEMA DE REBAIXAMENTO DE LENÇOL FREÁTICO POR PONTEIRAS FILTRANTES (EXCLUI O FORNECIMENTO DE BOMBAS). AF_12/2022</t>
  </si>
  <si>
    <t>24,86</t>
  </si>
  <si>
    <t>INSTALAÇÃO DE MATERIAL GRANULAR FILTRANTE PARA SISTEMA DE REBAIXAMENTO DE LENÇOL FREÁTICO POR POÇOS PROFUNDOSA, DIÂMETRO DO POÇO DE 400 MM. AF_12/2022</t>
  </si>
  <si>
    <t>182,50</t>
  </si>
  <si>
    <t>INSTALAÇÃO E DESINSTALAÇÃO DE SISTEMA DE BOMBA PARA SISTEMA DE REBAIXAMENTO DE LENÇOL FREÁTICO POR POÇOS PROFUNDOS (EXCLUI O FORNECIMENTO DE BOMBA). AF_12/2022</t>
  </si>
  <si>
    <t>662,09</t>
  </si>
  <si>
    <t>DRENO SUBSUPERFICIAL (SEÇÃO 0,40 X 0,40 M), COM TUBO DE PEAD CORRUGADO PERFURADO, DN 100 MM, ENCHIMENTO COM AREIA. AF_07/2021</t>
  </si>
  <si>
    <t>40,97</t>
  </si>
  <si>
    <t>DRENO SUBSUPERFICIAL (SEÇÃO 0,40 X 0,40 M), COM TUBO DE PVC CORRUGADO RÍGIDO PERFURADO, DN 100 MM, ENCHIMENTO COM AREIA. AF_07/2021</t>
  </si>
  <si>
    <t>93,81</t>
  </si>
  <si>
    <t>DRENO SUBSUPERFICIAL (SEÇÃO 0,40 X 0,40 M), COM TUBO DE CONCRETO SIMPLES POROSO, DN 200 MM, ENCHIMENTO COM AREIA. AF_07/2021</t>
  </si>
  <si>
    <t>92,99</t>
  </si>
  <si>
    <t>DRENO SUBSUPERFICIAL (SEÇÃO 0,40 X 0,40 M), CEGO, ENCHIMENTO DE BRITA, ENVOLVIDO COM MANTA GEOTÊXTIL. AF_07/2021</t>
  </si>
  <si>
    <t>49,67</t>
  </si>
  <si>
    <t>DRENO SUBSUPERFICIAL (SEÇÃO 0,40 X 0,40 M), CEGO, ENCHIMENTO DE BRITA. AF_07/2021</t>
  </si>
  <si>
    <t>29,25</t>
  </si>
  <si>
    <t>DRENO SUBSUPERFICIAL (SEÇÃO 0,40 X 0,40 M), COM TUBO DE PEAD CORRUGADO PERFURADO, DN 100 MM, ENCHIMENTO COM BRITA, ENVOLVIDO COM MANTA GEOTÊXTIL. AF_07/2021</t>
  </si>
  <si>
    <t>60,83</t>
  </si>
  <si>
    <t>DRENO SUBSUPERFICIAL (SEÇÃO 0,40 X 0,40 M), COM TUBO DE PVC CORRUGADO RÍGIDO PERFURADO, DN 100 MM, ENCHIMENTO COM BRITA, ENVOLVIDO COM MANTA GEOTÊXTIL. AF_07/2021</t>
  </si>
  <si>
    <t>113,67</t>
  </si>
  <si>
    <t>DRENO SUBSUPERFICIAL (SEÇÃO 0,40 X 0,40 M), COM TUBO DE CONCRETO SIMPLES POROSO, DN 200 MM, ENCHIMENTO COM BRITA, ENVOLVIDO COM MANTA GEOTÊXTIL. AF_07/2021</t>
  </si>
  <si>
    <t>112,95</t>
  </si>
  <si>
    <t>DRENO PROFUNDO (SEÇÃO 0,50 X 1,50 M), COM TUBO DE PEAD CORRUGADO PERFURADO, DN 100 MM, ENCHIMENTO COM AREIA, COM SELO DE ARGILA. AF_07/2021</t>
  </si>
  <si>
    <t>128,35</t>
  </si>
  <si>
    <t>DRENO PROFUNDO (SEÇÃO 0,50 X 1,50 M), COM TUBO DE PVC CORRUGADO RÍGIDO PERFURADO, DN 100 MM, ENCHIMENTO COM AREIA, COM SELO DE ARGILA. AF_07/2021</t>
  </si>
  <si>
    <t>194,87</t>
  </si>
  <si>
    <t>DRENO PROFUNDO (SEÇÃO 0,50 X 1,50 M), COM TUBO DE CONCRETO SIMPLES POROSO, DN 200 MM, ENCHIMENTO COM AREIA, COM SELO DE ARGILA. AF_07/2021</t>
  </si>
  <si>
    <t>208,99</t>
  </si>
  <si>
    <t>DRENO PROFUNDO (SEÇÃO 0,50 X 1,50 M), COM TUBO DE PEAD CORRUGADO PERFURADO, DN 100 MM, ENCHIMENTO COM AREIA. AF_07/2021</t>
  </si>
  <si>
    <t>DRENO PROFUNDO (SEÇÃO 0,50 X 1,50 M), COM TUBO DE PVC CORRUGADO RÍGIDO PERFURADO, DN 100 MM, ENCHIMENTO COM AREIA. AF_07/2021</t>
  </si>
  <si>
    <t>199,04</t>
  </si>
  <si>
    <t>DRENO PROFUNDO (SEÇÃO 0,50 X 1,50 M), COM TUBO DE CONCRETO SIMPLES POROSO, DN 200 MM, ENCHIMENTO COM AREIA. AF_07/2021</t>
  </si>
  <si>
    <t>201,00</t>
  </si>
  <si>
    <t>DRENO PROFUNDO (SEÇÃO 0,50 X 1,50 M), CEGO, ENCHIMENTO DE BRITA, ENVOLVIDO COM MANTA GEOTÊXTIL, COM SELO DE ARGILA. AF_07/2021</t>
  </si>
  <si>
    <t>151,20</t>
  </si>
  <si>
    <t>DRENO PROFUNDO (SEÇÃO 0,50 X 1,50 M), CEGO, ENCHIMENTO DE BRITA, ENVOLVIDO COM MANTA GEOTÊXTIL. AF_07/2021</t>
  </si>
  <si>
    <t>168,07</t>
  </si>
  <si>
    <t>DRENO PROFUNDO (SEÇÃO 0,50 X 1,50 M), COM TUBO DE PEAD CORRUGADO PERFURADO, DN 100 MM, ENCHIMENTO COM BRITA, ENVOLVIDO COM MANTA GEOTÊXTIL, COM SELO DE ARGILA. AF_07/2021</t>
  </si>
  <si>
    <t>163,75</t>
  </si>
  <si>
    <t>DRENO PROFUNDO (SEÇÃO 0,50 X 1,50 M), COM TUBO DE PVC CORRUGADO RÍGIDO PERFURADO, DN 100 MM, ENCHIMENTO COM BRITA, ENVOLVIDO COM MANTA GEOTÊXTIL, COM SELO DE ARGILA. AF_07/2021</t>
  </si>
  <si>
    <t>220,58</t>
  </si>
  <si>
    <t>DRENO PROFUNDO (SEÇÃO 0,50 X 1,50 M), COM TUBO DE CONCRETO SIMPLES POROSO, DN 200 MM, ENCHIMENTO COM BRITA, ENVOLVIDO COM MANTA GEOTÊXTIL, COM SELO DE ARGILA. AF_07/2021</t>
  </si>
  <si>
    <t>227,55</t>
  </si>
  <si>
    <t>DRENO PROFUNDO (SEÇÃO 0,50 X 1,50 M), COM TUBO DE PEAD CORRUGADO PERFURADO, DN 100 MM, ENCHIMENTO COM BRITA, ENVOLVIDO COM MANTA GEOTÊXTIL. AF_07/2021</t>
  </si>
  <si>
    <t>180,60</t>
  </si>
  <si>
    <t>DRENO PROFUNDO (SEÇÃO 0,50 X 1,50 M), COM TUBO DE PVC CORRUGADO RÍGIDO PERFURADO, DN 100 MM, ENCHIMENTO COM BRITA, ENVOLVIDO COM MANTA GEOTÊXTIL. AF_07/2021</t>
  </si>
  <si>
    <t>237,44</t>
  </si>
  <si>
    <t>DRENO PROFUNDO (SEÇÃO 0,50 X 1,50 M), COM TUBO DE CONCRETO SIMPLES POROSO, DN 200 MM, ENCHIMENTO COM BRITA, ENVOLVIDO COM MANTA GEOTÊXTIL. AF_07/2021</t>
  </si>
  <si>
    <t>239,50</t>
  </si>
  <si>
    <t>DRENO ESPINHA DE PEIXE (SEÇÃO 0,40 X 0,40 M), COM TUBO DE PEAD CORRUGADO PERFURADO, DN 100 MM, ENCHIMENTO COM AREIA, INCLUSIVE CONEXÕES. AF_07/2021</t>
  </si>
  <si>
    <t>46,85</t>
  </si>
  <si>
    <t>DRENO ESPINHA DE PEIXE (SEÇÃO 0,40 X 0,40 M), COM TUBO DE PVC CORRUGADO RÍGIDO PERFURADO, DN 100 MM, ENCHIMENTO COM AREIA, INCLUSIVE CONEXÕES. AF_07/2021</t>
  </si>
  <si>
    <t>97,22</t>
  </si>
  <si>
    <t>DRENO ESPINHA DE PEIXE (SEÇÃO (0,40 X 0,40 M), COM TUBO DE PEAD CORRUGADO PERFURADO, DN 100 MM, ENCHIMENTO COM BRITA, ENVOLVIDO COM MANTA GEOTÊXTIL, INCLUSIVE CONEXÕES. AF_07/2021</t>
  </si>
  <si>
    <t>66,71</t>
  </si>
  <si>
    <t>DRENO ESPINHA DE PEIXE (SEÇÃO 0,40 X 0,40 M), COM TUBO DE PVC CORRUGADO RÍGIDO PERFURADO, DN 100 MM, ENCHIMENTO COM BRITA, ENVOLVIDO COM MANTA GEOTÊXTIL, INCLUSIVE CONEXÕES. AF_07/2021</t>
  </si>
  <si>
    <t>117,08</t>
  </si>
  <si>
    <t>DRENO ESPINHA DE PEIXE (SEÇÃO 0,50 X 0,80 M), COM TUBO DE PEAD CORRUGADO PERFURADO, DN 100 MM, ENCHIMENTO COM AREIA, INCLUSIVE CONEXÕES. AF_07/2021</t>
  </si>
  <si>
    <t>92,83</t>
  </si>
  <si>
    <t>DRENO ESPINHA DE PEIXE (SEÇÃO 0,50 X 0,80 M), COM TUBO DE PVC CORRUGADO RÍGIDO PERFURADO, DN 100 MM, ENCHIMENTO COM AREIA, INCLUSIVE CONEXÕES. AF_07/2021</t>
  </si>
  <si>
    <t>143,35</t>
  </si>
  <si>
    <t>DRENO ESPINHA DE PEIXE (SEÇÃO 0,50 X 0,80 M), COM TUBO DE PEAD CORRUGADO PERFURADO, DN 100 MM, ENCHIMENTO COM BRITA, ENVOLVIDO COM MANTA GEOTÊXTIL, INCLUSIVE CONEXÕES. AF_07/2021</t>
  </si>
  <si>
    <t>119,56</t>
  </si>
  <si>
    <t>DRENO ESPINHA DE PEIXE (SEÇÃO 0,50 X 0,80 M), COM TUBO DE PVC CORRUGADO RÍGIDO PERFURADO, DN 100 MM, ENCHIMENTO COM BRITA, ENVOLVIDO COM MANTA GEOTÊXTIL, INCLUSIVE CONEXÕES. AF_07/2021</t>
  </si>
  <si>
    <t>170,08</t>
  </si>
  <si>
    <t>TUBO DE PEAD CORRUGADO PERFURADO, DN 100 MM, PARA DRENO - FORNECIMENTO E ASSENTAMENTO. AF_07/2021</t>
  </si>
  <si>
    <t>TUBO DE PVC CORRUGADO RÍGIDO PERFURADO, DN 100 MM, PARA DRENO - FORNECIMENTO E ASSENTAMENTO. AF_07/2021</t>
  </si>
  <si>
    <t>61,43</t>
  </si>
  <si>
    <t>TUBO DE CONCRETO SIMPLES POROSO, DN 200 MM, PARA DRENO - FORNECIMENTO E ASSENTAMENTO. AF_07/2021</t>
  </si>
  <si>
    <t>68,75</t>
  </si>
  <si>
    <t>LUVA DE PVC, SÉRIE NORMAL, PARA ESGOTO PREDIAL, DN 100 MM, INSTALADA EM DRENO  - FORNECIMENTO E INSTALAÇÃO. AF_07/2021</t>
  </si>
  <si>
    <t>23,60</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</si>
  <si>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</si>
  <si>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</si>
  <si>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75,85</t>
  </si>
  <si>
    <t>GEOTÊXTIL NÃO TECIDO 100% POLIÉSTER, RESISTÊNCIA A TRAÇÃO DE 9 KN/M (RT - 9), INSTALADO EM DRENO - FORNECIMENTO E INSTALAÇÃO. AF_07/2021</t>
  </si>
  <si>
    <t>7,98</t>
  </si>
  <si>
    <t>GEOTÊXTIL NÃO TECIDO 100% POLIÉSTER, RESISTÊNCIA A TRAÇÃO DE 14 KN/M (RT - 14), INSTALADO EM DRENO - FORNECIMENTO E INSTALAÇÃO. AF_07/2021</t>
  </si>
  <si>
    <t>10,94</t>
  </si>
  <si>
    <t>GEOTÊXTIL NÃO TECIDO 100% POLIÉSTER, RESISTÊNCIA A TRAÇÃO DE 26 KN/M (RT - 26), INSTALADO EM DRENO - FORNECIMENTO E INSTALAÇÃO. AF_07/2021</t>
  </si>
  <si>
    <t>21,62</t>
  </si>
  <si>
    <t>ENCHIMENTO DE AREIA PARA DRENO, LANÇAMENTO MECANIZADO. AF_07/2021</t>
  </si>
  <si>
    <t>171,30</t>
  </si>
  <si>
    <t>ENCHIMENTO DE BRITA PARA DRENO, LANÇAMENTO MECANIZADO. AF_07/2021</t>
  </si>
  <si>
    <t>167,65</t>
  </si>
  <si>
    <t>ENCHIMENTO DE AREIA PARA DRENO, LANÇAMENTO MANUAL. AF_07/2021</t>
  </si>
  <si>
    <t>178,01</t>
  </si>
  <si>
    <t>ENCHIMENTO DE BRITA PARA DRENO, LANÇAMENTO MANUAL. AF_07/2021</t>
  </si>
  <si>
    <t>174,36</t>
  </si>
  <si>
    <t>DRENO EM MURO DE CONTENÇÃO, EXECUTADO NO PÉ DO MURO, COM TUBO DE PEAD CORRUGADO FLEXÍVEL PERFURADO, ENCHIMENTO COM BRITA, ENVOLVIDO COM MANTA GEOTÊXTIL. AF_07/2021</t>
  </si>
  <si>
    <t>53,12</t>
  </si>
  <si>
    <t>DRENO EM MURO DE CONTENÇÃO, EXECUTADO NO PÉ DO MURO, COM TUBO DE PVC CORRUGADO RÍGIDO PERFURADO, ENCHIMENTO COM BRITA, ENVOLVIDO COM MANTA GEOTÊXTIL. AF_07/2021</t>
  </si>
  <si>
    <t>102,37</t>
  </si>
  <si>
    <t>DRENO BARBACÃ, DN 100 MM, COM MATERIAL DRENANTE. AF_07/2021</t>
  </si>
  <si>
    <t>28,73</t>
  </si>
  <si>
    <t>DRENO BARBACÃ, DN 75 MM, COM MATERIAL DRENANTE. AF_07/2021</t>
  </si>
  <si>
    <t>28,14</t>
  </si>
  <si>
    <t>DRENO BARBACÃ, DN 50 MM, COM MATERIAL DRENANTE. AF_07/2021</t>
  </si>
  <si>
    <t>26,27</t>
  </si>
  <si>
    <t>GEOTÊXTIL NÃO TECIDO 100% POLIÉSTER, RESISTÊNCIA A TRAÇÃO DE 31 KN/M (RT-31), INSTALADO EM DRENO - FORNECIMENTO E INSTALAÇÃO. AF_07/2021</t>
  </si>
  <si>
    <t>25,81</t>
  </si>
  <si>
    <t>MURO DE GABIÃO, ENCHIMENTO COM PEDRA DE MÃO TIPO RACHÃO, DE GRAVIDADE, COM GAIOLAS DE COMPRIMENTO IGUAL A 2 M, PARA MUROS COM ALTURA MENOR OU IGUAL A 4 M - FORNECIMENTO E EXECUÇÃO. AF_03/2024</t>
  </si>
  <si>
    <t>690,62</t>
  </si>
  <si>
    <t>MURO DE GABIÃO, ENCHIMENTO COM PEDRA DE MÃO TIPO RACHÃO, DE GRAVIDADE, COM GAIOLAS DE COMPRIMENTO IGUAL A 5 M, PARA MUROS COM ALTURA MENOR OU IGUAL A 4 M - FORNECIMENTO E EXECUÇÃO. AF_03/2024</t>
  </si>
  <si>
    <t>648,11</t>
  </si>
  <si>
    <t>MURO DE GABIÃO, ENCHIMENTO COM PEDRA DE MÃO TIPO RACHÃO, DE GRAVIDADE, COM GAIOLAS DE COMPRIMENTO IGUAL A 2 M, PARA MUROS COM ALTURA MAIOR QUE 4 M E MENOR OU IGUAL A 6 M - FORNECIMENTO E EXECUÇÃO. AF_03/2024</t>
  </si>
  <si>
    <t>830,77</t>
  </si>
  <si>
    <t>MURO DE GABIÃO, ENCHIMENTO COM PEDRA DE MÃO TIPO RACHÃO, DE GRAVIDADE, COM GAIOLAS DE COMPRIMENTO IGUAL A 5 M, PARA MUROS COM ALTURA MAIOR QUE 4 M E MENOR OU IGUAL A 6 M - FORNECIMENTO E EXECUÇÃO. AF_03/2024</t>
  </si>
  <si>
    <t>760,88</t>
  </si>
  <si>
    <t>MURO DE GABIÃO, ENCHIMENTO COM PEDRA DE MÃO TIPO RACHÃO, DE GRAVIDADE, COM GAIOLAS DE COMPRIMENTO IGUAL A 2 M, PARA MUROS COM ALTURA MAIOR QUE 6 M E MENOR OU IGUAL A 10 M - FORNECIMENTO E EXECUÇÃO. AF_03/2024</t>
  </si>
  <si>
    <t>917,65</t>
  </si>
  <si>
    <t>MURO DE GABIÃO, ENCHIMENTO COM PEDRA DE MÃO TIPO RACHÃO, DE GRAVIDADE, COM GAIOLAS DE COMPRIMENTO IGUAL A 5 M, PARA MUROS COM ALTURA MAIOR QUE 6 M E MENOR OU IGUAL A 10 M- FORNECIMENTO E EXECUÇÃO. AF_03/2024</t>
  </si>
  <si>
    <t>828,63</t>
  </si>
  <si>
    <t>MURO DE GABIÃO, ENCHIMENTO COM PEDRA DE MÃO TIPO RACHÃO, COM SOLO REFORÇADO, PARA MUROS COM ALTURA MENOR OU IGUAL A 4 M - FORNECIMENTO E EXECUÇÃO. AF_03/2024</t>
  </si>
  <si>
    <t>972,41</t>
  </si>
  <si>
    <t>MURO DE GABIÃO, ENCHIMENTO COM PEDRA DE MÃO TIPO RACHÃO, COM SOLO REFORÇADO, PARA MUROS COM ALTURA MAIOR QUE 4 M E MENOR OU IGUAL A 12 M - FORNECIMENTO E EXECUÇÃO. AF_03/2024</t>
  </si>
  <si>
    <t>1.597,95</t>
  </si>
  <si>
    <t>MURO DE GABIÃO, ENCHIMENTO COM PEDRA DE MÃO TIPO RACHÃO, COM SOLO REFORÇADO, PARA MUROS COM ALTURA MAIOR QUE 12 M E MENOR OU IGUAL A 20 M - FORNECIMENTO E EXECUÇÃO. AF_03/2024</t>
  </si>
  <si>
    <t>1.963,44</t>
  </si>
  <si>
    <t>MURO DE GABIÃO, ENCHIMENTO COM PEDRA DE MÃO TIPO RACHÃO, COM SOLO REFORÇADO, PARA MUROS COM ALTURA MAIOR QUE 20 M E MENOR OU IGUAL A 28 M - FORNECIMENTO E EXECUÇÃO. AF_03/2024</t>
  </si>
  <si>
    <t>2.326,50</t>
  </si>
  <si>
    <t>MURO DE GABIÃO, ENCHIMENTO COM RESÍDUO DE CONSTRUÇÃO E DEMOLIÇÃO, DE GRAVIDADE, COM GAIOLA TRAPEZOIDAL DE COMPRIMENTO IGUAL A 2 M, PARA MUROS COM ALTURA MENOR OU IGUAL A 2 M - FORNECIMENTO E EXECUÇÃO. AF_03/2024</t>
  </si>
  <si>
    <t>627,63</t>
  </si>
  <si>
    <t>MURO DE GABIÃO, ENCHIMENTO COM RESÍDUO DE CONSTRUÇÃO E DEMOLIÇÃO, DE GRAVIDADE, COM GAIOLA TRAPEZOIDAL DE COMPRIMENTO IGUAL A 2 M, PARA MUROS COM ALTURA MAIOR QUE 2 M E MENOR OU IGUAL A 4 M - FORNECIMENTO E EXECUÇÃO. AF_03/2024</t>
  </si>
  <si>
    <t>612,15</t>
  </si>
  <si>
    <t>PROTEÇÃO SUPERFICIAL DE CANAL EM GABIÃO TIPO COLCHÃO, ALTURA DE 17 CENTÍMETROS, ENCHIMENTO COM PEDRA DE MÃO TIPO RACHÃO - FORNECIMENTO E EXECUÇÃO. AF_03/2024</t>
  </si>
  <si>
    <t>245,11</t>
  </si>
  <si>
    <t>PROTEÇÃO SUPERFICIAL DE CANAL EM GABIÃO TIPO COLCHÃO, ALTURA DE 23 CENTÍMETROS, ENCHIMENTO COM PEDRA DE MÃO TIPO RACHÃO - FORNECIMENTO E EXECUÇÃO. AF_03/2024</t>
  </si>
  <si>
    <t>282,44</t>
  </si>
  <si>
    <t>PROTEÇÃO SUPERFICIAL DE CANAL EM GABIÃO TIPO COLCHÃO, ALTURA DE 30 CENTÍMETROS, ENCHIMENTO COM PEDRA DE MÃO TIPO RACHÃO - FORNECIMENTO E EXECUÇÃO. AF_03/2024</t>
  </si>
  <si>
    <t>327,14</t>
  </si>
  <si>
    <t>PROTEÇÃO SUPERFICIAL DE CANAL EM GABIÃO TIPO SACO, DIÂMETRO DE 65 CENTÍMETROS, ENCHIMENTO MANUAL COM PEDRA DE MÃO TIPO RACHÃO - FORNECIMENTO E EXECUÇÃO. AF_03/2024</t>
  </si>
  <si>
    <t>710,32</t>
  </si>
  <si>
    <t>EXECUÇÃO DE REVESTIMENTO DE CONCRETO PROJETADO COM ESPESSURA DE 7 CM, ARMADO COM TELA, INCLINAÇÃO MENOR QUE 90°, APLICAÇÃO CONTÍNUA, UTILIZANDO EQUIPAMENTO DE PROJEÇÃO COM 6 M³/H DE CAPACIDADE. AF_07/2024</t>
  </si>
  <si>
    <t>211,47</t>
  </si>
  <si>
    <t>EXECUÇÃO DE REVESTIMENTO DE CONCRETO PROJETADO COM ESPESSURA DE 10 CM, ARMADO COM TELA, INCLINAÇÃO MENOR QUE 90°, APLICAÇÃO CONTÍNUA, UTILIZANDO EQUIPAMENTO DE PROJEÇÃO COM 6 M³/H DE CAPACIDADE. AF_07/2024</t>
  </si>
  <si>
    <t>223,28</t>
  </si>
  <si>
    <t>EXECUÇÃO DE REVESTIMENTO DE CONCRETO PROJETADO COM ESPESSURA DE 7 CM, ARMADO COM TELA, INCLINAÇÃO DE 90°, APLICAÇÃO CONTÍNUA, UTILIZANDO EQUIPAMENTO DE PROJEÇÃO COM 6 M³/H DE CAPACIDADE. AF_07/2024</t>
  </si>
  <si>
    <t>341,08</t>
  </si>
  <si>
    <t>EXECUÇÃO DE REVESTIMENTO DE CONCRETO PROJETADO COM ESPESSURA DE 10 CM, ARMADO COM TELA, INCLINAÇÃO DE 90°, APLICAÇÃO CONTÍNUA, UTILIZANDO EQUIPAMENTO DE PROJEÇÃO COM 6 M³/H DE CAPACIDADE. AF_07/2024</t>
  </si>
  <si>
    <t>350,44</t>
  </si>
  <si>
    <t>EXECUÇÃO DE REVESTIMENTO DE CONCRETO PROJETADO COM ESPESSURA DE 7 CM, ARMADO COM TELA, INCLINAÇÃO MENOR QUE 90°, APLICAÇÃO CONTÍNUA, UTILIZANDO EQUIPAMENTO DE PROJEÇÃO COM 3 M³/H DE CAPACIDADE. AF_07/2024</t>
  </si>
  <si>
    <t>275,12</t>
  </si>
  <si>
    <t>EXECUÇÃO DE REVESTIMENTO DE CONCRETO PROJETADO COM ESPESSURA DE 10 CM, ARMADO COM TELA, INCLINAÇÃO MENOR QUE 90°, APLICAÇÃO CONTÍNUA, UTILIZANDO EQUIPAMENTO DE PROJEÇÃO COM 3 M³/H DE CAPACIDADE. AF_07/2024</t>
  </si>
  <si>
    <t>260,86</t>
  </si>
  <si>
    <t>EXECUÇÃO DE REVESTIMENTO DE CONCRETO PROJETADO COM ESPESSURA DE 7 CM, ARMADO COM TELA, INCLINAÇÃO DE 90°, APLICAÇÃO CONTÍNUA, UTILIZANDO EQUIPAMENTO DE PROJEÇÃO COM 3 M³/H DE CAPACIDADE. AF_07/2024</t>
  </si>
  <si>
    <t>435,03</t>
  </si>
  <si>
    <t>EXECUÇÃO DE REVESTIMENTO DE CONCRETO PROJETADO COM ESPESSURA DE 10 CM, ARMADO COM TELA, INCLINAÇÃO DE 90°, APLICAÇÃO CONTÍNUA, UTILIZANDO EQUIPAMENTO DE PROJEÇÃO COM 3 M³/H DE CAPACIDADE. AF_07/2024</t>
  </si>
  <si>
    <t>399,08</t>
  </si>
  <si>
    <t>EXECUÇÃO DE REVESTIMENTO DE CONCRETO PROJETADO COM ESPESSURA DE 7 CM, ARMADO COM FIBRAS DE AÇO, INCLINAÇÃO MENOR QUE 90°, APLICAÇÃO CONTÍNUA, UTILIZANDO EQUIPAMENTO DE PROJEÇÃO COM 6 M³/H DE CAPACIDADE. AF_07/2024</t>
  </si>
  <si>
    <t>184,24</t>
  </si>
  <si>
    <t>EXECUÇÃO DE REVESTIMENTO DE CONCRETO PROJETADO COM ESPESSURA DE 10 CM, ARMADO COM FIBRAS DE AÇO, INCLINAÇÃO MENOR QUE 90°, APLICAÇÃO CONTÍNUA, UTILIZANDO EQUIPAMENTO DE PROJEÇÃO COM 6 M³/H DE CAPACIDADE. AF_07/2024</t>
  </si>
  <si>
    <t>200,50</t>
  </si>
  <si>
    <t>EXECUÇÃO DE REVESTIMENTO DE CONCRETO PROJETADO COM ESPESSURA DE 7 CM, ARMADO COM FIBRAS DE AÇO, INCLINAÇÃO DE 90°, APLICAÇÃO CONTÍNUA, UTILIZANDO EQUIPAMENTO DE PROJEÇÃO COM 6 M³/H DE CAPACIDADE. AF_07/2024</t>
  </si>
  <si>
    <t>200,96</t>
  </si>
  <si>
    <t>EXECUÇÃO DE REVESTIMENTO DE CONCRETO PROJETADO COM ESPESSURA DE 10 CM, ARMADO COM FIBRAS DE AÇO, INCLINAÇÃO DE 90°, APLICAÇÃO CONTÍNUA, UTILIZANDO EQUIPAMENTO DE PROJEÇÃO COM 6 M³/H DE CAPACIDADE. AF_07/2024</t>
  </si>
  <si>
    <t>213,21</t>
  </si>
  <si>
    <t>EXECUÇÃO DE REVESTIMENTO DE CONCRETO PROJETADO COM ESPESSURA DE 7 CM, ARMADO COM FIBRAS DE AÇO, INCLINAÇÃO MENOR QUE 90°, APLICAÇÃO CONTÍNUA, UTILIZANDO EQUIPAMENTO DE PROJEÇÃO COM 3 M³/H DE CAPACIDADE. AF_07/2024</t>
  </si>
  <si>
    <t>274,55</t>
  </si>
  <si>
    <t>EXECUÇÃO DE REVESTIMENTO DE CONCRETO PROJETADO COM ESPESSURA DE 10 CM, ARMADO COM FIBRAS DE AÇO, INCLINAÇÃO MENOR QUE 90°, APLICAÇÃO CONTÍNUA, UTILIZANDO EQUIPAMENTO DE PROJEÇÃO COM 3 M³/H DE CAPACIDADE. AF_07/2024</t>
  </si>
  <si>
    <t>246,87</t>
  </si>
  <si>
    <t>EXECUÇÃO DE REVESTIMENTO DE CONCRETO PROJETADO COM ESPESSURA DE 7 CM, ARMADO COM FIBRAS DE AÇO, INCLINAÇÃO DE 90°, APLICAÇÃO CONTÍNUA, UTILIZANDO EQUIPAMENTO DE PROJEÇÃO COM 3 M³/H DE CAPACIDADE. AF_07/2024</t>
  </si>
  <si>
    <t>345,48</t>
  </si>
  <si>
    <t>EXECUÇÃO DE REVESTIMENTO DE CONCRETO PROJETADO COM ESPESSURA DE 10 CM, ARMADO COM FIBRAS DE AÇO, INCLINAÇÃO DE 90°, APLICAÇÃO CONTÍNUA, UTILIZANDO EQUIPAMENTO DE PROJEÇÃO COM 3 M³/H DE CAPACIDADE. AF_07/2024</t>
  </si>
  <si>
    <t>274,76</t>
  </si>
  <si>
    <t>EXECUÇÃO DE REVESTIMENTO DE CONCRETO PROJETADO COM ESPESSURA DE 7 CM, ARMADO COM TELA, INCLINAÇÃO MENOR QUE 90°, APLICAÇÃO DESCONTÍNUA, UTILIZANDO EQUIPAMENTO DE PROJEÇÃO COM 6 M³/H DE CAPACIDADE. AF_07/2024</t>
  </si>
  <si>
    <t>233,12</t>
  </si>
  <si>
    <t>EXECUÇÃO DE REVESTIMENTO DE CONCRETO PROJETADO COM ESPESSURA DE 10 CM, ARMADO COM TELA, INCLINAÇÃO MENOR QUE 90°, APLICAÇÃO DESCONTÍNUA, UTILIZANDO EQUIPAMENTO DE PROJEÇÃO COM 6 M³/H DE CAPACIDADE. AF_07/2024</t>
  </si>
  <si>
    <t>246,63</t>
  </si>
  <si>
    <t>EXECUÇÃO DE REVESTIMENTO DE CONCRETO PROJETADO COM ESPESSURA DE 7 CM, ARMADO COM TELA, INCLINAÇÃO DE 90°, APLICAÇÃO DESCONTÍNUA, UTILIZANDO EQUIPAMENTO DE PROJEÇÃO COM 6 M³/H DE CAPACIDADE. AF_07/2024</t>
  </si>
  <si>
    <t>362,95</t>
  </si>
  <si>
    <t>EXECUÇÃO DE REVESTIMENTO DE CONCRETO PROJETADO COM ESPESSURA DE 10 CM, ARMADO COM TELA, INCLINAÇÃO DE 90°, APLICAÇÃO DESCONTÍNUA, UTILIZANDO EQUIPAMENTO DE PROJEÇÃO COM 6 M³/H DE CAPACIDADE. AF_07/2024</t>
  </si>
  <si>
    <t>374,89</t>
  </si>
  <si>
    <t>EXECUÇÃO DE REVESTIMENTO DE CONCRETO PROJETADO COM ESPESSURA DE 7 CM, ARMADO COM TELA, INCLINAÇÃO MENOR QUE 90°, APLICAÇÃO DESCONTÍNUA, UTILIZANDO EQUIPAMENTO DE PROJEÇÃO COM 3 M³/H DE CAPACIDADE. AF_07/2024</t>
  </si>
  <si>
    <t>281,17</t>
  </si>
  <si>
    <t>EXECUÇÃO DE REVESTIMENTO DE CONCRETO PROJETADO COM ESPESSURA DE 10 CM, ARMADO COM TELA, INCLINAÇÃO MENOR QUE 90°, APLICAÇÃO DESCONTÍNUA, UTILIZANDO EQUIPAMENTO DE PROJEÇÃO COM 3 M³/H DE CAPACIDADE. AF_07/2024</t>
  </si>
  <si>
    <t>277,95</t>
  </si>
  <si>
    <t>EXECUÇÃO DE REVESTIMENTO DE CONCRETO PROJETADO COM ESPESSURA DE 7 CM, ARMADO COM TELA, INCLINAÇÃO DE 90°, APLICAÇÃO DESCONTÍNUA, UTILIZANDO EQUIPAMENTO DE PROJEÇÃO COM 3 M³/H DE CAPACIDADE. AF_07/2024</t>
  </si>
  <si>
    <t>430,35</t>
  </si>
  <si>
    <t>EXECUÇÃO DE REVESTIMENTO DE CONCRETO PROJETADO COM ESPESSURA DE 10 CM, ARMADO COM TELA, INCLINAÇÃO DE 90°, APLICAÇÃO DESCONTÍNUA, UTILIZANDO EQUIPAMENTO DE PROJEÇÃO COM 3 M³/H DE CAPACIDADE. AF_07/2024</t>
  </si>
  <si>
    <t>414,69</t>
  </si>
  <si>
    <t>EXECUÇÃO DE REVESTIMENTO DE CONCRETO PROJETADO COM ESPESSURA DE 7 CM, ARMADO COM FIBRAS DE AÇO, INCLINAÇÃO MENOR QUE 90°, APLICAÇÃO DESCONTÍNUA, UTILIZANDO EQUIPAMENTO DE PROJEÇÃO COM 6 M³/H DE CAPACIDADE. AF_07/2024</t>
  </si>
  <si>
    <t>175,46</t>
  </si>
  <si>
    <t>EXECUÇÃO DE REVESTIMENTO DE CONCRETO PROJETADO COM ESPESSURA DE 10 CM, ARMADO COM FIBRAS DE AÇO, INCLINAÇÃO MENOR QUE 90°, APLICAÇÃO DESCONTÍNUA, UTILIZANDO EQUIPAMENTO DE PROJEÇÃO COM 6 M³/H DE CAPACIDADE. AF_07/2024</t>
  </si>
  <si>
    <t>194,26</t>
  </si>
  <si>
    <t>EXECUÇÃO DE REVESTIMENTO DE CONCRETO PROJETADO COM ESPESSURA DE 7 CM, ARMADO COM FIBRAS DE AÇO, INCLINAÇÃO DE 90°, APLICAÇÃO DESCONTÍNUA, UTILIZANDO EQUIPAMENTO DE PROJEÇÃO COM 6 M³/H DE CAPACIDADE. AF_07/2024</t>
  </si>
  <si>
    <t>189,17</t>
  </si>
  <si>
    <t>EXECUÇÃO DE REVESTIMENTO DE CONCRETO PROJETADO COM ESPESSURA DE 10 CM, ARMADO COM FIBRAS DE AÇO, INCLINAÇÃO DE 90°, APLICAÇÃO DESCONTÍNUA, UTILIZANDO EQUIPAMENTO DE PROJEÇÃO COM 6 M³/H DE CAPACIDADE. AF_07/2024</t>
  </si>
  <si>
    <t>205,44</t>
  </si>
  <si>
    <t>EXECUÇÃO DE REVESTIMENTO DE CONCRETO PROJETADO COM ESPESSURA DE 7 CM, ARMADO COM FIBRAS DE AÇO, INCLINAÇÃO MENOR QUE 90°, APLICAÇÃO DESCONTÍNUA, UTILIZANDO EQUIPAMENTO DE PROJEÇÃO COM 3 M³/H DE CAPACIDADE. AF_07/2024</t>
  </si>
  <si>
    <t>240,06</t>
  </si>
  <si>
    <t>EXECUÇÃO DE REVESTIMENTO DE CONCRETO PROJETADO COM ESPESSURA DE 10 CM, ARMADO COM FIBRAS DE AÇO, INCLINAÇÃO MENOR QUE 90°, APLICAÇÃO DESCONTÍNUA, UTILIZANDO EQUIPAMENTO DE PROJEÇÃO COM 3 M³/H DE CAPACIDADE. AF_07/2024</t>
  </si>
  <si>
    <t>232,17</t>
  </si>
  <si>
    <t>EXECUÇÃO DE REVESTIMENTO DE CONCRETO PROJETADO COM ESPESSURA DE 7 CM, ARMADO COM FIBRAS DE AÇO, INCLINAÇÃO DE 90°, APLICAÇÃO DESCONTÍNUA, UTILIZANDO EQUIPAMENTO DE PROJEÇÃO COM 3 M³/H DE CAPACIDADE. AF_07/2024</t>
  </si>
  <si>
    <t>284,79</t>
  </si>
  <si>
    <t>EXECUÇÃO DE REVESTIMENTO DE CONCRETO PROJETADO COM ESPESSURA DE 10 CM, ARMADO COM FIBRAS DE AÇO, INCLINAÇÃO DE 90°, APLICAÇÃO DESCONTÍNUA, UTILIZANDO EQUIPAMENTO DE PROJEÇÃO COM 3 M³/H DE CAPACIDADE. AF_07/2024</t>
  </si>
  <si>
    <t>254,14</t>
  </si>
  <si>
    <t>EXECUÇÃO DE GRAMPO PARA SOLO GRAMPEADO COM COMPRIMENTO MENOR OU IGUAL A 6 M, DIÂMETRO DE 10 CM, PERFURAÇÃO COM EQUIPAMENTO MANUAL E ARMADURA COM DIÂMETRO DE 20 MM. AF_07/2024</t>
  </si>
  <si>
    <t>364,33</t>
  </si>
  <si>
    <t>EXECUÇÃO DE GRAMPO PARA SOLO GRAMPEADO COM COMPRIMENTO MAIOR QUE 6 M E MENOR OU IGUAL A 10 M, DIÂMETRO DE 10 CM, PERFURAÇÃO COM EQUIPAMENTO MANUAL E ARMADURA COM DIÂMETRO DE 20 MM. AF_07/2024</t>
  </si>
  <si>
    <t>294,77</t>
  </si>
  <si>
    <t>EXECUÇÃO DE GRAMPO PARA SOLO GRAMPEADO COM COMPRIMENTO MAIOR QUE 10 M, DIÂMETRO DE 10 CM, PERFURAÇÃO COM EQUIPAMENTO MANUAL E ARMADURA COM DIÂMETRO DE 20 MM. AF_07/2024</t>
  </si>
  <si>
    <t>265,51</t>
  </si>
  <si>
    <t>EXECUÇÃO DE GRAMPO PARA SOLO GRAMPEADO COM COMPRIMENTO MENOR OU IGUAL A 6 M, DIÂMETRO DE 7 CM, PERFURAÇÃO COM EQUIPAMENTO MANUAL E ARMADURA COM DIÂMETRO DE 20 MM. AF_07/2024</t>
  </si>
  <si>
    <t>302,58</t>
  </si>
  <si>
    <t>EXECUÇÃO DE GRAMPO PARA SOLO GRAMPEADO COM COMPRIMENTO MAIOR QUE 6 M E MENOR OU IGUAL A 10 M, DIÂMETRO DE 7 CM, PERFURAÇÃO COM EQUIPAMENTO MANUAL E ARMADURA COM DIÂMETRO DE 20 MM. AF_07/2024</t>
  </si>
  <si>
    <t>244,64</t>
  </si>
  <si>
    <t>EXECUÇÃO DE GRAMPO PARA SOLO GRAMPEADO COM COMPRIMENTO MAIOR QUE 10 M, DIÂMETRO DE 7 CM, PERFURAÇÃO COM EQUIPAMENTO MANUAL E ARMADURA COM DIÂMETRO DE 20 MM. AF_07/2024</t>
  </si>
  <si>
    <t>221,06</t>
  </si>
  <si>
    <t>EXECUÇÃO DE PROTEÇÃO DA CABEÇA DO TIRANTE COM USO DE FÔRMAS METÁLICAS, 50 UTILIZAÇÕES, E CONCRETO FCK =15 MPA. AF_11/2023</t>
  </si>
  <si>
    <t>37,84</t>
  </si>
  <si>
    <t>CONTENÇÃO EM PERFIL PRANCHADO COM PRANCHÃO DE MADEIRA, PERFIS ESPAÇADOS A 1,5 M PARA 1 SUBSOLO. AF_07/2019</t>
  </si>
  <si>
    <t>774,80</t>
  </si>
  <si>
    <t>CONTENÇÃO EM PERFIL PRANCHADO COM PRANCHÃO DE MADEIRA, PERFIS ESPAÇADOS A 1,5 M PARA 2 OU MAIS SUBSOLOS. AF_07/2019</t>
  </si>
  <si>
    <t>482,82</t>
  </si>
  <si>
    <t>CONTENÇÃO EM PERFIL PRANCHADO COM PRANCHÃO DE MADEIRA, PERFIS ESPAÇADOS A 2 M PARA 1 SUBSOLO. AF_07/2019</t>
  </si>
  <si>
    <t>616,19</t>
  </si>
  <si>
    <t>CONTENÇÃO EM PERFIL PRANCHADO COM PRANCHÃO DE MADEIRA, PERFIS ESPAÇADOS A 2 M PARA 2 OU MAIS SUBSOLOS. AF_07/2019</t>
  </si>
  <si>
    <t>397,21</t>
  </si>
  <si>
    <t>FABRICAÇÃO, MONTAGEM E DESMONTAGEM DE FÔRMA PARA CORTINA DE CONTENÇÃO, EM CHAPA DE MADEIRA COMPENSADA PLASTIFICADA, E = 18 MM, 10 UTILIZAÇÕES. AF_07/2019</t>
  </si>
  <si>
    <t>36,94</t>
  </si>
  <si>
    <t>ARMAÇÃO DE CORTINA DE CONTENÇÃO EM CONCRETO ARMADO, COM AÇO CA-50 DE 6,3 MM - MONTAGEM. AF_07/2019</t>
  </si>
  <si>
    <t>ARMAÇÃO DE CORTINA DE CONTENÇÃO EM CONCRETO ARMADO, COM AÇO CA-50 DE 8 MM - MONTAGEM. AF_07/2019</t>
  </si>
  <si>
    <t>13,05</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</si>
  <si>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</si>
  <si>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</si>
  <si>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</si>
  <si>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9,19</t>
  </si>
  <si>
    <t>ARMAÇÃO DE CORTINA DE CONTENÇÃO EM CONCRETO ARMADO, COM AÇO CA-50 DE 20 MM - MONTAGEM. AF_07/2019</t>
  </si>
  <si>
    <t>10,22</t>
  </si>
  <si>
    <t>ARMAÇÃO DE CORTINA DE CONTENÇÃO EM CONCRETO ARMADO, COM AÇO CA-50 DE 25 MM - MONTAGEM. AF_07/2019</t>
  </si>
  <si>
    <t>9,96</t>
  </si>
  <si>
    <t>CONCRETAGEM DE CORTINA DE CONTENÇÃO, ATRAVÉS DE BOMBA  - LANÇAMENTO, ADENSAMENTO E ACABAMENTO. AF_07/2019</t>
  </si>
  <si>
    <t>727,27</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</si>
  <si>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</si>
  <si>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</si>
  <si>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76,33</t>
  </si>
  <si>
    <t>EXECUÇÃO DE PERFURAÇÃO PARA TIRANTE, COMPRIMENTO MAIOR OU IGUAL A 6 M E MENOR QUE 14 M, COM DIÂMETRO DE FURO DE 150 MM EXECUTADO COM HASTE E TUBOS DE REVESTIMENTO UTILIZANDO PERFURATRIZ SOBRE ESTEIRA. AF_11/2023</t>
  </si>
  <si>
    <t>121,13</t>
  </si>
  <si>
    <t>EXECUÇÃO DE PERFURAÇÃO PARA TIRANTE, COMPRIMENTO MAIOR OU IGUAL A 14 M E MENOR QUE 22 M, COM DIÂMETRO DE FURO DE 150 MM EXECUTADO COM HASTE E TUBOS DE REVESTIMENTO UTILIZANDO PERFURATRIZ SOBRE ESTEIRA. AF_11/2023</t>
  </si>
  <si>
    <t>97,89</t>
  </si>
  <si>
    <t>EXECUÇÃO DE PERFURAÇÃO PARA TIRANTE, COMPRIMENTO MAIOR OU IGUAL A 6 M E MENOR QUE 14 M, COM DIÂMETRO DE FURO DE 200 MM EXECUTADO COM HASTE E TUBOS DE REVESTIMENTO UTILIZANDO PERFURATRIZ SOBRE ESTEIRA. AF_11/2023</t>
  </si>
  <si>
    <t>137,75</t>
  </si>
  <si>
    <t>EXECUÇÃO DE PERFURAÇÃO PARA TIRANTE, COMPRIMENTO MAIOR OU IGUAL A 14 M E MENOR QUE 22 M, COM DIÂMETRO DE FURO DE 200 MM EXECUTADO COM HASTE E TUBOS DE REVESTIMENTO UTILIZANDO PERFURATRIZ SOBRE ESTEIRA. AF_11/2023</t>
  </si>
  <si>
    <t>111,25</t>
  </si>
  <si>
    <t>EXECUÇÃO DE PERFURAÇÃO PARA TIRANTE, COMPRIMENTO MAIOR OU IGUAL A 22 M E MENOR QUE 30 M, COM DIÂMETRO DE FURO DE 200 MM EXECUTADO COM HASTE E TUBOS DE REVESTIMENTO UTILIZANDO PERFURATRIZ SOBRE ESTEIRA. AF_11/2023</t>
  </si>
  <si>
    <t>94,94</t>
  </si>
  <si>
    <t>EXECUÇÃO DE PERFURAÇÃO PARA TIRANTE, COMPRIMENTO MAIOR OU IGUAL A 6 M E MENOR QUE 14 M, COM DIÂMETRO DE FURO DE 100 MM EXECUTADO COM HASTE UTILIZANDO PERFURATRIZ MANUAL SOBRE BASE DE MONTAGEM. AF_11/2023</t>
  </si>
  <si>
    <t>71,77</t>
  </si>
  <si>
    <t>EXECUÇÃO DE PERFURAÇÃO PARA TIRANTE, COMPRIMENTO MAIOR OU IGUAL A 14 M E MENOR QUE 22 M, COM DIÂMETRO DE FURO DE 100 MM EXECUTADO COM HASTE UTILIZANDO PERFURATRIZ MANUAL SOBRE BASE DE MONTAGEM. AF_11/2023</t>
  </si>
  <si>
    <t>62,02</t>
  </si>
  <si>
    <t>EXECUÇÃO DE PERFURAÇÃO PARA TIRANTE, COMPRIMENTO MAIOR OU IGUAL A 22 M E MENOR QUE 30 M, COM DIÂMETRO DE FURO DE 100 MM EXECUTADO COM HASTE UTILIZANDO PERFURATRIZ MANUAL SOBRE BASE DE MONTAGEM. AF_11/2023</t>
  </si>
  <si>
    <t>55,49</t>
  </si>
  <si>
    <t>EXECUÇÃO DE PERFURAÇÃO PARA TIRANTE, COMPRIMENTO MAIOR OU IGUAL A 6 M E MENOR QUE 14 M, COM DIÂMETRO DE FURO DE 150 MM EXECUTADO COM HASTE UTILIZANDO PERFURATRIZ MANUAL SOBRE BASE DE MONTAGEM. AF_11/2023</t>
  </si>
  <si>
    <t>79,31</t>
  </si>
  <si>
    <t>EXECUÇÃO DE PERFURAÇÃO PARA TIRANTE, COMPRIMENTO MAIOR OU IGUAL A 14 M E MENOR QUE 22 M, COM DIÂMETRO DE FURO DE 150 MM EXECUTADO COM HASTE UTILIZANDO PERFURATRIZ MANUAL SOBRE BASE DE MONTAGEM. AF_11/2023</t>
  </si>
  <si>
    <t>68,05</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</si>
  <si>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</si>
  <si>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</si>
  <si>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77,03</t>
  </si>
  <si>
    <t>EXECUÇÃO DE PERFURAÇÃO PARA TIRANTE, COMPRIMENTO MAIOR OU IGUAL A 22 M E MENOR QUE 30 M, COM DIÂMETRO DE FURO DE 200 MM EXECUTADO COM HASTE UTILIZANDO PERFURATRIZ MANUAL SOBRE BASE DE MONTAGEM. AF_11/2023</t>
  </si>
  <si>
    <t>68,02</t>
  </si>
  <si>
    <t>PERFURAÇÃO DE CORTINA PRÉ-MOLDADA COM MARTELETE ROMPEDOR. AF_11/2023</t>
  </si>
  <si>
    <t>24,55</t>
  </si>
  <si>
    <t>EXECUÇÃO DE LONGARINA, PARA TIRANTES PROVISÓRIOS, COM PERFIL METÁLICO, INCLUINDO CUNHA E SOLIDARIZAÇÃO. AF_11/2023</t>
  </si>
  <si>
    <t>604,34</t>
  </si>
  <si>
    <t>EXECUÇÃO DE LONGARINA, PARA TIRANTES PERMANENTES, COM PERFIL METÁLICO, INCLUINDO CUNHA E SOLIDARIZAÇÃO. AF_11/2023</t>
  </si>
  <si>
    <t>2.153,53</t>
  </si>
  <si>
    <t>EXECUÇÃO DE PERFURAÇÃO PARA TIRANTE, COMPRIMENTO MAIOR OU IGUAL A 22 M E MENOR QUE 30 M, COM DIÂMETRO DE FURO DE 150 MM EXECUTADO COM HASTE E TUBOS DE REVESTIMENTO UTILIZANDO PERFURATRIZ SOBRE ESTEIRA. AF_11/2023</t>
  </si>
  <si>
    <t>83,83</t>
  </si>
  <si>
    <t>EXECUÇÃO DE PERFURAÇÃO PARA TIRANTE, COMPRIMENTO MAIOR OU IGUAL A 6 M E MENOR QUE 14 M, COM DIÂMETRO DE FURO DE 200 MM EXECUTADO COM HASTE UTILIZANDO PERFURATRIZ MANUAL SOBRE BASE DE MONTAGEM. AF_11/2023</t>
  </si>
  <si>
    <t>90,48</t>
  </si>
  <si>
    <t>EXECUÇÃO DE PERFURAÇÃO PARA TIRANTE, COMPRIMENTO MAIOR OU IGUAL A 6 M E MENOR QUE 14 M, COM DIÂMETRO DE FURO DE 100 MM EXECUTADO COM HASTE UTILIZANDO PERFURATRIZ SOBRE ESTEIRA. AF_11/2023</t>
  </si>
  <si>
    <t>54,68</t>
  </si>
  <si>
    <t>EXECUÇÃO DE PERFURAÇÃO PARA TIRANTE, COMPRIMENTO MAIOR OU IGUAL A 14 M E MENOR QUE 22 M, COM DIÂMETRO DE FURO DE 100 MM EXECUTADO COM HASTE UTILIZANDO PERFURATRIZ SOBRE ESTEIRA. AF_11/2023</t>
  </si>
  <si>
    <t>48,40</t>
  </si>
  <si>
    <t>EXECUÇÃO DE PERFURAÇÃO PARA TIRANTE, COMPRIMENTO MAIOR OU IGUAL A 22 M E MENOR QUE 30 M, COM DIÂMETRO DE FURO DE 100 MM EXECUTADO COM HASTE UTILIZANDO PERFURATRIZ SOBRE ESTEIRA. AF_11/2023</t>
  </si>
  <si>
    <t>44,14</t>
  </si>
  <si>
    <t>EXECUÇÃO DE PERFURAÇÃO PARA TIRANTE, COMPRIMENTO MAIOR OU IGUAL A 6 M E MENOR QUE 14 M, COM DIÂMETRO DE FURO DE 200 MM EXECUTADO COM HASTE UTILIZANDO PERFURATRIZ SOBRE ESTEIRA. AF_11/2023</t>
  </si>
  <si>
    <t>63,04</t>
  </si>
  <si>
    <t>EXECUÇÃO DE PERFURAÇÃO PARA TIRANTE, COMPRIMENTO MAIOR OU IGUAL A 14 M E MENOR QUE 22 M, COM DIÂMETRO DE FURO DE 200 MM EXECUTADO COM HASTE UTILIZANDO PERFURATRIZ SOBRE ESTEIRA. AF_11/2023</t>
  </si>
  <si>
    <t>55,12</t>
  </si>
  <si>
    <t>EXECUÇÃO DE PERFURAÇÃO PARA TIRANTE, COMPRIMENTO MAIOR OU IGUAL A 22 M E MENOR QUE 30 M, COM DIÂMETRO DE FURO DE 200 MM EXECUTADO COM HASTE UTILIZANDO PERFURATRIZ SOBRE ESTEIRA. AF_11/2023</t>
  </si>
  <si>
    <t>49,82</t>
  </si>
  <si>
    <t>EXECUÇÃO DE PERFURAÇÃO PARA TIRANTE, COMPRIMENTO MAIOR OU IGUAL A 6 M E MENOR QUE 14 M, COM DIÂMETRO DE FURO DE 100 MM EXECUTADO COM HASTE E TUBOS DE REVESTIMENTO UTILIZANDO PERFURATRIZ SOBRE ESTEIRA. AF_11/2023</t>
  </si>
  <si>
    <t>109,94</t>
  </si>
  <si>
    <t>CANALETA MEIA CANA PRÉ-MOLDADA DE CONCRETO (D = 20 CM) - FORNECIMENTO E INSTALAÇÃO. AF_08/2021</t>
  </si>
  <si>
    <t>53,82</t>
  </si>
  <si>
    <t>CANALETA MEIA CANA PRÉ-MOLDADA DE CONCRETO (D = 30 CM) - FORNECIMENTO E INSTALAÇÃO. AF_08/2021</t>
  </si>
  <si>
    <t>65,51</t>
  </si>
  <si>
    <t>CANALETA MEIA CANA PRÉ-MOLDADA DE CONCRETO (D = 40 CM) - FORNECIMENTO E INSTALAÇÃO. AF_08/2021</t>
  </si>
  <si>
    <t>85,08</t>
  </si>
  <si>
    <t>CANALETA MEIA CANA PRÉ-MOLDADA DE CONCRETO (D = 50 CM) - FORNECIMENTO E INSTALAÇÃO. AF_08/2021</t>
  </si>
  <si>
    <t>128,90</t>
  </si>
  <si>
    <t>CANALETA MEIA CANA PRÉ-MOLDADA DE CONCRETO (D = 60 CM) - FORNECIMENTO E INSTALAÇÃO. AF_08/2021</t>
  </si>
  <si>
    <t>167,49</t>
  </si>
  <si>
    <t>CANALETA MEIA CANA PRÉ-MOLDADA DE CONCRETO (D = 80 CM) - FORNECIMENTO E INSTALAÇÃO. AF_08/2021</t>
  </si>
  <si>
    <t>294,05</t>
  </si>
  <si>
    <t>EXECUÇÃO DE CANALETA DE CONCRETO MOLDADO IN LOCO, ESPESSURA DE 0,07 M, GEOMETRIA TRAPEZOIDAL (DIMENSÕES INTERNAS: B=0,6 M; B=0,147 M; H=0,2 M). AF_08/2021</t>
  </si>
  <si>
    <t>55,23</t>
  </si>
  <si>
    <t>EXECUÇÃO DE CANALETA DE CONCRETO MOLDADO IN LOCO, ESPESSURA DE 0,07 M, GEOMETRIA TRAPEZOIDAL (DIMENSÕES INTERNAS: B=0,9 M; B=0,246 M; H=0,3 M). AF_08/2021</t>
  </si>
  <si>
    <t>78,16</t>
  </si>
  <si>
    <t>EXECUÇÃO DE CANALETA DE CONCRETO MOLDADO IN LOCO, ESPESSURA DE 0,08 M, GEOMETRIA TRAPEZOIDAL (DIMENSÕES INTERNAS: B=1M; B=0,5 M; H=0,25 M). AF_08/2021</t>
  </si>
  <si>
    <t>104,52</t>
  </si>
  <si>
    <t>EXECUÇÃO DE CANALETA DE CONCRETO MOLDADO IN LOCO, ESPESSURA DE 0,08 M, GEOMETRIA TRAPEZOIDAL (DIMENSÕES INTERNAS: B=1,074 M; B=0,534 M; H=0,27 M). AF_08/2021</t>
  </si>
  <si>
    <t>99,76</t>
  </si>
  <si>
    <t>EXECUÇÃO DE CANALETA DE CONCRETO MOLDADO IN LOCO, ESPESSURA DE 0,08 M, GEOMETRIA TRAPEZOIDAL (DIMENSÕES INTERNAS: B=1,4 M; B=0,7 M; H=0,35 M). AF_08/2021</t>
  </si>
  <si>
    <t>126,26</t>
  </si>
  <si>
    <t>EXECUÇÃO DE CANALETA DE CONCRETO MOLDADO IN LOCO, ESPESSURA DE 0,08 M, GEOMETRIA TRAPEZOIDAL (DIMENSÕES INTERNAS: B=1,474 M; B=0,934 M; H=0,27 M). AF_08/2021</t>
  </si>
  <si>
    <t>126,77</t>
  </si>
  <si>
    <t>GRELHA DE FERRO FUNDIDO SIMPLES COM REQUADRO, 150 X 1000 MM, ASSENTADA COM ARGAMASSA 1 : 3 CIMENTO: AREIA - FORNECIMENTO E INSTALAÇÃO. AF_08/2021</t>
  </si>
  <si>
    <t>181,93</t>
  </si>
  <si>
    <t>GRELHA DE FERRO FUNDIDO SIMPLES COM REQUADRO, 200 X 1000 MM, ASSENTADA COM ARGAMASSA 1 : 3 CIMENTO: AREIA - FORNECIMENTO E INSTALAÇÃO. AF_08/2021</t>
  </si>
  <si>
    <t>225,33</t>
  </si>
  <si>
    <t>GRELHA DE FERRO FUNDIDO SIMPLES COM REQUADRO, 300 X 1000 MM, ASSENTADA COM ARGAMASSA 1 : 3 CIMENTO: AREIA - FORNECIMENTO E INSTALAÇÃO. AF_08/2021</t>
  </si>
  <si>
    <t>312,20</t>
  </si>
  <si>
    <t>CAIXA COM GRELHA RETANGULAR DE FERRO FUNDIDO, EM ALVENARIA COM TIJOLOS CERÂMICOS MACIÇOS, DIMENSÕES INTERNAS: 0,15 X 1,00 X 0,3 M. AF_08/2021</t>
  </si>
  <si>
    <t>545,23</t>
  </si>
  <si>
    <t>CAIXA COM GRELHA RETANGULAR DE FERRO FUNDIDO, EM ALVENARIA COM TIJOLOS CERÂMICOS MACIÇOS, DIMENSÕES INTERNAS: 0,20 X 1,00 X 0,4 M. AF_08/2021</t>
  </si>
  <si>
    <t>758,69</t>
  </si>
  <si>
    <t>CAIXA COM GRELHA RETANGULAR DE FERRO FUNDIDO, EM ALVENARIA COM TIJOLOS CERÂMICOS MACIÇOS, DIMENSÕES INTERNAS: 0,30 X 1,00 X 0,5 M. AF_08/2021</t>
  </si>
  <si>
    <t>997,78</t>
  </si>
  <si>
    <t>CAIXA COM GRELHA SIMPLES RETANGULAR, EM CONCRETO PRÉ-MOLDADO, DIMENSÕES INTERNAS: 0,6X1,0X1,0 M. AF_12/2020</t>
  </si>
  <si>
    <t>1.111,89</t>
  </si>
  <si>
    <t>CAIXA COM GRELHA DUPLA RETANGULAR, EM CONCRETO PRÉ-MOLDADO, DIMENSÕES INTERNAS: 0,5X2,2X1,0 M. AF_12/2020</t>
  </si>
  <si>
    <t>2.373,01</t>
  </si>
  <si>
    <t>CAIXA PARA BOCA DE LOBO SIMPLES RETANGULAR, EM CONCRETO PRÉ-MOLDADO, DIMENSÕES INTERNAS: 0,6X1,0X1,2 M. AF_12/2020</t>
  </si>
  <si>
    <t>922,67</t>
  </si>
  <si>
    <t>CAIXA PARA BOCA DE LOBO DUPLA RETANGULAR, EM CONCRETO PRÉ-MOLDADO, DIMENSÕES INTERNAS: 0,6X2,2X1,2 M. AF_12/2020</t>
  </si>
  <si>
    <t>2.023,04</t>
  </si>
  <si>
    <t>CAIXA COM GRELHA SIMPLES RETANGULAR, EM ALVENARIA COM TIJOLOS CERÂMICOS MACIÇOS, DIMENSÕES INTERNAS: 0,5X1X1 M. AF_12/2020</t>
  </si>
  <si>
    <t>1.838,97</t>
  </si>
  <si>
    <t>CAIXA COM GRELHA DUPLA RETANGULAR, EM ALVENARIA COM TIJOLOS CERÂMICOS MACIÇOS, DIMENSÕES INTERNAS: 0,5X2,2X1 M. AF_12/2020</t>
  </si>
  <si>
    <t>3.383,25</t>
  </si>
  <si>
    <t>CAIXA PARA BOCA DE LOBO SIMPLES RETANGULAR, EM ALVENARIA COM TIJOLOS CERÂMICOS MACIÇOS, DIMENSÕES INTERNAS: 0,6X1X1,2 M. AF_12/2020</t>
  </si>
  <si>
    <t>1.855,44</t>
  </si>
  <si>
    <t>CAIXA PARA BOCA DE LOBO DUPLA RETANGULAR, EM ALVENARIA COM TIJOLOS CERÂMICOS MACIÇOS, DIMENSÕES INTERNAS: 0,6X2,2X1,2 M. AF_12/2020</t>
  </si>
  <si>
    <t>3.261,80</t>
  </si>
  <si>
    <t>CAIXA PARA BOCA DE LOBO COMBINADA COM GRELHA RETANGULAR, EM ALVENARIA COM TIJOLOS CERÂMICOS MACIÇOS, DIMENSÕES INTERNAS: 1,3X1X1,2 M. AF_12/2020</t>
  </si>
  <si>
    <t>2.971,71</t>
  </si>
  <si>
    <t>CAIXA PARA BOCA DE LOBO DUPLA COMBINADA COM GRELHA RETANGULAR, EM ALVENARIA COM TIJOLOS CERÂMICOS MACIÇOS, DIMENSÕES INTERNAS: 1,3X2,2X1,2 M. AF_12/2020</t>
  </si>
  <si>
    <t>5.134,80</t>
  </si>
  <si>
    <t>CAIXA COM GRELHA SIMPLES RETANGULAR, EM ALVENARIA COM BLOCOS DE CONCRETO, DIMENSÕES INTERNAS: 0,5X1X1 M. AF_12/2020</t>
  </si>
  <si>
    <t>1.413,20</t>
  </si>
  <si>
    <t>CAIXA COM GRELHA DUPLA RETANGULAR, EM ALVENARIA COM BLOCOS DE CONCRETO, DIMENSÕES INTERNAS: 0,5X2,2X1 M. AF_12/2020</t>
  </si>
  <si>
    <t>3.063,69</t>
  </si>
  <si>
    <t>CAIXA PARA BOCA DE LOBO SIMPLES RETANGULAR, EM ALVENARIA COM BLOCOS DE CONCRETO, DIMENSÕES INTERNAS: 0,6X1X1,2 M. AF_12/2020</t>
  </si>
  <si>
    <t>1.527,26</t>
  </si>
  <si>
    <t>CAIXA PARA BOCA DE LOBO DUPLA RETANGULAR, EM ALVENARIA COM BLOCOS DE CONCRETO, DIMENSÕES INTERNAS: 0,6X2,2X1,2 M. AF_12/2020</t>
  </si>
  <si>
    <t>2.727,16</t>
  </si>
  <si>
    <t>CAIXA PARA BOCA DE LOBO COMBINADA COM GRELHA RETANGULAR, EM ALVENARIA COM BLOCOS DE CONCRETO, DIMENSÕES INTERNAS: 1,3X1X1,2 M. AF_12/2020</t>
  </si>
  <si>
    <t>2.480,82</t>
  </si>
  <si>
    <t>CAIXA PARA BOCA DE LOBO DUPLA COMBINADA COM GRELHA RETANGULAR, EM ALVENARIA COM BLOCOS DE CONCRETO, DIMENSÕES INTERNAS: 1,3X2,2X1,2 M. AF_12/2020</t>
  </si>
  <si>
    <t>4.640,06</t>
  </si>
  <si>
    <t>POÇO DE INSPEÇÃO CIRCULAR PARA ESGOTO, EM CONCRETO PRÉ-MOLDADO, DIÂMETRO INTERNO = 0,60 M, PROFUNDIDADE = 0,90 M, EXCLUINDO TAMPÃO. AF_12/2020_PA</t>
  </si>
  <si>
    <t>494,87</t>
  </si>
  <si>
    <t>POÇO DE INSPEÇÃO CIRCULAR PARA ESGOTO, EM CONCRETO PRÉ-MOLDADO, DIÂMETRO INTERNO = 0,60 M, PROFUNDIDADE = 1,40 M, EXCLUINDO TAMPÃO. AF_12/2020_PA</t>
  </si>
  <si>
    <t>646,72</t>
  </si>
  <si>
    <t>POÇO DE INSPEÇÃO CIRCULAR PARA ESGOTO, EM ALVENARIA COM TIJOLOS CERÂMICOS MACIÇOS, DIÂMETRO INTERNO = 0,60 M, PROFUNDIDADE = 0,95 M, EXCLUINDO TAMPÃO. AF_12/2020_PA</t>
  </si>
  <si>
    <t>1.148,60</t>
  </si>
  <si>
    <t>POÇO DE INSPEÇÃO CIRCULAR PARA ESGOTO, EM ALVENARIA COM TIJOLOS CERÂMICOS MACIÇOS, DIÂMETRO INTERNO = 0,60 M, PROFUNDIDADE = 1,45 M, EXCLUINDO TAMPÃO. AF_12/2020_PA</t>
  </si>
  <si>
    <t>1.642,82</t>
  </si>
  <si>
    <t>BASE PARA POÇO DE VISITA CIRCULAR PARA ESGOTO, EM CONCRETO PRÉ-MOLDADO, DIÂMETRO INTERNO = 0,80 M, PROFUNDIDADE = 1,35 M, EXCLUINDO TAMPÃO. AF_12/2020_PA</t>
  </si>
  <si>
    <t>984,77</t>
  </si>
  <si>
    <t>BASE PARA POÇO DE VISITA CIRCULAR PARA  ESGOTO, EM ALVENARIA COM TIJOLOS CERÂMICOS MACIÇOS, DIÂMETRO INTERNO = 0,80 M, PROFUNDIDADE = 1,40 M, EXCLUINDO TAMPÃO. AF_12/2020_PA</t>
  </si>
  <si>
    <t>2.104,66</t>
  </si>
  <si>
    <t>ACRÉSCIMO PARA POÇO DE VISITA CIRCULAR PARA ESGOTO, EM ALVENARIA COM TIJOLOS CERÂMICOS MACIÇOS, DIÂMETRO INTERNO = 0,8 M. AF_12/2020</t>
  </si>
  <si>
    <t>1.216,22</t>
  </si>
  <si>
    <t>ACRÉSCIMO PARA POÇO DE VISITA CIRCULAR PARA ESGOTO, EM CONCRETO PRÉ-MOLDADO, DIÂMETRO INTERNO = 1 M. AF_12/2020</t>
  </si>
  <si>
    <t>535,01</t>
  </si>
  <si>
    <t>ACRÉSCIMO PARA POÇO DE VISITA CIRCULAR PARA  ESGOTO, EM ALVENARIA COM TIJOLOS CERÂMICOS MACIÇOS, DIÂMETRO INTERNO = 1 M. AF_12/2020</t>
  </si>
  <si>
    <t>1.465,16</t>
  </si>
  <si>
    <t>ACRÉSCIMO PARA POÇO DE VISITA CIRCULAR PARA ESGOTO, EM CONCRETO PRÉ-MOLDADO, DIÂMETRO INTERNO = 1,2 M. AF_12/2020</t>
  </si>
  <si>
    <t>711,56</t>
  </si>
  <si>
    <t>BASE PARA POÇO DE VISITA CIRCULAR PARA  ESGOTO, EM ALVENARIA COM TIJOLOS CERÂMICOS MACIÇOS, DIÂMETRO INTERNO = 1,20 M, PROFUNDIDADE = 1,40 M, EXCLUINDO TAMPÃO. AF_12/2020_PA</t>
  </si>
  <si>
    <t>3.083,26</t>
  </si>
  <si>
    <t>ACRÉSCIMO PARA POÇO DE VISITA CIRCULAR PARA ESGOTO, EM ALVENARIA COM TIJOLOS CERÂMICOS MACIÇOS, DIÂMETRO INTERNO = 1,2 M. AF_12/2020</t>
  </si>
  <si>
    <t>1.714,02</t>
  </si>
  <si>
    <t>ACRÉSCIMO PARA POÇO DE VISITA CIRCULAR PARA  ESGOTO, EM CONCRETO PRÉ-MOLDADO, DIÂMETRO INTERNO = 1,5 M. AF_12/2020</t>
  </si>
  <si>
    <t>975,10</t>
  </si>
  <si>
    <t>BASE PARA POÇO DE VISITA CIRCULAR PARA ESGOTO, EM ALVENARIA COM TIJOLOS CERÂMICOS MACIÇOS, DIÂMETRO INTERNO = 1,50 M, PROFUNDIDADE = 1,40 M, EXCLUINDO TAMPÃO. AF_12/2020_PA</t>
  </si>
  <si>
    <t>3.950,51</t>
  </si>
  <si>
    <t>ACRÉSCIMO PARA POÇO DE VISITA CIRCULAR PARA  ESGOTO, EM ALVENARIA COM TIJOLOS CERÂMICOS MACIÇOS, DIÂMETRO INTERNO = 1,5 M. AF_12/2020</t>
  </si>
  <si>
    <t>2.087,44</t>
  </si>
  <si>
    <t>BASE PARA POÇO DE VISITA RETANGULAR PARA  ESGOTO, EM ALVENARIA COM BLOCOS DE CONCRETO, DIMENSÕES INTERNAS = 1X1 M, PROFUNDIDADE = 1,40 M, EXCLUINDO TAMPÃO. AF_12/2020_PA</t>
  </si>
  <si>
    <t>2.656,94</t>
  </si>
  <si>
    <t>ACRÉSCIMO PARA POÇO DE VISITA RETANGULAR PARA ESGOTO, EM ALVENARIA COM BLOCOS DE CONCRETO, DIMENSÕES INTERNAS = 1X1 M. AF_12/2020</t>
  </si>
  <si>
    <t>1.342,58</t>
  </si>
  <si>
    <t>BASE PARA POÇO DE VISITA RETANGULAR PARA ESGOTO, EM ALVENARIA COM BLOCOS DE CONCRETO, DIMENSÕES INTERNAS = 1X1,5 M, PROFUNDIDADE = 1,40 M, EXCLUINDO TAMPÃO. AF_12/2020_PA</t>
  </si>
  <si>
    <t>3.363,24</t>
  </si>
  <si>
    <t>ACRÉSCIMO PARA POÇO DE VISITA RETANGULAR PARA ESGOTO, EM ALVENARIA COM BLOCOS DE CONCRETO, DIMENSÕES INTERNAS = 1X1,5 M. AF_12/2020</t>
  </si>
  <si>
    <t>1.604,58</t>
  </si>
  <si>
    <t>ACRÉSCIMO PARA POÇO DE VISITA RETANGULAR PARA ESGOTO, EM ALVENARIA COM BLOCOS DE CONCRETO, DIMENSÕES INTERNAS = 1X2 M. AF_12/2020</t>
  </si>
  <si>
    <t>1.866,66</t>
  </si>
  <si>
    <t>ACRÉSCIMO PARA POÇO DE VISITA RETANGULAR PARA ESGOTO, EM ALVENARIA COM BLOCOS DE CONCRETO, DIMENSÕES INTERNAS = 1X2,5 M. AF_12/2020</t>
  </si>
  <si>
    <t>2.128,66</t>
  </si>
  <si>
    <t>BASE PARA POÇO DE VISITA RETANGULAR PARA ESGOTO, EM ALVENARIA COM BLOCOS DE CONCRETO, DIMENSÕES INTERNAS = 1X3 M, PROFUNDIDADE = 1,40 M, EXCLUINDO TAMPÃO. AF_12/2020_PA</t>
  </si>
  <si>
    <t>5.512,92</t>
  </si>
  <si>
    <t>ACRÉSCIMO PARA POÇO DE VISITA RETANGULAR PARA ESGOTO, EM ALVENARIA COM BLOCOS DE CONCRETO, DIMENSÕES INTERNAS = 1X3 M. AF_12/2020</t>
  </si>
  <si>
    <t>2.390,77</t>
  </si>
  <si>
    <t>ACRÉSCIMO PARA POÇO DE VISITA RETANGULAR PARA ESGOTO, EM ALVENARIA COM BLOCOS DE CONCRETO, DIMENSÕES INTERNAS = 1X3,5 M. AF_12/2020</t>
  </si>
  <si>
    <t>2.652,84</t>
  </si>
  <si>
    <t>BASE PARA POÇO DE VISITA RETANGULAR PARA ESGOTO, EM ALVENARIA COM BLOCOS DE CONCRETO, DIMENSÕES INTERNAS = 1X4 M, PROFUNDIDADE = 1,40 M, EXCLUINDO TAMPÃO. AF_12/2020_PA</t>
  </si>
  <si>
    <t>6.933,32</t>
  </si>
  <si>
    <t>ACRÉSCIMO PARA POÇO DE VISITA RETANGULAR PARA ESGOTO, EM ALVENARIA COM BLOCOS DE CONCRETO, DIMENSÕES INTERNAS = 1X4 M. AF_12/2020</t>
  </si>
  <si>
    <t>2.914,86</t>
  </si>
  <si>
    <t>BASE PARA POÇO DE VISITA RETANGULAR PARA ESGOTO, EM ALVENARIA COM BLOCOS DE CONCRETO, DIMENSÕES INTERNAS = 1,5X1,5 M, PROFUNDIDADE = 1,45 M, EXCLUINDO TAMPÃO . AF_12/2020_PA</t>
  </si>
  <si>
    <t>4.168,08</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</si>
  <si>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</si>
  <si>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</si>
  <si>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5.084,93</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</si>
  <si>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</si>
  <si>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</si>
  <si>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5.977,34</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</si>
  <si>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</si>
  <si>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</si>
  <si>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6.869,67</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</si>
  <si>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</si>
  <si>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</si>
  <si>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7.762,17</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</si>
  <si>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</si>
  <si>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</si>
  <si>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8.654,54</t>
  </si>
  <si>
    <t>ACRÉSCIMO PARA POÇO DE VISITA RETANGULAR PARA ESGOTO, EM ALVENARIA COM BLOCOS DE CONCRETO, DIMENSÕES INTERNAS = 1,5X4 M. AF_12/2020</t>
  </si>
  <si>
    <t>3.200,97</t>
  </si>
  <si>
    <t>BASE PARA POÇO DE VISITA RETANGULAR PARA ESGOTO, EM ALVENARIA COM BLOCOS DE CONCRETO, DIMENSÕES INTERNAS = 2X2 M, PROFUNDIDADE = 1,40 M, EXCLUINDO TAMPÃO. AF_12/2020_PA</t>
  </si>
  <si>
    <t>6.152,79</t>
  </si>
  <si>
    <t>ACRÉSCIMO PARA POÇO DE VISITA RETANGULAR PARA ESGOTO, EM ALVENARIA COM BLOCOS DE CONCRETO, DIMENSÕES INTERNAS = 2X2 M. AF_12/2020</t>
  </si>
  <si>
    <t>2.414,88</t>
  </si>
  <si>
    <t>BASE PARA POÇO DE VISITA RETANGULAR PARA ESGOTO, EM ALVENARIA COM BLOCOS DE CONCRETO, DIMENSÕES INTERNAS = 2X2,5 M, PROFUNDIDADE = 1,40 M, EXCLUINDO TAMPÃO. AF_12/2020_PA</t>
  </si>
  <si>
    <t>7.214,96</t>
  </si>
  <si>
    <t>ACRÉSCIMO PARA POÇO DE VISITA RETANGULAR PARA ESGOTO, EM ALVENARIA COM BLOCOS DE CONCRETO, DIMENSÕES INTERNAS = 2X2,5 M. AF_12/2020</t>
  </si>
  <si>
    <t>2.676,88</t>
  </si>
  <si>
    <t>BASE PARA POÇO DE VISITA RETANGULAR PARA ESGOTO, EM ALVENARIA COM BLOCOS DE CONCRETO, DIMENSÕES INTERNAS = 2X3 M, PROFUNDIDADE = 1,40 M, EXCLUINDO TAMPÃO. AF_12/2020_PA</t>
  </si>
  <si>
    <t>8.331,19</t>
  </si>
  <si>
    <t>ACRÉSCIMO PARA POÇO DE VISITA RETANGULAR PARA ESGOTO, EM ALVENARIA COM BLOCOS DE CONCRETO, DIMENSÕES INTERNAS = 2X3 M. AF_12/2020</t>
  </si>
  <si>
    <t>2.938,98</t>
  </si>
  <si>
    <t>BASE PARA POÇO DE VISITA RETANGULAR PARA ESGOTO, EM ALVENARIA COM BLOCOS DE CONCRETO, DIMENSÕES INTERNAS = 2X3,5 M, PROFUNDIDADE = 1,40 M, EXCLUINDO TAMPÃO. AF_12/2020_PA</t>
  </si>
  <si>
    <t>9.400,20</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</si>
  <si>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</si>
  <si>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</si>
  <si>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10.469,27</t>
  </si>
  <si>
    <t>ACRÉSCIMO PARA POÇO DE VISITA RETANGULAR PARA ESGOTO, EM ALVENARIA COM BLOCOS DE CONCRETO, DIMENSÕES INTERNAS = 2X4 M. AF_12/2020</t>
  </si>
  <si>
    <t>3.467,99</t>
  </si>
  <si>
    <t>BASE PARA POÇO DE VISITA RETANGULAR PARA ESGOTO, EM ALVENARIA COM BLOCOS DE CONCRETO, DIMENSÕES INTERNAS = 2,5X2,5 M, PROFUNDIDADE = 1,40 M, EXCLUINDO TAMPÃO. AF_12/2020_PA</t>
  </si>
  <si>
    <t>8.536,61</t>
  </si>
  <si>
    <t>ACRÉSCIMO PARA POÇO DE VISITA RETANGULAR PARA ESGOTO, EM ALVENARIA COM BLOCOS DE CONCRETO, DIMENSÕES INTERNAS = 2,5X2,5 M. AF_12/2020</t>
  </si>
  <si>
    <t>2.944,00</t>
  </si>
  <si>
    <t>BASE PARA POÇO DE VISITA RETANGULAR PARA ESGOTO, EM ALVENARIA COM BLOCOS DE CONCRETO, DIMENSÕES INTERNAS = 2,5X3 M, PROFUNDIDADE = 1,40 M, EXCLUINDO TAMPÃO. AF_12/2020_PA</t>
  </si>
  <si>
    <t>9.827,49</t>
  </si>
  <si>
    <t>ACRÉSCIMO PARA POÇO DE VISITA RETANGULAR PARA ESGOTO, EM ALVENARIA COM BLOCOS DE CONCRETO, DIMENSÕES INTERNAS = 2,5X3 M. AF_12/2020</t>
  </si>
  <si>
    <t>3.206,00</t>
  </si>
  <si>
    <t>BASE PARA POÇO DE VISITA RETANGULAR PARA ESGOTO, EM ALVENARIA COM BLOCOS DE CONCRETO, DIMENSÕES INTERNAS = 2,5X3,5 M, PROFUNDIDADE = 1,40 M, EXCLUINDO TAMPÃO. AF_12/2020_PA</t>
  </si>
  <si>
    <t>11.118,44</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</si>
  <si>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</si>
  <si>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</si>
  <si>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12.409,35</t>
  </si>
  <si>
    <t>ACRÉSCIMO PARA POÇO DE VISITA RETANGULAR PARA ESGOTO, EM ALVENARIA COM BLOCOS DE CONCRETO, DIMENSÕES INTERNAS = 2,5X4 M. AF_12/2020</t>
  </si>
  <si>
    <t>3.735,01</t>
  </si>
  <si>
    <t>BASE PARA POÇO DE VISITA RETANGULAR PARA ESGOTO, EM ALVENARIA COM BLOCOS DE CONCRETO, DIMENSÕES INTERNAS = 3X3 M, PROFUNDIDADE = 1,40 M, EXCLUINDO TAMPÃO. AF_12/2020_PA</t>
  </si>
  <si>
    <t>11.357,68</t>
  </si>
  <si>
    <t>ACRÉSCIMO PARA POÇO DE VISITA RETANGULAR PARA ESGOTO, EM ALVENARIA COM BLOCOS DE CONCRETO, DIMENSÕES INTERNAS = 3X3 M. AF_12/2020</t>
  </si>
  <si>
    <t>3.473,00</t>
  </si>
  <si>
    <t>BASE PARA POÇO DE VISITA RETANGULAR PARA ESGOTO, EM ALVENARIA COM BLOCOS DE CONCRETO, DIMENSÕES INTERNAS = 3X3,5 M, PROFUNDIDADE = 1,40 M, EXCLUINDO TAMPÃO. AF_12/2020_PA</t>
  </si>
  <si>
    <t>12.842,30</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</si>
  <si>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</si>
  <si>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</si>
  <si>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14.326,97</t>
  </si>
  <si>
    <t>ACRÉSCIMO PARA POÇO DE VISITA RETANGULAR PARA ESGOTO, EM ALVENARIA COM BLOCOS DE CONCRETO, DIMENSÕES INTERNAS = 3X4 M. AF_12/2020</t>
  </si>
  <si>
    <t>4.002,12</t>
  </si>
  <si>
    <t>BASE PARA POÇO DE VISITA RETANGULAR PARA ESGOTO, EM ALVENARIA COM BLOCOS DE CONCRETO, DIMENSÕES INTERNAS = 3,5X3,5 M, PROFUNDIDADE = 1,40 M, EXCLUINDO TAMPÃO. AF_12/2020_PA</t>
  </si>
  <si>
    <t>14.566,28</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</si>
  <si>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</si>
  <si>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</si>
  <si>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16.244,51</t>
  </si>
  <si>
    <t>ACRÉSCIMO PARA POÇO DE VISITA RETANGULAR PARA ESGOTO, EM ALVENARIA COM BLOCOS DE CONCRETO, DIMENSÕES INTERNAS = 3,5X4 M. AF_12/2020</t>
  </si>
  <si>
    <t>4.269,17</t>
  </si>
  <si>
    <t>BASE PARA POÇO DE VISITA RETANGULAR PARA ESGOTO, EM ALVENARIA COM BLOCOS DE CONCRETO, DIMENSÕES INTERNAS = 4X4 M, PROFUNDIDADE = 1,45 M, EXCLUINDO TAMPÃO. AF_12/2020_PA</t>
  </si>
  <si>
    <t>18.162,15</t>
  </si>
  <si>
    <t>ACRÉSCIMO PARA POÇO DE VISITA RETANGULAR PARA ESGOTO, EM ALVENARIA COM BLOCOS DE CONCRETO, DIMENSÕES INTERNAS = 4X4 M. AF_12/2020</t>
  </si>
  <si>
    <t>4.487,10</t>
  </si>
  <si>
    <t>CHAMINÉ CIRCULAR PARA POÇO DE VISITA PARA ESGOTO, EM CONCRETO PRÉ-MOLDADO, DIÂMETRO INTERNO = 0,6 M. AF_12/2020</t>
  </si>
  <si>
    <t>295,85</t>
  </si>
  <si>
    <t>CHAMINÉ CIRCULAR PARA POÇO DE VISITA PARA ESGOTO, EM ALVENARIA COM TIJOLOS CERÂMICOS MACIÇOS, DIÂMETRO INTERNO = 0,6 M. AF_12/2020</t>
  </si>
  <si>
    <t>971,53</t>
  </si>
  <si>
    <t>BASE PARA POÇO DE VISITA CIRCULAR PARA  ESGOTO, EM ALVENARIA COM TIJOLOS CERÂMICOS MACIÇOS, DIÂMETRO INTERNO = 1,0 M, PROFUNDIDADE = 1,40 M, EXCLUINDO TAMPÃO. AF_12/2020_PA</t>
  </si>
  <si>
    <t>2.593,96</t>
  </si>
  <si>
    <t>BASE PARA POÇO DE VISITA RETANGULAR PARA ESGOTO, EM ALVENARIA COM BLOCOS DE CONCRETO, DIMENSÕES INTERNAS = 1X3,5 M, PROFUNDIDADE = 1,40 M, EXCLUINDO TAMPÃO. AF_12/2020_PA</t>
  </si>
  <si>
    <t>6.223,08</t>
  </si>
  <si>
    <t>BASE PARA POÇO DE VISITA RETANGULAR PARA ESGOTO, EM ALVENARIA COM BLOCOS DE CONCRETO, DIMENSÕES INTERNAS = 1X2 M, PROFUNDIDADE = 1,40 M, EXCLUINDO TAMPÃO. AF_12/2020_PA</t>
  </si>
  <si>
    <t>4.069,50</t>
  </si>
  <si>
    <t>BASE PARA POÇO DE VISITA RETANGULAR PARA ESGOTO, EM ALVENARIA COM BLOCOS DE CONCRETO, DIMENSÕES INTERNAS = 1X2,5 M, PROFUNDIDADE = 1,40 M, EXCLUINDO TAMPÃO. AF_12/2020_PA</t>
  </si>
  <si>
    <t>4.775,85</t>
  </si>
  <si>
    <t>ACRÉSCIMO PARA POÇO DE VISITA CIRCULAR PARA ESGOTO, EM CONCRETO PRÉ-MOLDADO, DIÂMETRO INTERNO = 0,8 M. AF_12/2020</t>
  </si>
  <si>
    <t>405,52</t>
  </si>
  <si>
    <t>BASE PARA POÇO DE VISITA CIRCULAR PARA ESGOTO, EM CONCRETO PRÉ-MOLDADO, DIÂMETRO INTERNO = 1,0 M, PROFUNDIDADE = 1,35 M, EXCLUINDO TAMPÃO. AF_12/2020_PA</t>
  </si>
  <si>
    <t>1.263,66</t>
  </si>
  <si>
    <t>ACRÉSCIMO PARA POÇO DE VISITA CIRCULAR PARA DRENAGEM, EM CONCRETO PRÉ-MOLDADO, DIÂMETRO INTERNO = 1,2 M. AF_12/2020</t>
  </si>
  <si>
    <t>708,47</t>
  </si>
  <si>
    <t>ACRÉSCIMO PARA POÇO DE VISITA RETANGULAR PARA DRENAGEM, EM ALVENARIA COM BLOCOS DE CONCRETO, DIMENSÕES INTERNAS = 1,5X1,5 M. AF_12/2020</t>
  </si>
  <si>
    <t>1.801,63</t>
  </si>
  <si>
    <t>BASE PARA POÇO DE VISITA CIRCULAR PARA DRENAGEM, EM ALVENARIA COM TIJOLOS CERÂMICOS MACIÇOS, DIÂMETRO INTERNO = 1,2 M, PROFUNDIDADE = 1,40 M, EXCLUINDO TAMPÃO. AF_12/2020_PA</t>
  </si>
  <si>
    <t>2.994,83</t>
  </si>
  <si>
    <t>ACRÉSCIMO PARA POÇO DE VISITA CIRCULAR PARA DRENAGEM, EM ALVENARIA COM TIJOLOS CERÂMICOS MACIÇOS, DIÂMETRO INTERNO = 1,2 M. AF_12/2020</t>
  </si>
  <si>
    <t>1.630,27</t>
  </si>
  <si>
    <t>BASE PARA POÇO DE VISITA RETANGULAR PARA DRENAGEM, EM ALVENARIA COM BLOCOS DE CONCRETO, DIMENSÕES INTERNAS = 1,5X2 M, PROFUNDIDADE = 1,40 M, EXCLUINDO TAMPÃO. AF_12/2020_PA</t>
  </si>
  <si>
    <t>4.978,68</t>
  </si>
  <si>
    <t>ACRÉSCIMO PARA POÇO DE VISITA CIRCULAR PARA DRENAGEM, EM CONCRETO PRÉ-MOLDADO, DIÂMETRO INTERNO = 1,5 M. AF_12/2020</t>
  </si>
  <si>
    <t>970,87</t>
  </si>
  <si>
    <t>ACRÉSCIMO PARA POÇO DE VISITA RETANGULAR PARA DRENAGEM, EM ALVENARIA COM BLOCOS DE CONCRETO, DIMENSÕES INTERNAS = 1,5X2 M. AF_12/2020</t>
  </si>
  <si>
    <t>2.054,07</t>
  </si>
  <si>
    <t>BASE PARA POÇO DE VISITA CIRCULAR PARA DRENAGEM, EM ALVENARIA COM TIJOLOS CERÂMICOS MACIÇOS, DIÂMETRO INTERNO = 1,50 M, PROFUNDIDADE = 1,40 M, EXCLUINDO TAMPÃO. AF_12/2020_PA</t>
  </si>
  <si>
    <t>3.843,79</t>
  </si>
  <si>
    <t>ACRÉSCIMO PARA POÇO DE VISITA CIRCULAR PARA DRENAGEM, EM ALVENARIA COM TIJOLOS CERÂMICOS MACIÇOS, DIÂMETRO INTERNO = 1,5 M. AF_12/2020</t>
  </si>
  <si>
    <t>1.990,65</t>
  </si>
  <si>
    <t>BASE PARA POÇO DE VISITA RETANGULAR PARA DRENAGEM, EM ALVENARIA COM BLOCOS DE CONCRETO, DIMENSÕES INTERNAS = 1X1 M, PROFUNDIDADE = 1,40 M, EXCLUINDO TAMPÃO. AF_12/2020_PA</t>
  </si>
  <si>
    <t>2.601,56</t>
  </si>
  <si>
    <t>ACRÉSCIMO PARA POÇO DE VISITA RETANGULAR PARA DRENAGEM, EM ALVENARIA COM BLOCOS DE CONCRETO, DIMENSÕES INTERNAS = 1X1 M. AF_12/2020</t>
  </si>
  <si>
    <t>1.296,67</t>
  </si>
  <si>
    <t>BASE PARA POÇO DE VISITA RETANGULAR PARA DRENAGEM, EM ALVENARIA COM BLOCOS DE CONCRETO, DIMENSÕES INTERNAS = 1,5X2,5 M, PROFUNDIDADE = 1,40 M, EXCLUINDO TAMPÃO. AF_12/2020_PA</t>
  </si>
  <si>
    <t>5.851,94</t>
  </si>
  <si>
    <t>BASE PARA POÇO DE VISITA RETANGULAR PARA DRENAGEM, EM ALVENARIA COM BLOCOS DE CONCRETO, DIMENSÕES INTERNAS = 1X1,5 M, PROFUNDIDADE = 1,40 M, EXCLUINDO TAMPÃO. AF_12/2020_PA</t>
  </si>
  <si>
    <t>3.292,57</t>
  </si>
  <si>
    <t>ACRÉSCIMO PARA POÇO DE VISITA RETANGULAR PARA DRENAGEM, EM ALVENARIA COM BLOCOS DE CONCRETO, DIMENSÕES INTERNAS = 1X1,5 M. AF_12/2020</t>
  </si>
  <si>
    <t>1.549,11</t>
  </si>
  <si>
    <t>ACRÉSCIMO PARA POÇO DE VISITA RETANGULAR PARA DRENAGEM, EM ALVENARIA COM BLOCOS DE CONCRETO, DIMENSÕES INTERNAS = 1,5X2,5 M. AF_12/2020</t>
  </si>
  <si>
    <t>2.306,61</t>
  </si>
  <si>
    <t>BASE PARA POÇO DE VISITA RETANGULAR PARA DRENAGEM, EM ALVENARIA COM BLOCOS DE CONCRETO, DIMENSÕES INTERNAS = 1X2 M, PROFUNDIDADE = 1,40 M, EXCLUINDO TAMPÃO. AF_12/2020_PA</t>
  </si>
  <si>
    <t>3.983,55</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</si>
  <si>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</si>
  <si>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</si>
  <si>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4.674,61</t>
  </si>
  <si>
    <t>POÇO DE INSPEÇÃO CIRCULAR PARA DRENAGEM, EM CONCRETO PRÉ-MOLDADO, DIÂMETRO INTERNO = 0,60 M, PROFUNDIDADE = 0,90 M, EXCLUINDO TAMPÃO. AF_12/2020_PA</t>
  </si>
  <si>
    <t>490,91</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</si>
  <si>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</si>
  <si>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</si>
  <si>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642,10</t>
  </si>
  <si>
    <t>BASE PARA POÇO DE VISITA RETANGULAR PARA DRENAGEM, EM ALVENARIA COM BLOCOS DE CONCRETO, DIMENSÕES INTERNAS = 1,5X3 M, PROFUNDIDADE = 1,40 M, EXCLUINDO TAMPÃO. AF_12/2020_PA</t>
  </si>
  <si>
    <t>6.725,11</t>
  </si>
  <si>
    <t>POÇO DE INSPEÇÃO CIRCULAR PARA DRENAGEM, EM ALVENARIA COM TIJOLOS CERÂMICOS MACIÇOS, DIÂMETRO INTERNO = 0,60 M, PROFUNDIDADE = 0,95 M, EXCLUINDO TAMPÃO. AF_12/2020_PA</t>
  </si>
  <si>
    <t>1.108,79</t>
  </si>
  <si>
    <t>POÇO DE INSPEÇÃO CIRCULAR PARA DRENAGEM, EM ALVENARIA COM TIJOLOS CERÂMICOS MACIÇOS, DIÂMETRO INTERNO = 0,60 M, PROFUNDIDADE = 1,45 M, EXCLUINDO TAMPÃO. AF_12/2020_PA</t>
  </si>
  <si>
    <t>1.572,26</t>
  </si>
  <si>
    <t>BASE PARA POÇO DE VISITA RETANGULAR PARA DRENAGEM, EM ALVENARIA COM BLOCOS DE CONCRETO, DIMENSÕES INTERNAS = 1X3 M, PROFUNDIDADE = 1,40 M, EXCLUINDO TAMPÃO. AF_12/2020_PA</t>
  </si>
  <si>
    <t>5.396,41</t>
  </si>
  <si>
    <t>BASE PARA POÇO DE VISITA CIRCULAR PARA DRENAGEM, EM CONCRETO PRÉ-MOLDADO, DIÂMETRO INTERNO = 0,80 M, PROFUNDIDADE = 1,35 M, EXCLUINDO TAMPÃO. AF_12/2020_PA</t>
  </si>
  <si>
    <t>977,01</t>
  </si>
  <si>
    <t>ACRÉSCIMO PARA POÇO DE VISITA RETANGULAR PARA DRENAGEM, EM ALVENARIA COM BLOCOS DE CONCRETO, DIMENSÕES INTERNAS = 1,5X3 M. AF_12/2020</t>
  </si>
  <si>
    <t>2.559,11</t>
  </si>
  <si>
    <t>ACRÉSCIMO PARA POÇO DE VISITA RETANGULAR PARA DRENAGEM, EM ALVENARIA COM BLOCOS DE CONCRETO, DIMENSÕES INTERNAS = 1X3 M. AF_12/2020</t>
  </si>
  <si>
    <t>ACRÉSCIMO PARA POÇO DE VISITA CIRCULAR PARA DRENAGEM, EM CONCRETO PRÉ-MOLDADO, DIÂMETRO INTERNO = 0,8 M. AF_12/2020</t>
  </si>
  <si>
    <t>403,64</t>
  </si>
  <si>
    <t>BASE PARA POÇO DE VISITA RETANGULAR PARA DRENAGEM, EM ALVENARIA COM BLOCOS DE CONCRETO, DIMENSÕES INTERNAS = 1X3,5 M, PROFUNDIDADE = 1,40 M, EXCLUINDO TAMPÃO. AF_12/2020_PA</t>
  </si>
  <si>
    <t>6.091,28</t>
  </si>
  <si>
    <t>BASE PARA POÇO DE VISITA CIRCULAR PARA DRENAGEM, EM ALVENARIA COM TIJOLOS CERÂMICOS MACIÇOS, DIÂMETRO INTERNO = 0,80 M, PROFUNDIDADE = 1,40 M, EXCLUINDO TAMPÃO. AF_12/2020_PA</t>
  </si>
  <si>
    <t>2.034,92</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</si>
  <si>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</si>
  <si>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</si>
  <si>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2.837,24</t>
  </si>
  <si>
    <t>ACRÉSCIMO PARA POÇO DE VISITA CIRCULAR PARA DRENAGEM, EM ALVENARIA COM TIJOLOS CERÂMICOS MACIÇOS, DIÂMETRO INTERNO = 0,8 M. AF_12/2020</t>
  </si>
  <si>
    <t>1.149,83</t>
  </si>
  <si>
    <t>BASE PARA POÇO DE VISITA RETANGULAR PARA DRENAGEM, EM ALVENARIA COM BLOCOS DE CONCRETO, DIMENSÕES INTERNAS = 1,5X3,5 M, PROFUNDIDADE = 1,40 M, EXCLUINDO TAMPÃO. AF_12/2020_PA</t>
  </si>
  <si>
    <t>7.598,44</t>
  </si>
  <si>
    <t>BASE PARA POÇO DE VISITA CIRCULAR PARA DRENAGEM, EM CONCRETO PRÉ-MOLDADO, DIÂMETRO INTERNO = 1,0 M, PROFUNDIDADE = 1,35 M, EXCLUINDO TAMPÃO. AF_05/2018_PA</t>
  </si>
  <si>
    <t>1.329,19</t>
  </si>
  <si>
    <t>BASE PARA POÇO DE VISITA RETANGULAR PARA DRENAGEM, EM ALVENARIA COM BLOCOS DE CONCRETO, DIMENSÕES INTERNAS = 1X4 M, PROFUNDIDADE = 1,40 M, EXCLUINDO TAMPÃO. AF_12/2020_PA</t>
  </si>
  <si>
    <t>6.786,24</t>
  </si>
  <si>
    <t>BASE PARA POÇO DE VISITA RETANGULAR PARA DRENAGEM, EM ALVENARIA COM BLOCOS DE CONCRETO, DIMENSÕES INTERNAS = 2,5X3 M, PROFUNDIDADE = 1,40 M, EXCLUINDO TAMPÃO. AF_12/2020_PA</t>
  </si>
  <si>
    <t>9.619,11</t>
  </si>
  <si>
    <t>ACRÉSCIMO PARA POÇO DE VISITA CIRCULAR PARA DRENAGEM, EM CONCRETO PRÉ-MOLDADO, DIÂMETRO INTERNO = 1 M. AF_12/2020</t>
  </si>
  <si>
    <t>532,54</t>
  </si>
  <si>
    <t>ACRÉSCIMO PARA POÇO DE VISITA RETANGULAR PARA DRENAGEM, EM ALVENARIA COM BLOCOS DE CONCRETO, DIMENSÕES INTERNAS = 1X4 M. AF_12/2020</t>
  </si>
  <si>
    <t>2.811,58</t>
  </si>
  <si>
    <t>BASE PARA POÇO DE VISITA RETANGULAR PARA DRENAGEM, EM ALVENARIA COM BLOCOS DE CONCRETO, DIMENSÕES INTERNAS = 1,5X1,5 M, PROFUNDIDADE = 1,40 M, EXCLUINDO TAMPÃO. AF_12/2020_PA</t>
  </si>
  <si>
    <t>4.081,00</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</si>
  <si>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</si>
  <si>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</si>
  <si>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2.514,45</t>
  </si>
  <si>
    <t>ACRÉSCIMO PARA POÇO DE VISITA CIRCULAR PARA DRENAGEM, EM ALVENARIA COM TIJOLOS CERÂMICOS MACIÇOS, DIÂMETRO INTERNO = 1 M. AF_12/2020</t>
  </si>
  <si>
    <t>1.390,09</t>
  </si>
  <si>
    <t>BASE PARA POÇO DE VISITA RETANGULAR PARA DRENAGEM, EM ALVENARIA COM BLOCOS DE CONCRETO, DIMENSÕES INTERNAS = 1,5X4 M, PROFUNDIDADE = 1,40 M, EXCLUINDO TAMPÃO. AF_12/2020_PA</t>
  </si>
  <si>
    <t>8.471,66</t>
  </si>
  <si>
    <t>ACRÉSCIMO PARA POÇO DE VISITA RETANGULAR PARA DRENAGEM, EM ALVENARIA COM BLOCOS DE CONCRETO, DIMENSÕES INTERNAS = 2,5X3 M. AF_12/2020</t>
  </si>
  <si>
    <t>3.089,68</t>
  </si>
  <si>
    <t>ACRÉSCIMO PARA POÇO DE VISITA RETANGULAR PARA DRENAGEM, EM ALVENARIA COM BLOCOS DE CONCRETO, DIMENSÕES INTERNAS = 1,5X4 M. AF_12/2020</t>
  </si>
  <si>
    <t>3.085,25</t>
  </si>
  <si>
    <t>BASE PARA POÇO DE VISITA RETANGULAR PARA DRENAGEM, EM ALVENARIA COM BLOCOS DE CONCRETO, DIMENSÕES INTERNAS = 2,5X3,5 M, PROFUNDIDADE = 1,40 M, EXCLUINDO TAMPÃO. AF_12/2020_PA</t>
  </si>
  <si>
    <t>10.882,05</t>
  </si>
  <si>
    <t>ACRÉSCIMO PARA POÇO DE VISITA RETANGULAR PARA DRENAGEM, EM ALVENARIA COM BLOCOS DE CONCRETO, DIMENSÕES INTERNAS = 2,5X3,5 M. AF_12/2020</t>
  </si>
  <si>
    <t>3.342,10</t>
  </si>
  <si>
    <t>BASE PARA POÇO DE VISITA RETANGULAR PARA DRENAGEM, EM ALVENARIA COM BLOCOS DE CONCRETO, DIMENSÕES INTERNAS = 2,5X4 M, PROFUNDIDADE = 1,40 M, EXCLUINDO TAMPÃO. AF_12/2020_PA</t>
  </si>
  <si>
    <t>12.144,97</t>
  </si>
  <si>
    <t>BASE PARA POÇO DE VISITA RETANGULAR PARA DRENAGEM, EM ALVENARIA COM BLOCOS DE CONCRETO, DIMENSÕES INTERNAS = 2X2 M, PROFUNDIDADE = 1,40 M, EXCLUINDO TAMPÃO. AF_12/2020_PA</t>
  </si>
  <si>
    <t>6.023,37</t>
  </si>
  <si>
    <t>ACRÉSCIMO PARA POÇO DE VISITA RETANGULAR PARA DRENAGEM, EM ALVENARIA COM BLOCOS DE CONCRETO, DIMENSÕES INTERNAS = 2,5X4 M. AF_12/2020</t>
  </si>
  <si>
    <t>3.598,97</t>
  </si>
  <si>
    <t>BASE PARA POÇO DE VISITA RETANGULAR PARA DRENAGEM, EM ALVENARIA COM BLOCOS DE CONCRETO, DIMENSÕES INTERNAS = 3X3 M, PROFUNDIDADE = 1,40 M, EXCLUINDO TAMPÃO. AF_12/2020_PA</t>
  </si>
  <si>
    <t>11.115,95</t>
  </si>
  <si>
    <t>ACRÉSCIMO PARA POÇO DE VISITA RETANGULAR PARA DRENAGEM, EM ALVENARIA COM BLOCOS DE CONCRETO, DIMENSÕES INTERNAS = 3X3 M. AF_12/2020</t>
  </si>
  <si>
    <t>3.346,51</t>
  </si>
  <si>
    <t>BASE PARA POÇO DE VISITA RETANGULAR PARA DRENAGEM, EM ALVENARIA COM BLOCOS DE CONCRETO, DIMENSÕES INTERNAS = 3X3,5 M, PROFUNDIDADE = 1,40 M, EXCLUINDO TAMPÃO. AF_12/2020_PA</t>
  </si>
  <si>
    <t>12.568,48</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</si>
  <si>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</si>
  <si>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</si>
  <si>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2.327,84</t>
  </si>
  <si>
    <t>BASE PARA POÇO DE VISITA RETANGULAR PARA DRENAGEM, EM ALVENARIA COM BLOCOS DE CONCRETO, DIMENSÕES INTERNAS = 3X4 M, PROFUNDIDADE = 1,40 M, EXCLUINDO TAMPÃO. AF_12/2020_PA</t>
  </si>
  <si>
    <t>14.021,08</t>
  </si>
  <si>
    <t>ACRÉSCIMO PARA POÇO DE VISITA RETANGULAR PARA DRENAGEM, EM ALVENARIA COM BLOCOS DE CONCRETO, DIMENSÕES INTERNAS = 3X4 M. AF_12/2020</t>
  </si>
  <si>
    <t>3.855,91</t>
  </si>
  <si>
    <t>BASE PARA POÇO DE VISITA RETANGULAR PARA DRENAGEM, EM ALVENARIA COM BLOCOS DE CONCRETO, DIMENSÕES INTERNAS = 3,5X3,5 M, PROFUNDIDADE = 1,40 M, EXCLUINDO TAMPÃO. AF_12/2020_PA</t>
  </si>
  <si>
    <t>14.255,02</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</si>
  <si>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</si>
  <si>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</si>
  <si>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7.062,97</t>
  </si>
  <si>
    <t>BASE PARA POÇO DE VISITA RETANGULAR PARA DRENAGEM, EM ALVENARIA COM BLOCOS DE CONCRETO, DIMENSÕES INTERNAS = 3,5X4 M, PROFUNDIDADE = 1,40 M, EXCLUINDO TAMPÃO. AF_12/2020_PA</t>
  </si>
  <si>
    <t>15.897,11</t>
  </si>
  <si>
    <t>ACRÉSCIMO PARA POÇO DE VISITA RETANGULAR PARA DRENAGEM, EM ALVENARIA COM BLOCOS DE CONCRETO, DIMENSÕES INTERNAS = 3,5X4 M. AF_12/2020</t>
  </si>
  <si>
    <t>4.112,80</t>
  </si>
  <si>
    <t>BASE PARA POÇO DE VISITA RETANGULAR PARA DRENAGEM, EM ALVENARIA COM BLOCOS DE CONCRETO, DIMENSÕES INTERNAS = 4X4 M, PROFUNDIDADE = 1,40 M, EXCLUINDO TAMPÃO. AF_12/2020_PA</t>
  </si>
  <si>
    <t>17.773,23</t>
  </si>
  <si>
    <t>ACRÉSCIMO PARA POÇO DE VISITA RETANGULAR PARA DRENAGEM, EM ALVENARIA COM BLOCOS DE CONCRETO, DIMENSÕES INTERNAS = 2X2,5 M. AF_12/2020</t>
  </si>
  <si>
    <t>2.580,29</t>
  </si>
  <si>
    <t>CHAMINÉ CIRCULAR PARA POÇO DE VISITA PARA DRENAGEM, EM CONCRETO PRÉ-MOLDADO, DIÂMETRO INTERNO = 0,6 M. AF_12/2020</t>
  </si>
  <si>
    <t>295,00</t>
  </si>
  <si>
    <t>CHAMINÉ CIRCULAR PARA POÇO DE VISITA PARA DRENAGEM, EM ALVENARIA COM TIJOLOS CERÂMICOS MACIÇOS, DIÂMETRO INTERNO = 0,6 M. AF_12/2020</t>
  </si>
  <si>
    <t>916,00</t>
  </si>
  <si>
    <t>BASE PARA POÇO DE VISITA RETANGULAR PARA DRENAGEM, EM ALVENARIA COM BLOCOS DE CONCRETO, DIMENSÕES INTERNAS = 2X3 M, PROFUNDIDADE = 1,40 M, EXCLUINDO TAMPÃO. AF_12/2020_PA</t>
  </si>
  <si>
    <t>8.156,62</t>
  </si>
  <si>
    <t>ACRÉSCIMO PARA POÇO DE VISITA RETANGULAR PARA DRENAGEM, EM ALVENARIA COM BLOCOS DE CONCRETO, DIMENSÕES INTERNAS = 2X3 M. AF_12/2020</t>
  </si>
  <si>
    <t>2.832,81</t>
  </si>
  <si>
    <t>BASE PARA POÇO DE VISITA RETANGULAR PARA DRENAGEM, EM ALVENARIA COM BLOCOS DE CONCRETO, DIMENSÕES INTERNAS = 2X3,5 M, PROFUNDIDADE = 1,40 M, EXCLUINDO TAMPÃO. AF_12/2020_PA</t>
  </si>
  <si>
    <t>9.203,07</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</si>
  <si>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</si>
  <si>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</si>
  <si>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10.249,56</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</si>
  <si>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</si>
  <si>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</si>
  <si>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8.356,23</t>
  </si>
  <si>
    <t>ACRÉSCIMO PARA POÇO DE VISITA RETANGULAR PARA DRENAGEM, EM ALVENARIA COM BLOCOS DE CONCRETO, DIMENSÕES INTERNAS = 4X4 M. AF_12/2020</t>
  </si>
  <si>
    <t>4.326,43</t>
  </si>
  <si>
    <t>CAIXA COM GRELHA RETANGULAR DE FERRO FUNDIDO, EM ALVENARIA COM TIJOLOS CERÂMICOS MACIÇOS, DIMENSÕES INTERNAS: 0,30 X 1,00 X 1,00. AF_12/2020</t>
  </si>
  <si>
    <t>1.429,36</t>
  </si>
  <si>
    <t>995,74</t>
  </si>
  <si>
    <t>CAIXA ENTERRADA DISTRIBUIDORA DE VAZÃO (SUMIDOUROS MÚLTIPLOS), RETANGULAR, EM ALVENARIA COM TIJOLOS MACIÇOS, DIMENSÕES INTERNAS: 0,60 X 0,60 X H=0,50 M. AF_12/2020</t>
  </si>
  <si>
    <t>554,69</t>
  </si>
  <si>
    <t>CAIXA ENTERRADA DISTRIBUIDORA DE VAZÃO (SUMIDOUROS MÚLTIPLOS), RETANGULAR, EM ALVENARIA COM BLOCOS DE CONCRETO, DIMENSÕES INTERNAS: 0,60 X 0,60 X H=0,50 M. AF_12/2020</t>
  </si>
  <si>
    <t>505,59</t>
  </si>
  <si>
    <t>CAIXA ENTERRADA DISTRIBUIDORA DE VAZÃO (SUMIDOUROS MÚLTIPLOS), RETANGULAR, EM CONCRETO PRÉ-MOLDADO, DIMENSÕES INTERNAS: 0,60 X 0,60 X H=0,50 M. AF_12/2020</t>
  </si>
  <si>
    <t>551,12</t>
  </si>
  <si>
    <t>BASE PARA POCO DE VISITA RETANGULAR PARA ESGOTO E DRENAGEM, EM CONCRETO ESTRUTURAL, DIMENSÕES INTERNAS DE 90X150 M, PROFUNDIDADE DE 1,25 M, EXCLUINDO TAMPÃO. AF_12/2020_PA</t>
  </si>
  <si>
    <t>2.908,53</t>
  </si>
  <si>
    <t>BASE PARA POÇO DE VISITA CIRCULAR PARA  ESGOTO, EM CONCRETO PRÉ-MOLDADO, DIÂMETRO INTERNO = 1,20 M, PROFUNDIDADE = 1,60 M, EXCLUINDO TAMPÃO. AF_12/2020_PA</t>
  </si>
  <si>
    <t>1.739,19</t>
  </si>
  <si>
    <t>BASE PARA POÇO DE VISITA CIRCULAR PARA  ESGOTO, EM CONCRETO PRÉ-MOLDADO, DIÂMETRO INTERNO = 1,50 M, PROFUNDIDADE = 1,35 M, EXCLUINDO TAMPÃO. AF_12/2020_PA</t>
  </si>
  <si>
    <t>2.687,34</t>
  </si>
  <si>
    <t>BASE PARA POÇO DE VISITA CIRCULAR PARA DRENAGEM, EM CONCRETO PRÉ-MOLDADO, DIÂMETRO INTERNO = 1,50 M, PROFUNDIDADE = 1,35 M, EXCLUINDO TAMPÃO. AF_12/2020_PA</t>
  </si>
  <si>
    <t>2.652,26</t>
  </si>
  <si>
    <t>BASE PARA POÇO DE VISITA CIRCULAR PARA DRENAGEM, EM CONCRETO PRÉ-MOLDADO, DIÂMETRO INTERNO = 1,20 M, PROFUNDIDADE = 1,60 M, EXCLUINDO TAMPÃO. AF_05/2021_PA</t>
  </si>
  <si>
    <t>1.676,48</t>
  </si>
  <si>
    <t>GUIA (MEIO-FIO) CONCRETO, MOLDADA  IN LOCO  EM TRECHO RETO COM EXTRUSORA, 13 CM BASE X 22 CM ALTURA. AF_01/2024</t>
  </si>
  <si>
    <t>GUIA (MEIO-FIO) CONCRETO, MOLDADA  IN LOCO  EM TRECHO CURVO COM EXTRUSORA, 13 CM BASE X 22 CM ALTURA. AF_01/2024</t>
  </si>
  <si>
    <t>40,36</t>
  </si>
  <si>
    <t>GUIA (MEIO-FIO) CONCRETO, MOLDADA  IN LOCO  EM TRECHO RETO COM EXTRUSORA, 15 CM BASE X 30 CM ALTURA. AF_01/2024</t>
  </si>
  <si>
    <t>49,53</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</si>
  <si>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</si>
  <si>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</si>
  <si>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59,98</t>
  </si>
  <si>
    <t>GUIA (MEIO-FIO) E SARJETA CONJUGADOS DE CONCRETO, MOLDADA  IN LOCO  EM TRECHO CURVO COM EXTRUSORA, 45 CM BASE (15 CM BASE DA GUIA + 30 CM BASE DA SARJETA) X 22 CM ALTURA. AF_01/2024</t>
  </si>
  <si>
    <t>65,68</t>
  </si>
  <si>
    <t>GUIA (MEIO-FIO) E SARJETA CONJUGADOS DE CONCRETO, MOLDADA  IN LOCO  EM TRECHO RETO COM EXTRUSORA, 60 CM BASE (15 CM BASE DA GUIA + 45 CM BASE DA SARJETA) X 26 CM ALTURA. AF_01/2024</t>
  </si>
  <si>
    <t>86,83</t>
  </si>
  <si>
    <t>GUIA (MEIO-FIO) E SARJETA CONJUGADOS DE CONCRETO, MOLDADA IN LOCO  EM TRECHO CURVO COM EXTRUSORA, 60 CM BASE (15 CM BASE DA GUIA + 45 CM BASE DA SARJETA) X 26 CM ALTURA. AF_01/2024</t>
  </si>
  <si>
    <t>94,74</t>
  </si>
  <si>
    <t>GUIA (MEIO-FIO) E SARJETA CONJUGADOS DE CONCRETO, MOLDADA  IN LOCO  EM TRECHO RETO COM EXTRUSORA, 65 CM BASE (15 CM BASE DA GUIA + 50 CM BASE DA SARJETA) X 26 CM ALTURA. AF_01/2024</t>
  </si>
  <si>
    <t>106,10</t>
  </si>
  <si>
    <t>GUIA (MEIO-FIO) E SARJETA CONJUGADOS DE CONCRETO, MOLDADA  IN LOCO  EM TRECHO CURVO COM EXTRUSORA, 65 CM BASE (15 CM BASE DA GUIA + 50 CM BASE DA SARJETA) X 26 CM ALTURA. AF_01/2024</t>
  </si>
  <si>
    <t>116,67</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</si>
  <si>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</si>
  <si>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</si>
  <si>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66,17</t>
  </si>
  <si>
    <t>ASSENTAMENTO DE GUIA (MEIO-FIO) EM TRECHO RETO, CONFECCIONADA EM CONCRETO PRÉ-FABRICADO, DIMENSÕES 100X15X13X20 CM (COMPRIMENTO X BASE INFERIOR X BASE SUPERIOR X ALTURA). AF_01/2024</t>
  </si>
  <si>
    <t>57,57</t>
  </si>
  <si>
    <t>ASSENTAMENTO DE GUIA (MEIO-FIO) EM TRECHO CURVO, CONFECCIONADA EM CONCRETO PRÉ-FABRICADO, DIMENSÕES 100X15X13X20 CM (COMPRIMENTO X BASE INFERIOR X BASE SUPERIOR X ALTURA). AF_01/2024</t>
  </si>
  <si>
    <t>60,31</t>
  </si>
  <si>
    <t>ASSENTAMENTO DE GUIA (MEIO-FIO) EM TRECHO RETO, CONFECCIONADA EM CONCRETO PRÉ-FABRICADO, DIMENSÕES 80X08X08X25 CM (COMPRIMENTO X BASE INFERIOR X BASE SUPERIOR X ALTURA). AF_01/2024</t>
  </si>
  <si>
    <t>50,32</t>
  </si>
  <si>
    <t>ASSENTAMENTO DE GUIA (MEIO-FIO) EM TRECHO CURVO, CONFECCIONADA EM CONCRETO PRÉ-FABRICADO, DIMENSÕES 80X08X08X25 CM (COMPRIMENTO X BASE INFERIOR X BASE SUPERIOR X ALTURA). AF_01/2024</t>
  </si>
  <si>
    <t>53,06</t>
  </si>
  <si>
    <t>ASSENTAMENTO DE GUIA (MEIO-FIO) EM TRECHO RETO, CONFECCIONADA EM CONCRETO PRÉ-FABRICADO, DIMENSÕES 39X6,5X6,5X19 CM (COMPRIMENTO X BASE INFERIOR X BASE SUPERIOR X ALTURA), PARA DELIMITAÇÃO DE JARDINS, PRAÇAS OU PASSEIOS. AF_01/2024</t>
  </si>
  <si>
    <t>62,10</t>
  </si>
  <si>
    <t>ASSENTAMENTO DE GUIA (MEIO-FIO) EM TRECHO CURVO, CONFECCIONADA EM CONCRETO PRÉ-FABRICADO, DIMENSÕES 39X6,5X6,5X19 CM (COMPRIMENTO X BASE INFERIOR X BASE SUPERIOR X ALTURA), PARA DELIMITAÇÃO DE JARDINS, PRAÇAS OU PASSEIOS. AF_01/2024</t>
  </si>
  <si>
    <t>64,84</t>
  </si>
  <si>
    <t>EXECUÇÃO DE SARJETA DE CONCRETO USINADO, MOLDADA  IN LOCO  EM TRECHO RETO, 30 CM BASE X 15 CM ALTURA. AF_01/2024</t>
  </si>
  <si>
    <t>46,57</t>
  </si>
  <si>
    <t>EXECUÇÃO DE SARJETA DE CONCRETO USINADO, MOLDADA  IN LOCO  EM TRECHO CURVO, 30 CM BASE X 15 CM ALTURA. AF_01/2024</t>
  </si>
  <si>
    <t>EXECUÇÃO DE SARJETA DE CONCRETO USINADO, MOLDADA  IN LOCO  EM TRECHO RETO, 45 CM BASE X 15 CM ALTURA. AF_01/2024</t>
  </si>
  <si>
    <t>64,06</t>
  </si>
  <si>
    <t>EXECUÇÃO DE SARJETA DE CONCRETO USINADO, MOLDADA  IN LOCO  EM TRECHO CURVO, 45 CM BASE X 15 CM ALTURA. AF_01/2024</t>
  </si>
  <si>
    <t>71,29</t>
  </si>
  <si>
    <t>EXECUÇÃO DE SARJETA DE CONCRETO USINADO, MOLDADA  IN LOCO  EM TRECHO RETO, 60 CM BASE X 15 CM ALTURA. AF_01/2024</t>
  </si>
  <si>
    <t>83,80</t>
  </si>
  <si>
    <t>EXECUÇÃO DE SARJETA DE CONCRETO USINADO, MOLDADA  IN LOCO  EM TRECHO CURVO, 60 CM BASE X 15 CM ALTURA. AF_01/2024</t>
  </si>
  <si>
    <t>91,03</t>
  </si>
  <si>
    <t>EXECUÇÃO DE SARJETA DE CONCRETO USINADO, MOLDADA  IN LOCO  EM TRECHO RETO, 30 CM BASE X 10 CM ALTURA. AF_01/2024</t>
  </si>
  <si>
    <t>34,88</t>
  </si>
  <si>
    <t>EXECUÇÃO DE SARJETA DE CONCRETO USINADO, MOLDADA  IN LOCO  EM TRECHO CURVO, 30 CM BASE X 10 CM ALTURA. AF_01/2024</t>
  </si>
  <si>
    <t>EXECUÇÃO DE SARJETA DE CONCRETO USINADO, MOLDADA  IN LOCO  EM TRECHO RETO, 45 CM BASE X 10 CM ALTURA. AF_01/2024</t>
  </si>
  <si>
    <t>46,07</t>
  </si>
  <si>
    <t>EXECUÇÃO DE SARJETA DE CONCRETO USINADO, MOLDADA  IN LOCO  EM TRECHO CURVO, 45 CM BASE X 10 CM ALTURA. AF_01/2024</t>
  </si>
  <si>
    <t>52,51</t>
  </si>
  <si>
    <t>EXECUÇÃO DE SARJETA DE CONCRETO USINADO, MOLDADA  IN LOCO  EM TRECHO RETO, 60 CM BASE X 10 CM ALTURA. AF_01/2024</t>
  </si>
  <si>
    <t>57,77</t>
  </si>
  <si>
    <t>EXECUÇÃO DE SARJETA DE CONCRETO USINADO, MOLDADA  IN LOCO  EM TRECHO CURVO, 60 CM BASE X 10 CM ALTURA. AF_01/2024</t>
  </si>
  <si>
    <t>64,20</t>
  </si>
  <si>
    <t>EXECUÇÃO DE SARJETÃO DE CONCRETO USINADO, MOLDADA  IN LOCO  EM TRECHO RETO, 100 CM BASE X 20 CM ALTURA. AF_01/2024</t>
  </si>
  <si>
    <t>187,25</t>
  </si>
  <si>
    <t>EXECUÇÃO DE ESCORAS DE CONCRETO PARA CONTENÇÃO DE GUIAS PRÉ-FABRICADAS. AF_01/2024</t>
  </si>
  <si>
    <t>8,52</t>
  </si>
  <si>
    <t>ADUELA/ GALERIA FECHADA PRE-MOLDADA DE CONCRETO ARMADO, SECAO QUADRANGULAR INTERNA DE 1,50 X 1,50 M (L X A), MISULA DE 20 X 20 CM, C = 1,00 M, ESPESSURA MIN = 15 CM, TB-45 E FCK DO CONCRETO = 30 MPA   FORNECIMENTO E ASSENTAMENTO. AF_01/2023</t>
  </si>
  <si>
    <t>4.032,39</t>
  </si>
  <si>
    <t>ADUELA/ GALERIA FECHADA PRE-MOLDADA DE CONCRETO ARMADO, SECAO QUADRANGULAR INTERNA DE 2,00 X 2,00 M (L X A), MISULA DE 20 X 20 CM, C = 1,00 M, ESPESSURA MIN = 15 CM, TB-45 E FCK DO CONCRETO = 30 MPA   FORNECIMENTO E ASSENTAMENTO. AF_01/2023</t>
  </si>
  <si>
    <t>5.041,91</t>
  </si>
  <si>
    <t>ADUELA/ GALERIA FECHADA PRE-MOLDADA DE CONCRETO ARMADO, SECAO QUADRANGULAR INTERNA DE 2,50 X 2,50 M (L X A), MISULA DE 20 X 20 CM, C = 1,00 M, ESPESSURA MIN = 15 CM, TB-45 E FCK DO CONCRETO = 30 MPA   FORNECIMENTO E ASSENTAMENTO. AF_01/2023</t>
  </si>
  <si>
    <t>6.811,16</t>
  </si>
  <si>
    <t>ADUELA/ GALERIA FECHADA PRE-MOLDADA DE CONCRETO ARMADO, SECAO QUADRANGULAR INTERNA DE 3,00 X 3,00 M (L X A), MISULA DE 20 X 20 CM, C = 1,00 M, ESPESSURA MIN = 20 CM, TB-45 E FCK DO CONCRETO = 30 MPA   FORNECIMENTO E ASSENTAMENTO. AF_01/2023</t>
  </si>
  <si>
    <t>8.170,53</t>
  </si>
  <si>
    <t>APLICAÇÃO DE MANTA GEOTÊXTIL NAS JUNTAS RÍGIDAS DE ADUELAS PRÉ-MOLDADAS DE CONCRETO ARMADO. AF_01/2023</t>
  </si>
  <si>
    <t>22,32</t>
  </si>
  <si>
    <t>FABRICAÇÃO, MONTAGEM E DESMONTAGEM DE FÔRMA PARA BOCA PARA BUEIRO, EM CHAPA DE MADEIRA COMPENSADA RESINADA, E = 17 MM, 2 UTILIZAÇÕES. AF_07/2021</t>
  </si>
  <si>
    <t>92,76</t>
  </si>
  <si>
    <t>ARMAÇÃO DE MURO ALA E MURO TESTA UTILIZANDO AÇO CA-50 DE 6,3 MM - MONTAGEM. AF_07/2021</t>
  </si>
  <si>
    <t>14,46</t>
  </si>
  <si>
    <t>ARMAÇÃO DE MURO ALA E MURO TESTA UTILIZANDO AÇO CA-50 DE 8 MM - MONTAGEM. AF_07/2021</t>
  </si>
  <si>
    <t>13,37</t>
  </si>
  <si>
    <t>ARMAÇÃO DE MURO ALA E MURO TESTA UTILIZANDO AÇO CA-50 DE 10 MM - MONTAGEM. AF_07/2021</t>
  </si>
  <si>
    <t>11,83</t>
  </si>
  <si>
    <t>ARMAÇÃO DE MURO ALA E MURO TESTA UTILIZANDO AÇO CA-50 DE 12,5 MM - MONTAGEM. AF_07/2021</t>
  </si>
  <si>
    <t>9,93</t>
  </si>
  <si>
    <t>ARMAÇÃO DE MURO ALA E MURO TESTA UTILIZANDO AÇO CA-50 DE 16 MM - MONTAGEM. AF_07/2021</t>
  </si>
  <si>
    <t>ARMAÇÃO DE MURO ALA E MURO TESTA UTILIZANDO AÇO CA-50 DE 20 MM - MONTAGEM. AF_07/2021</t>
  </si>
  <si>
    <t>10,30</t>
  </si>
  <si>
    <t>ARMAÇÃO DE SOLEIRA UTILIZANDO AÇO CA-50 DE 6,3 MM - MONTAGEM. AF_07/2021</t>
  </si>
  <si>
    <t>ARMAÇÃO DE SOLEIRA UTILIZANDO AÇO CA-50 DE 8 MM - MONTAGEM. AF_07/2021</t>
  </si>
  <si>
    <t>12,53</t>
  </si>
  <si>
    <t>CONCRETAGEM DE BOCA PARA BUEIRO, FCK = 20 MPA, COM USO DE BOMBA - LANÇAMENTO, ADENSAMENTO E ACABAMENTO. AF_07/2021</t>
  </si>
  <si>
    <t>700,36</t>
  </si>
  <si>
    <t>BOCA PARA BUEIRO SIMPLES TUBULAR D = 40 CM EM CONCRETO, ALAS COM ESCONSIDADE DE 0°, INCLUINDO FÔRMAS E MATERIAIS. AF_07/2021</t>
  </si>
  <si>
    <t>1.090,29</t>
  </si>
  <si>
    <t>BOCA PARA BUEIRO SIMPLES TUBULAR D = 60 CM EM CONCRETO, ALAS COM ESCONSIDADE DE 0°, INCLUINDO FÔRMAS E MATERIAIS. AF_07/2021</t>
  </si>
  <si>
    <t>2.239,18</t>
  </si>
  <si>
    <t>BOCA PARA BUEIRO SIMPLES TUBULAR D = 80 CM EM CONCRETO, ALAS COM ESCONSIDADE DE 0°, INCLUINDO FÔRMAS E MATERIAIS. AF_07/2021</t>
  </si>
  <si>
    <t>3.750,15</t>
  </si>
  <si>
    <t>BOCA PARA BUEIRO SIMPLES TUBULAR D = 100 CM EM CONCRETO, ALAS COM ESCONSIDADE DE 0°, INCLUINDO FÔRMAS E MATERIAIS. AF_07/2021</t>
  </si>
  <si>
    <t>5.625,16</t>
  </si>
  <si>
    <t>BOCA PARA BUEIRO SIMPLES TUBULAR D = 120 CM EM CONCRETO, ALAS COM ESCONSIDADE DE 0°, INCLUINDO FÔRMAS E MATERIAIS. AF_07/2021</t>
  </si>
  <si>
    <t>7.902,67</t>
  </si>
  <si>
    <t>BOCA PARA BUEIRO SIMPLES TUBULAR D = 150 CM EM CONCRETO, ALAS COM ESCONSIDADE DE 0°, INCLUINDO FÔRMAS E MATERIAIS. AF_07/2021</t>
  </si>
  <si>
    <t>13.700,73</t>
  </si>
  <si>
    <t>BOCA PARA BUEIRO DUPLO TUBULAR D = 80 CM EM CONCRETO, ALAS COM ESCONSIDADE DE 0°, INCLUINDO FÔRMAS E MATERIAIS. AF_07/2021</t>
  </si>
  <si>
    <t>4.560,79</t>
  </si>
  <si>
    <t>BOCA PARA BUEIRO DUPLO TUBULAR D = 100 CM EM CONCRETO, ALAS COM ESCONSIDADE DE 0°, INCLUINDO FÔRMAS E MATERIAIS. AF_07/2021</t>
  </si>
  <si>
    <t>6.835,70</t>
  </si>
  <si>
    <t>BOCA PARA BUEIRO DUPLO TUBULAR D = 120 CM EM CONCRETO, ALAS COM ESCONSIDADE DE 0°, INCLUINDO FÔRMAS E MATERIAIS. AF_07/2021</t>
  </si>
  <si>
    <t>9.614,85</t>
  </si>
  <si>
    <t>BOCA PARA BUEIRO DUPLO TUBULAR D = 150 CM EM CONCRETO, ALAS COM ESCONSIDADE DE 0°, INCLUINDO FÔRMAS E MATERIAIS. AF_07/2021</t>
  </si>
  <si>
    <t>16.689,59</t>
  </si>
  <si>
    <t>BOCA PARA BUEIRO TRIPLO TUBULAR D = 100 CM EM CONCRETO, ALAS COM ESCONSIDADE DE 0°, INCLUINDO FÔRMAS E MATERIAIS. AF_07/2021</t>
  </si>
  <si>
    <t>8.505,44</t>
  </si>
  <si>
    <t>BOCA PARA BUEIRO TRIPLO TUBULAR D = 120 CM EM CONCRETO, ALAS COM ESCONSIDADE DE 0°, INCLUINDO FÔRMAS E MATERIAIS. AF_07/2021</t>
  </si>
  <si>
    <t>11.910,11</t>
  </si>
  <si>
    <t>BOCA PARA BUEIRO TRIPLO TUBULAR D = 150 CM EM CONCRETO, ALAS COM ESCONSIDADE DE 0°, INCLUINDO FÔRMAS E MATERIAIS. AF_07/2021</t>
  </si>
  <si>
    <t>20.476,75</t>
  </si>
  <si>
    <t>BOCA PARA BUEIRO SIMPLES TUBULAR D = 60 CM EM CONCRETO, ALAS COM ESCONSIDADE DE 30°, INCLUINDO FÔRMAS E MATERIAIS. AF_07/2021</t>
  </si>
  <si>
    <t>2.732,70</t>
  </si>
  <si>
    <t>BOCA PARA BUEIRO SIMPLES TUBULAR D = 80 CM EM CONCRETO, ALAS COM ESCONSIDADE DE 30°, INCLUINDO FÔRMAS E MATERIAIS. AF_07/2021</t>
  </si>
  <si>
    <t>4.753,85</t>
  </si>
  <si>
    <t>BOCA PARA BUEIRO SIMPLES TUBULAR D = 100 CM EM CONCRETO, ALAS COM ESCONSIDADE DE 30°, INCLUINDO FÔRMAS E MATERIAIS. AF_07/2021</t>
  </si>
  <si>
    <t>7.581,70</t>
  </si>
  <si>
    <t>BOCA PARA BUEIRO SIMPLES TUBULAR D = 120 CM EM CONCRETO, ALAS COM ESCONSIDADE DE 30°, INCLUINDO FÔRMAS E MATERIAIS. AF_07/2021</t>
  </si>
  <si>
    <t>11.233,33</t>
  </si>
  <si>
    <t>BOCA PARA BUEIRO SIMPLES TUBULAR D = 150 CM EM CONCRETO, ALAS COM ESCONSIDADE DE 30°, INCLUINDO FÔRMAS E MATERIAIS. AF_07/2021</t>
  </si>
  <si>
    <t>21.396,98</t>
  </si>
  <si>
    <t>BOCA PARA BUEIRO DUPLO TUBULAR D = 100 CM EM CONCRETO, ALAS COM ESCONSIDADE DE 30°, INCLUINDO FÔRMAS E MATERIAIS. AF_07/2021</t>
  </si>
  <si>
    <t>10.616,34</t>
  </si>
  <si>
    <t>BOCA PARA BUEIRO DUPLO TUBULAR D = 120 CM EM CONCRETO, ALAS COM ESCONSIDADE DE 30°, INCLUINDO FÔRMAS E MATERIAIS. AF_07/2021</t>
  </si>
  <si>
    <t>15.777,55</t>
  </si>
  <si>
    <t>BOCA PARA BUEIRO DUPLO TUBULAR D = 150 CM EM CONCRETO, ALAS COM ESCONSIDADE DE 30°, INCLUINDO FÔRMAS E MATERIAIS. AF_07/2021</t>
  </si>
  <si>
    <t>29.405,71</t>
  </si>
  <si>
    <t>BOCA PARA BUEIRO TRIPLO TUBULAR D = 100 CM EM CONCRETO, ALAS COM ESCONSIDADE DE 30°, INCLUINDO FÔRMAS E MATERIAIS. AF_07/2021</t>
  </si>
  <si>
    <t>13.664,65</t>
  </si>
  <si>
    <t>BOCA PARA BUEIRO TRIPLO TUBULAR D = 120 CM EM CONCRETO, ALAS COM ESCONSIDADE DE 30°, INCLUINDO FÔRMAS E MATERIAIS. AF_07/2021</t>
  </si>
  <si>
    <t>20.342,49</t>
  </si>
  <si>
    <t>BOCA PARA BUEIRO TRIPLO TUBULAR D = 150 CM EM CONCRETO, ALAS COM ESCONSIDADE DE 30°, INCLUINDO FÔRMAS E MATERIAIS. AF_07/2021</t>
  </si>
  <si>
    <t>37.561,75</t>
  </si>
  <si>
    <t>BOCA PARA BUEIRO SIMPLES CELULAR 150 X 150 CM EM CONCRETO, ALAS COM ESCONSIDADE DE 30°, INCLUINDO FÔRMAS E MATERIAIS. AF_07/2021</t>
  </si>
  <si>
    <t>12.945,65</t>
  </si>
  <si>
    <t>BOCA PARA BUEIRO SIMPLES CELULAR 200 X 200 CM EM CONCRETO, ALAS COM ESCONSIDADE DE 30°, INCLUINDO FÔRMAS E MATERIAIS. AF_07/2021</t>
  </si>
  <si>
    <t>20.072,67</t>
  </si>
  <si>
    <t>BOCA PARA BUEIRO SIMPLES CELULAR 250 X 250 CM EM CONCRETO, ALAS COM ESCONSIDADE DE 30°, INCLUINDO FÔRMAS E MATERIAIS. AF_07/2021</t>
  </si>
  <si>
    <t>27.919,08</t>
  </si>
  <si>
    <t>BOCA PARA BUEIRO SIMPLES CELULAR 300 X 300 CM EM CONCRETO, ALAS COM ESCONSIDADE DE 30°, INCLUINDO FÔRMAS E MATERIAIS. AF_07/2021</t>
  </si>
  <si>
    <t>39.461,69</t>
  </si>
  <si>
    <t>BOCA PARA BUEIRO DUPLO CELULAR 150 X 150 CM EM CONCRETO, ALAS COM ESCONSIDADE DE 30°, INCLUINDO FÔRMAS E MATERIAIS. AF_07/2021</t>
  </si>
  <si>
    <t>16.178,72</t>
  </si>
  <si>
    <t>BOCA PARA BUEIRO DUPLO CELULAR 200 X 200 CM EM CONCRETO, ALAS COM ESCONSIDADE DE 30°, INCLUINDO FÔRMAS E MATERIAIS. AF_07/2021</t>
  </si>
  <si>
    <t>24.481,14</t>
  </si>
  <si>
    <t>BOCA PARA BUEIRO DUPLO CELULAR 250 X 250 CM EM CONCRETO, ALAS COM ESCONSIDADE DE 30°, INCLUINDO FÔRMAS E MATERIAIS. AF_07/2021</t>
  </si>
  <si>
    <t>34.232,79</t>
  </si>
  <si>
    <t>BOCA PARA BUEIRO DUPLO CELULAR 300 X 300 CM EM CONCRETO, ALAS COM ESCONSIDADE DE 30°, INCLUINDO FÔRMAS E MATERIAIS. AF_07/2021</t>
  </si>
  <si>
    <t>47.927,71</t>
  </si>
  <si>
    <t>BOCA PARA BUEIRO TRIPLO CELULAR 150 X 150 CM EM CONCRETO, ALAS COM ESCONSIDADE DE 30°, INCLUINDO FÔRMAS E MATERIAIS. AF_07/2021</t>
  </si>
  <si>
    <t>18.806,32</t>
  </si>
  <si>
    <t>BOCA PARA BUEIRO TRIPLO CELULAR 200 X 200 CM EM CONCRETO, ALAS COM ESCONSIDADE DE 30°, INCLUINDO FÔRMAS E MATERIAIS. AF_07/2021</t>
  </si>
  <si>
    <t>28.940,30</t>
  </si>
  <si>
    <t>BOCA PARA BUEIRO TRIPLO CELULAR 250 X 250 CM EM CONCRETO, ALAS COM ESCONSIDADE DE 30°, INCLUINDO FÔRMAS E MATERIAIS. AF_07/2021</t>
  </si>
  <si>
    <t>40.453,56</t>
  </si>
  <si>
    <t>BOCA PARA BUEIRO TRIPLO CELULAR 300 X 300 CM EM CONCRETO, ALAS COM ESCONSIDADE DE 30°, INCLUINDO FÔRMAS E MATERIAIS. AF_07/2021</t>
  </si>
  <si>
    <t>56.958,74</t>
  </si>
  <si>
    <t>BOCA PARA BUEIRO SIMPLES TUBULAR D = 40 CM EM GABIÃO, ALAS COM ESCONSIDADE DE 45°, INCLUINDO FÔRMAS E MATERIAIS. AF_07/2021</t>
  </si>
  <si>
    <t>8.349,36</t>
  </si>
  <si>
    <t>BOCA PARA BUEIRO SIMPLES TUBULAR D = 60 CM EM GABIÃO, ALAS COM ESCONSIDADE DE 45°, INCLUINDO FÔRMAS E MATERIAIS. AF_07/2021</t>
  </si>
  <si>
    <t>BOCA PARA BUEIRO SIMPLES TUBULAR D = 80 CM EM GABIÃO, ALAS COM ESCONSIDADE DE 45°, INCLUINDO FÔRMAS E MATERIAIS. AF_07/2021</t>
  </si>
  <si>
    <t>12.493,08</t>
  </si>
  <si>
    <t>BOCA PARA BUEIRO SIMPLES TUBULAR D = 100 CM EM GABIÃO, ALAS COM ESCONSIDADE DE 45°, INCLUINDO FÔRMAS E MATERIAIS. AF_07/2021</t>
  </si>
  <si>
    <t>BOCA PARA BUEIRO SIMPLES TUBULAR D = 120 CM EM GABIÃO, ALAS COM ESCONSIDADE DE 45°, INCLUINDO FÔRMAS E MATERIAIS. AF_07/2021</t>
  </si>
  <si>
    <t>18.928,23</t>
  </si>
  <si>
    <t>BOCA PARA BUEIRO SIMPLES TUBULAR D = 150 CM EM GABIÃO, ALAS COM ESCONSIDADE DE 45°, INCLUINDO FÔRMAS E MATERIAIS. AF_07/2021</t>
  </si>
  <si>
    <t>28.160,96</t>
  </si>
  <si>
    <t>BOCA PARA BUEIRO DUPLO TUBULAR D = 40 CM EM GABIÃO, ALAS COM ESCONSIDADE DE 45°, INCLUINDO FÔRMAS E MATERIAIS. AF_07/2021</t>
  </si>
  <si>
    <t>BOCA PARA BUEIRO DUPLO TUBULAR D = 60 CM EM GABIÃO, ALAS COM ESCONSIDADE DE 45°, INCLUINDO FÔRMAS E MATERIAIS. AF_07/2021</t>
  </si>
  <si>
    <t>9.604,86</t>
  </si>
  <si>
    <t>BOCA PARA BUEIRO DUPLO TUBULAR D = 80 CM EM GABIÃO, ALAS COM ESCONSIDADE DE 45°, INCLUINDO FÔRMAS E MATERIAIS. AF_07/2021</t>
  </si>
  <si>
    <t>14.266,54</t>
  </si>
  <si>
    <t>BOCA PARA BUEIRO DUPLO TUBULAR D = 100 CM EM GABIÃO, ALAS COM ESCONSIDADE DE 45°, INCLUINDO FÔRMAS E MATERIAIS. AF_07/2021</t>
  </si>
  <si>
    <t>15.869,97</t>
  </si>
  <si>
    <t>BOCA PARA BUEIRO DUPLO TUBULAR D = 120 CM EM GABIÃO, ALAS COM ESCONSIDADE DE 45°, INCLUINDO FÔRMAS E MATERIAIS. AF_07/2021</t>
  </si>
  <si>
    <t>21.049,62</t>
  </si>
  <si>
    <t>BOCA PARA BUEIRO DUPLO TUBULAR D = 150 CM EM GABIÃO, ALAS COM ESCONSIDADE DE 45°, INCLUINDO FÔRMAS E MATERIAIS. AF_07/2021</t>
  </si>
  <si>
    <t>32.777,32</t>
  </si>
  <si>
    <t>BOCA PARA BUEIRO TRIPLO TUBULAR D = 40 CM EM GABIÃO, ALAS COM ESCONSIDADE DE 45°, INCLUINDO FÔRMAS E MATERIAIS. AF_07/2021</t>
  </si>
  <si>
    <t>BOCA PARA BUEIRO TRIPLO TUBULAR D = 60 CM EM GABIÃO, ALAS COM ESCONSIDADE DE 45°, INCLUINDO FÔRMAS E MATERIAIS. AF_07/2021</t>
  </si>
  <si>
    <t>10.690,32</t>
  </si>
  <si>
    <t>BOCA PARA BUEIRO TRIPLO TUBULAR D = 80 CM EM GABIÃO, ALAS COM ESCONSIDADE DE 45°, INCLUINDO FÔRMAS E MATERIAIS. AF_07/2021</t>
  </si>
  <si>
    <t>BOCA PARA BUEIRO TRIPLO TUBULAR D = 100 CM EM GABIÃO, ALAS COM ESCONSIDADE DE 45°, INCLUINDO FÔRMAS E MATERIAIS. AF_07/2021</t>
  </si>
  <si>
    <t>17.441,51</t>
  </si>
  <si>
    <t>BOCA PARA BUEIRO TRIPLO TUBULAR D = 120 CM EM GABIÃO, ALAS COM ESCONSIDADE DE 45°, INCLUINDO FÔRMAS E MATERIAIS. AF_07/2021</t>
  </si>
  <si>
    <t>22.979,71</t>
  </si>
  <si>
    <t>BOCA PARA BUEIRO TRIPLO TUBULAR D = 150 CM EM GABIÃO, ALAS COM ESCONSIDADE DE 45°, INCLUINDO FÔRMAS E MATERIAIS. AF_07/2021</t>
  </si>
  <si>
    <t>37.925,06</t>
  </si>
  <si>
    <t>BOCA PARA BUEIRO SIMPLES CELULAR 150 X 150 CM EM GABIÃO, ALAS COM ESCONSIDADE DE 45°, INCLUINDO FÔRMAS E MATERIAIS. AF_07/2021</t>
  </si>
  <si>
    <t>30.525,16</t>
  </si>
  <si>
    <t>BOCA PARA BUEIRO SIMPLES CELULAR 200 X 200 CM EM GABIÃO, ALAS COM ESCONSIDADE DE 45°, INCLUINDO FÔRMAS E MATERIAIS. AF_07/2021</t>
  </si>
  <si>
    <t>49.679,01</t>
  </si>
  <si>
    <t>BOCA PARA BUEIRO SIMPLES CELULAR 250 X 250 CM EM GABIÃO, ALAS COM ESCONSIDADE DE 45°, INCLUINDO FÔRMAS E MATERIAIS. AF_07/2021</t>
  </si>
  <si>
    <t>66.881,32</t>
  </si>
  <si>
    <t>BOCA PARA BUEIRO SIMPLES CELULAR 300 X 300 CM EM GABIÃO, ALAS COM ESCONSIDADE DE 45°, INCLUINDO FÔRMAS E MATERIAIS. AF_07/2021</t>
  </si>
  <si>
    <t>95.916,26</t>
  </si>
  <si>
    <t>BOCA PARA BUEIRO DUPLO CELULAR 150 X 150 CM EM GABIÃO, ALAS COM ESCONSIDADE DE 45°, INCLUINDO FÔRMAS E MATERIAIS. AF_07/2021</t>
  </si>
  <si>
    <t>32.543,85</t>
  </si>
  <si>
    <t>BOCA PARA BUEIRO DUPLO CELULAR 200 X 200 CM EM GABIÃO, ALAS COM ESCONSIDADE DE 45°, INCLUINDO FÔRMAS E MATERIAIS. AF_07/2021</t>
  </si>
  <si>
    <t>52.522,87</t>
  </si>
  <si>
    <t>BOCA PARA BUEIRO DUPLO CELULAR 250 X 250 CM EM GABIÃO, ALAS COM ESCONSIDADE DE 45°, INCLUINDO FÔRMAS E MATERIAIS. AF_07/2021</t>
  </si>
  <si>
    <t>74.441,77</t>
  </si>
  <si>
    <t>BOCA PARA BUEIRO DUPLO CELULAR 300 X 300 CM EM GABIÃO, ALAS COM ESCONSIDADE DE 45°, INCLUINDO FÔRMAS E MATERIAIS. AF_07/2021</t>
  </si>
  <si>
    <t>91.184,70</t>
  </si>
  <si>
    <t>BOCA PARA BUEIRO TRIPLO CELULAR 150 X 150 CM EM GABIÃO, ALAS COM ESCONSIDADE DE 45°, INCLUINDO FÔRMAS E MATERIAIS. AF_07/2021</t>
  </si>
  <si>
    <t>33.234,47</t>
  </si>
  <si>
    <t>BOCA PARA BUEIRO TRIPLO CELULAR 200 X 200 CM EM GABIÃO, ALAS COM ESCONSIDADE DE 45°, INCLUINDO FÔRMAS E MATERIAIS. AF_07/2021</t>
  </si>
  <si>
    <t>57.632,51</t>
  </si>
  <si>
    <t>BOCA PARA BUEIRO TRIPLO CELULAR 250 X 250 CM EM GABIÃO, ALAS COM ESCONSIDADE DE 45°, INCLUINDO FÔRMAS E MATERIAIS. AF_07/2021</t>
  </si>
  <si>
    <t>80.679,38</t>
  </si>
  <si>
    <t>BOCA PARA BUEIRO TRIPLO CELULAR 300 X 300 CM EM GABIÃO, ALAS COM ESCONSIDADE DE 45°, INCLUINDO FÔRMAS E MATERIAIS. AF_07/2021</t>
  </si>
  <si>
    <t>96.784,80</t>
  </si>
  <si>
    <t>ESCORAMENTO DE VALA, TIPO PONTALETEAMENTO, COM PROFUNDIDADE DE 0 A 1,5 M, LARGURA MENOR QUE 1,5 M. AF_08/2020</t>
  </si>
  <si>
    <t>25,38</t>
  </si>
  <si>
    <t>ESCORAMENTO DE VALA, TIPO PONTALETEAMENTO, COM PROFUNDIDADE DE 0 A 1,5 M, LARGURA MAIOR OU IGUAL A 1,5 M E MENOR QUE 2,5 M. AF_08/2020</t>
  </si>
  <si>
    <t>33,85</t>
  </si>
  <si>
    <t>ESCORAMENTO DE VALA, TIPO PONTALETEAMENTO, COM PROFUNDIDADE DE 1,5 A 3,0 M, LARGURA MENOR QUE 1,5 M. AF_08/2020</t>
  </si>
  <si>
    <t>20,06</t>
  </si>
  <si>
    <t>ESCORAMENTO DE VALA, TIPO PONTALETEAMENTO, COM PROFUNDIDADE DE 1,5 A 3,0 M, LARGURA MAIOR OU IGUAL A 1,5 M E MENOR QUE 2,5 M. AF_08/2020</t>
  </si>
  <si>
    <t>28,53</t>
  </si>
  <si>
    <t>ESCORAMENTO DE VALA, TIPO PONTALETEAMENTO, COM PROFUNDIDADE DE 3,0 A 4,5 M, LARGURA MENOR QUE 1,5 M. AF_08/2020</t>
  </si>
  <si>
    <t>15,60</t>
  </si>
  <si>
    <t>ESCORAMENTO DE VALA, TIPO PONTALETEAMENTO, COM PROFUNDIDADE DE 3,0 A 4,5 M, LARGURA MAIOR OU IGUAL A 1,5 M E MENOR QUE 2,5 M. AF_08/2020</t>
  </si>
  <si>
    <t>24,21</t>
  </si>
  <si>
    <t>ESCORAMENTO DE VALA, TIPO DESCONTÍNUO, COM PROFUNDIDADE DE 0 A 1,5 M, LARGURA MENOR QUE 1,5 M. AF_08/2020</t>
  </si>
  <si>
    <t>47,68</t>
  </si>
  <si>
    <t>ESCORAMENTO DE VALA, TIPO DESCONTÍNUO, COM PROFUNDIDADE DE 0 A 1,5 M, LARGURA MAIOR OU IGUAL A 1,5 M E MENOR QUE 2,5 M. AF_08/2020</t>
  </si>
  <si>
    <t>ESCORAMENTO DE VALA, TIPO DESCONTÍNUO, COM PROFUNDIDADE DE 1,5 M A 3,0 M, LARGURA MENOR QUE 1,5 M. AF_08/2020</t>
  </si>
  <si>
    <t>39,83</t>
  </si>
  <si>
    <t>ESCORAMENTO DE VALA, TIPO DESCONTÍNUO, COM PROFUNDIDADE DE 1,5 A 3,0 M, LARGURA MAIOR OU IGUAL A 1,5 M E MENOR QUE 2,5 M. AF_08/2020</t>
  </si>
  <si>
    <t>50,68</t>
  </si>
  <si>
    <t>ESCORAMENTO DE VALA, TIPO DESCONTÍNUO, COM PROFUNDIDADE DE 3,0 A 4,5 M, LARGURA MENOR QUE 1,5 M. AF_08/2020</t>
  </si>
  <si>
    <t>36,09</t>
  </si>
  <si>
    <t>ESCORAMENTO DE VALA, TIPO DESCONTÍNUO, COM PROFUNDIDADE DE 3,0 A 4,5 M, LARGURA MAIOR OU IGUAL A 1,5 E MENOR QUE 2,5 M. AF_08/2020</t>
  </si>
  <si>
    <t>47,09</t>
  </si>
  <si>
    <t>ESCORAMENTO DE VALA, TIPO CONTÍNUO, COM PROFUNDIDADE DE 0 A 1,5 M, LARGURA MENOR QUE 1,5 M. AF_08/2020</t>
  </si>
  <si>
    <t>78,79</t>
  </si>
  <si>
    <t>ESCORAMENTO DE VALA, TIPO CONTÍNUO, COM PROFUNDIDADE DE 0 A 1,5 M, LARGURA MAIOR OU IGUAL A 1,5 M E MENOR QUE 2,5 M. AF_08/2020</t>
  </si>
  <si>
    <t>95,73</t>
  </si>
  <si>
    <t>ESCORAMENTO DE VALA, TIPO CONTÍNUO, COM PROFUNDIDADE DE 1,5 M A 3,0 M, LARGURA MENOR QUE 1,5 M. AF_08/2020</t>
  </si>
  <si>
    <t>65,40</t>
  </si>
  <si>
    <t>ESCORAMENTO DE VALA, TIPO CONTÍNUO, COM PROFUNDIDADE DE 1,5 A 3,0 M, LARGURA MAIOR OU IGUAL A 1,5 M E MENOR QUE 2,5 M. AF_08/2020</t>
  </si>
  <si>
    <t>82,35</t>
  </si>
  <si>
    <t>ESCORAMENTO DE VALA, TIPO CONTÍNUO, COM PROFUNDIDADE DE 3,0 A 4,5 M, LARGURA MENOR QUE 1,5 M. AF_08/2020</t>
  </si>
  <si>
    <t>57,76</t>
  </si>
  <si>
    <t>ESCORAMENTO DE VALA, TIPO CONTÍNUO, COM PROFUNDIDADE DE 3,0 A 4,5 M, LARGURA MAIOR OU IGUAL A 1,5 E MENOR QUE 2,5 M. AF_08/2020</t>
  </si>
  <si>
    <t>74,84</t>
  </si>
  <si>
    <t>ESCORAMENTO DE VALA, TIPO CONTÍNUO COM PERFIL METÁLICO "U", COM PROFUNDIDADE DE 0 A 1,5 M, LARGURA MENOR QUE 1,5 M. AF_08/2020</t>
  </si>
  <si>
    <t>92,77</t>
  </si>
  <si>
    <t>ESCORAMENTO DE VALA,TIPO CONTÍNUO COM PERFIL METÁLICO "U", COM PROFUNDIDADE DE 0 A 1,5 M, LARGURA MAIOR OU IGUAL A 1,5 E MENOR QUE 2,5 M. AF_08/2020</t>
  </si>
  <si>
    <t>134,59</t>
  </si>
  <si>
    <t>ESCORAMENTO DE VALA, TIPO CONTÍNUO COM PERFIL METÁLICO "U", COM PROFUNDIDADE DE 1,5 A 3,0 M, LARGURA MENOR QUE 1,5 M. AF_08/2020</t>
  </si>
  <si>
    <t>70,51</t>
  </si>
  <si>
    <t>ESCORAMENTO DE VALA, TIPO CONTÍNUO COM PERFIL METÁLICO "U", COM PROFUNDIDADE DE 1,5 A 3,0 M, LARGURA MAIOR OU IGUAL 1,5 M E MENOR QUE 2,5 M. AF_08/2020</t>
  </si>
  <si>
    <t>112,33</t>
  </si>
  <si>
    <t>ESCORAMENTO DE VALA, TIPO CONTÍNUO COM PERFIL METÁLICO "U", COM PROFUNDIDADE DE 3,0 A 4,5 M, LARGURA MENOR QUE 1,5 M. AF_08/2020</t>
  </si>
  <si>
    <t>50,34</t>
  </si>
  <si>
    <t>ESCORAMENTO DE VALA, TIPO CONTÍNUO COM PERFIL METÁLICO "U", COM PROFUNDIDADE DE 3,0 A 4,5 M, LARGURA MAIOR OU IGUAL A 1,5 M E MENOR QUE 2,5 M. AF_08/2020</t>
  </si>
  <si>
    <t>92,27</t>
  </si>
  <si>
    <t>ESCORAMENTO DE VALA, TIPO BLINDAGEM, COM PROFUNDIDADE DE 0 A 1,5 M, LARGURA MENOR QUE 1,5 M - EXECUÇÃO, NÃO INCLUI MATERIAL. AF_08/2020</t>
  </si>
  <si>
    <t>17,16</t>
  </si>
  <si>
    <t>ESCORAMENTO DE VALA, TIPO BLINDAGEM COM PROFUNDIDADE DE 0 A 1,5 M, LARGURA MAIOR OU IGUAL A 1,5 M E MENOR QUE 2,5 M - EXECUÇÃO, NÃO INCLUI MATERIAL. AF_08/2020</t>
  </si>
  <si>
    <t>25,41</t>
  </si>
  <si>
    <t>ESCORAMENTO DE VALA, TIPO BLINDAGEM, COM PROFUNDIDADE DE 1,5 A 3,0 M, LARGURA MENOR QUE 1,5 M - EXECUÇÃO, NÃO INCLUI MATERIAL. AF_08/2020</t>
  </si>
  <si>
    <t>12,73</t>
  </si>
  <si>
    <t>ESCORAMENTO DE VALA, TIPO BLINDAGEM, COM PROFUNDIDADE DE 1,5 A 3,0 M, LARGURA MAIOR OU IGUAL A 1,5 M E MENOR QUE 2,5 M - EXECUÇÃO, NÃO INCLUI MATERIAL. AF_08/2020</t>
  </si>
  <si>
    <t>20,96</t>
  </si>
  <si>
    <t>ESCORAMENTO DE VALA, TIPO BLINDAGEM, COM PROFUNDIDADE DE 3,0 A 4,5 M, LARGURA MENOR QUE 1,5 M - EXECUÇÃO, NÃO INCLUI MATERIAL. AF_08/2020</t>
  </si>
  <si>
    <t>8,32</t>
  </si>
  <si>
    <t>ESCORAMENTO DE VALA, TIPO BLINDAGEM, COM PROFUNDIDADE DE 3,0 A 4,5 M, LARGURA MAIOR OU IGUAL A 1,5 M E MENOR QUE 2,5 M - EXECUÇÃO, NÃO INCLUI MATERIAL. AF_08/2020</t>
  </si>
  <si>
    <t>16,56</t>
  </si>
  <si>
    <t>KIT DE PORTA-PRONTA DE MADEIRA EM ACABAMENTO MELAMÍNICO BRANCO, FOLHA LEVE OU MÉDIA, 60X210CM, EXCLUSIVE FECHADURA, FIXAÇÃO COM PREENCHIMENTO PARCIAL DE ESPUMA EXPANSIVA - FORNECIMENTO E INSTALAÇÃO. AF_12/2019</t>
  </si>
  <si>
    <t>752,18</t>
  </si>
  <si>
    <t>KIT DE PORTA-PRONTA DE MADEIRA EM ACABAMENTO MELAMÍNICO BRANCO, FOLHA LEVE OU MÉDIA, 70X210CM, EXCLUSIVE FECHADURA, FIXAÇÃO COM PREENCHIMENTO PARCIAL DE ESPUMA EXPANSIVA - FORNECIMENTO E INSTALAÇÃO. AF_12/2019</t>
  </si>
  <si>
    <t>754,17</t>
  </si>
  <si>
    <t>KIT DE PORTA-PRONTA DE MADEIRA EM ACABAMENTO MELAMÍNICO BRANCO, FOLHA LEVE OU MÉDIA, 80X210CM, EXCLUSIVE FECHADURA, FIXAÇÃO COM PREENCHIMENTO PARCIAL DE ESPUMA EXPANSIVA - FORNECIMENTO E INSTALAÇÃO. AF_12/2019</t>
  </si>
  <si>
    <t>778,15</t>
  </si>
  <si>
    <t>KIT DE PORTA-PRONTA DE MADEIRA EM ACABAMENTO MELAMÍNICO BRANCO, FOLHA PESADA OU SUPERPESADA, 80X210CM, FIXAÇÃO COM PREENCHIMENTO PARCIAL DE ESPUMA EXPANSIVA - FORNECIMENTO E INSTALAÇÃO. AF_12/2019</t>
  </si>
  <si>
    <t>912,99</t>
  </si>
  <si>
    <t>KIT DE PORTA-PRONTA DE MADEIRA EM ACABAMENTO MELAMÍNICO BRANCO, FOLHA PESADA OU SUPERPESADA, 90X210CM, FIXAÇÃO COM PREENCHIMENTO TOTAL DE ESPUMA EXPANSIVA - FORNECIMENTO E INSTALAÇÃO. AF_12/2019</t>
  </si>
  <si>
    <t>966,09</t>
  </si>
  <si>
    <t>KIT DE PORTA-PRONTA DE MADEIRA EM ACABAMENTO MELAMÍNICO BRANCO, FOLHA LEVE OU MÉDIA, E BATENTE METÁLICO, 60X210CM, FIXAÇÃO COM ARGAMASSA - FORNECIMENTO E INSTALAÇÃO. AF_12/2019</t>
  </si>
  <si>
    <t>658,13</t>
  </si>
  <si>
    <t>KIT DE PORTA-PRONTA DE MADEIRA EM ACABAMENTO MELAMÍNICO BRANCO, FOLHA LEVE OU MÉDIA, E BATENTE METÁLICO, 70X210CM, FIXAÇÃO COM ARGAMASSA - FORNECIMENTO E INSTALAÇÃO. AF_12/2019</t>
  </si>
  <si>
    <t>665,84</t>
  </si>
  <si>
    <t>KIT DE PORTA-PRONTA DE MADEIRA EM ACABAMENTO MELAMÍNICO BRANCO, FOLHA LEVE OU MÉDIA, E BATENTE METÁLICO, 80X210CM, FIXAÇÃO COM ARGAMASSA - FORNECIMENTO E INSTALAÇÃO. AF_12/2019</t>
  </si>
  <si>
    <t>673,54</t>
  </si>
  <si>
    <t>KIT DE PORTA-PRONTA DE MADEIRA EM ACABAMENTO MELAMÍNICO BRANCO, FOLHA LEVE OU MÉDIA, E BATENTE METÁLICO, 90X210CM, FIXAÇÃO COM ARGAMASSA - FORNECIMENTO E INSTALAÇÃO. AF_12/2019</t>
  </si>
  <si>
    <t>681,24</t>
  </si>
  <si>
    <t>KIT DE PORTA-PRONTA DE MADEIRA EM ACABAMENTO MELAMÍNICO BRANCO, FOLHA PESADA OU SUPERPESADA, E BATENTE METÁLICO, 80X210CM, FIXAÇÃO COM ARGAMASSA - FORNECIMENTO E INSTALAÇÃO. AF_12/2019</t>
  </si>
  <si>
    <t>981,42</t>
  </si>
  <si>
    <t>KIT DE PORTA-PRONTA DE MADEIRA EM ACABAMENTO MELAMÍNICO BRANCO, FOLHA PESADA OU SUPERPESADA, E BATENTE METÁLICO, 90X210CM, FIXAÇÃO COM ARGAMASSA - FORNECIMENTO E INSTALAÇÃO. AF_12/2019</t>
  </si>
  <si>
    <t>1.013,67</t>
  </si>
  <si>
    <t>BATENTE PARA PORTA DE MADEIRA, PADRÃO MÉDIO - FORNECIMENTO E MONTAGEM. AF_12/2019</t>
  </si>
  <si>
    <t>323,31</t>
  </si>
  <si>
    <t>BATENTE PARA PORTA DE MADEIRA, FIXAÇÃO COM ARGAMASSA, PADRÃO MÉDIO - FORNECIMENTO E INSTALAÇÃO. AF_12/2019</t>
  </si>
  <si>
    <t>419,20</t>
  </si>
  <si>
    <t>PORTA DE MADEIRA PARA PINTURA, SEMI-OCA (LEVE OU MÉDIA), 60X210CM, ESPESSURA DE 3,5CM, INCLUSO DOBRADIÇAS - FORNECIMENTO E INSTALAÇÃO. AF_12/2019</t>
  </si>
  <si>
    <t>309,38</t>
  </si>
  <si>
    <t>PORTA DE MADEIRA PARA PINTURA, SEMI-OCA (LEVE OU MÉDIA), 70X210CM, ESPESSURA DE 3,5CM, INCLUSO DOBRADIÇAS - FORNECIMENTO E INSTALAÇÃO. AF_12/2019</t>
  </si>
  <si>
    <t>316,51</t>
  </si>
  <si>
    <t>PORTA DE MADEIRA PARA PINTURA, SEMI-OCA (LEVE OU MÉDIA), 80X210CM, ESPESSURA DE 3,5CM, INCLUSO DOBRADIÇAS - FORNECIMENTO E INSTALAÇÃO. AF_12/2019</t>
  </si>
  <si>
    <t>339,13</t>
  </si>
  <si>
    <t>PORTA DE MADEIRA PARA PINTURA, SEMI-OCA (LEVE OU MÉDIA), 90X210CM, ESPESSURA DE 3,5CM, INCLUSO DOBRADIÇAS - FORNECIMENTO E INSTALAÇÃO. AF_12/2019</t>
  </si>
  <si>
    <t>412,65</t>
  </si>
  <si>
    <t>PORTA DE MADEIRA PARA PINTURA, SEMI-OCA (PESADA OU SUPERPESADA), 80X210CM, ESPESSURA DE 3,5CM, INCLUSO DOBRADIÇAS - FORNECIMENTO E INSTALAÇÃO. AF_12/2019</t>
  </si>
  <si>
    <t>583,75</t>
  </si>
  <si>
    <t>PORTA DE MADEIRA, MACIÇA (PESADA OU SUPERPESADA), 90X210CM, ESPESSURA DE 3,5CM, INCLUSO DOBRADIÇAS - FORNECIMENTO E INSTALAÇÃO. AF_12/2019</t>
  </si>
  <si>
    <t>648,53</t>
  </si>
  <si>
    <t>FECHADURA DE EMBUTIR COM CILINDRO, EXTERNA, COMPLETA, ACABAMENTO PADRÃO MÉDIO, INCLUSO EXECUÇÃO DE FURO - FORNECIMENTO E INSTALAÇÃO. AF_12/2019</t>
  </si>
  <si>
    <t>167,26</t>
  </si>
  <si>
    <t>FECHADURA DE EMBUTIR PARA PORTA DE BANHEIRO, COMPLETA, ACABAMENTO PADRÃO MÉDIO, INCLUSO EXECUÇÃO DE FURO - FORNECIMENTO E INSTALAÇÃO. AF_12/2019</t>
  </si>
  <si>
    <t>145,71</t>
  </si>
  <si>
    <t>KIT DE PORTA DE MADEIRA PARA PINTURA, SEMI-OCA (LEVE OU MÉDIA), PADRÃO MÉDIO, 60X210CM, ESPESSURA DE 3,5CM, ITENS INCLUSOS: DOBRADIÇAS, MONTAGEM E INSTALAÇÃO DO BATENTE, FECHADURA COM EXECUÇÃO DO FURO - FORNECIMENTO E INSTALAÇÃO. AF_12/2019</t>
  </si>
  <si>
    <t>987,28</t>
  </si>
  <si>
    <t>KIT DE PORTA DE MADEIRA PARA PINTURA, SEMI-OCA (LEVE OU MÉDIA), PADRÃO MÉDIO, 70X210CM, ESPESSURA DE 3,5CM, ITENS INCLUSOS: DOBRADIÇAS, MONTAGEM E INSTALAÇÃO DO BATENTE, FECHADURA COM EXECUÇÃO DO FURO - FORNECIMENTO E INSTALAÇÃO. AF_12/2019</t>
  </si>
  <si>
    <t>996,76</t>
  </si>
  <si>
    <t>1.043,29</t>
  </si>
  <si>
    <t>1.119,16</t>
  </si>
  <si>
    <t>KIT DE PORTA DE MADEIRA PARA PINTURA, SEMI-OCA (PESADA OU SUPERPESADA), PADRÃO MÉDIO, 80X210CM, ESPESSURA DE 3,5CM, ITENS INCLUSOS: DOBRADIÇAS, MONTAGEM E INSTALAÇÃO DO BATENTE, FECHADURA COM EXECUÇÃO DO FURO - FORNECIMENTO E INSTALAÇÃO. AF_12/2019</t>
  </si>
  <si>
    <t>1.287,91</t>
  </si>
  <si>
    <t>KIT DE PORTA DE MADEIRA PARA PINTURA, SEMI-OCA (PESADA OU SUPERPESADA), PADRÃO MÉDIO, 90X210CM, ESPESSURA DE 3,5CM, ITENS INCLUSOS: DOBRADIÇAS, MONTAGEM E INSTALAÇÃO DO BATENTE, FECHADURA COM EXECUÇÃO DO FURO - FORNECIMENTO E INSTALAÇÃO. AF_12/2019</t>
  </si>
  <si>
    <t>1.355,04</t>
  </si>
  <si>
    <t>KIT DE PORTA DE MADEIRA PARA PINTURA, SEMI-OCA (LEVE OU MÉDIA), PADRÃO MÉDIO, 60X210CM, ESPESSURA DE 3,5CM, ITENS INCLUSOS: DOBRADIÇAS, MONTAGEM E INSTALAÇÃO DO BATENTE, SEM FECHADURA - FORNECIMENTO E INSTALAÇÃO. AF_12/2019</t>
  </si>
  <si>
    <t>841,57</t>
  </si>
  <si>
    <t>KIT DE PORTA DE MADEIRA PARA PINTURA, SEMI-OCA (LEVE OU MÉDIA), PADRÃO MÉDIO, 70X210CM, ESPESSURA DE 3,5CM, ITENS INCLUSOS: DOBRADIÇAS, MONTAGEM E INSTALAÇÃO DO BATENTE, SEM FECHADURA - FORNECIMENTO E INSTALAÇÃO. AF_12/2019</t>
  </si>
  <si>
    <t>851,05</t>
  </si>
  <si>
    <t>KIT DE PORTA DE MADEIRA PARA PINTURA, SEMI-OCA (LEVE OU MÉDIA), PADRÃO MÉDIO, 80X210CM, ESPESSURA DE 3,5CM, ITENS INCLUSOS: DOBRADIÇAS, MONTAGEM E INSTALAÇÃO DO BATENTE, SEM FECHADURA - FORNECIMENTO E INSTALAÇÃO. AF_12/2019</t>
  </si>
  <si>
    <t>876,03</t>
  </si>
  <si>
    <t>KIT DE PORTA DE MADEIRA PARA PINTURA, SEMI-OCA (LEVE OU MÉDIA), PADRÃO MÉDIO, 90X210CM, ESPESSURA DE 3,5CM, ITENS INCLUSOS: DOBRADIÇAS, MONTAGEM E INSTALAÇÃO DO BATENTE, SEM FECHADURA - FORNECIMENTO E INSTALAÇÃO. AF_12/2019</t>
  </si>
  <si>
    <t>951,90</t>
  </si>
  <si>
    <t>KIT DE PORTA DE MADEIRA PARA PINTURA, SEMI-OCA (PESADA OU SUPERPESADA), PADRÃO MÉDIO, 80X210CM, ESPESSURA DE 3,5CM, ITENS INCLUSOS: DOBRADIÇAS, MONTAGEM E INSTALAÇÃO DO BATENTE, SEM FECHADURA - FORNECIMENTO E INSTALAÇÃO. AF_12/2019</t>
  </si>
  <si>
    <t>1.120,65</t>
  </si>
  <si>
    <t>KIT DE PORTA DE MADEIRA PARA PINTURA, SEMI-OCA (PESADA OU SUPERPESADA), PADRÃO MÉDIO, 90X210CM, ESPESSURA DE 3,5CM, ITENS INCLUSOS: DOBRADIÇAS, MONTAGEM E INSTALAÇÃO DO BATENTE, SEM FECHADURA - FORNECIMENTO E INSTALAÇÃO. AF_12/2019</t>
  </si>
  <si>
    <t>1.187,78</t>
  </si>
  <si>
    <t>PORTA DE MADEIRA PARA VERNIZ, SEMI-OCA (LEVE OU MÉDIA), 60X210CM, ESPESSURA DE 3,5CM, INCLUSO DOBRADIÇAS - FORNECIMENTO E INSTALAÇÃO. AF_12/2019</t>
  </si>
  <si>
    <t>319,56</t>
  </si>
  <si>
    <t>PORTA DE MADEIRA PARA VERNIZ, SEMI-OCA (LEVE OU MÉDIA), 70X210CM, ESPESSURA DE 3,5CM, INCLUSO DOBRADIÇAS - FORNECIMENTO E INSTALAÇÃO. AF_12/2019</t>
  </si>
  <si>
    <t>327,18</t>
  </si>
  <si>
    <t>PORTA DE MADEIRA PARA VERNIZ, SEMI-OCA (LEVE OU MÉDIA), 80X210CM, ESPESSURA DE 3,5CM, INCLUSO DOBRADIÇAS - FORNECIMENTO E INSTALAÇÃO. AF_12/2019</t>
  </si>
  <si>
    <t>380,49</t>
  </si>
  <si>
    <t>PORTA DE MADEIRA PARA VERNIZ, SEMI-OCA (LEVE OU MÉDIA), 90X210CM, ESPESSURA DE 3,5CM, INCLUSO DOBRADIÇAS - FORNECIMENTO E INSTALAÇÃO. AF_12/2019</t>
  </si>
  <si>
    <t>421,68</t>
  </si>
  <si>
    <t>KIT DE PORTA DE MADEIRA PARA VERNIZ, SEMI-OCA (LEVE OU MÉDIA), PADRÃO MÉDIO, 60X210CM, ESPESSURA DE 3,5CM, ITENS INCLUSOS: DOBRADIÇAS, MONTAGEM E INSTALAÇÃO DO BATENTE, SEM FECHADURA - FORNECIMENTO E INSTALAÇÃO. AF_12/2019</t>
  </si>
  <si>
    <t>851,75</t>
  </si>
  <si>
    <t>KIT DE PORTA DE MADEIRA PARA VERNIZ, SEMI-OCA (LEVE OU MÉDIA), PADRÃO MÉDIO, 70X210CM, ESPESSURA DE 3,5CM, ITENS INCLUSOS: DOBRADIÇAS, MONTAGEM E INSTALAÇÃO DO BATENTE, SEM FECHADURA - FORNECIMENTO E INSTALAÇÃO. AF_12/2019</t>
  </si>
  <si>
    <t>861,72</t>
  </si>
  <si>
    <t>KIT DE PORTA DE MADEIRA PARA VERNIZ, SEMI-OCA (LEVE OU MÉDIA), PADRÃO MÉDIO, 80X210CM, ESPESSURA DE 3,5CM, ITENS INCLUSOS: DOBRADIÇAS, MONTAGEM E INSTALAÇÃO DO BATENTE, SEM FECHADURA - FORNECIMENTO E INSTALAÇÃO. AF_12/2019</t>
  </si>
  <si>
    <t>917,39</t>
  </si>
  <si>
    <t>KIT DE PORTA DE MADEIRA PARA VERNIZ, SEMI-OCA (LEVE OU MÉDIA), PADRÃO MÉDIO, 90X210CM, ESPESSURA DE 3,5CM, ITENS INCLUSOS: DOBRADIÇAS, MONTAGEM E INSTALAÇÃO DO BATENTE, SEM FECHADURA - FORNECIMENTO E INSTALAÇÃO. AF_12/2019</t>
  </si>
  <si>
    <t>960,93</t>
  </si>
  <si>
    <t>BATENTE PARA PORTA DE MADEIRA, PADRÃO POPULAR - FORNECIMENTO E MONTAGEM. AF_12/2019</t>
  </si>
  <si>
    <t>244,12</t>
  </si>
  <si>
    <t>BATENTE PARA PORTA DE MADEIRA, FIXAÇÃO COM ARGAMASSA, PADRÃO POPULAR. FORNECIMENTO E INSTALAÇÃO. AF_12/2019</t>
  </si>
  <si>
    <t>340,01</t>
  </si>
  <si>
    <t>PORTA DE MADEIRA FRISADA, SEMI-OCA (LEVE OU MÉDIA), 60X210CM, ESPESSURA DE 3CM, INCLUSO DOBRADIÇAS - FORNECIMENTO E INSTALAÇÃO. AF_12/2019</t>
  </si>
  <si>
    <t>328,38</t>
  </si>
  <si>
    <t>PORTA DE MADEIRA FRISADA, SEMI-OCA (LEVE OU MÉDIA), 70X210CM, ESPESSURA DE 3CM, INCLUSO DOBRADIÇAS - FORNECIMENTO E INSTALAÇÃO. AF_12/2019</t>
  </si>
  <si>
    <t>351,82</t>
  </si>
  <si>
    <t>PORTA DE MADEIRA FRISADA, SEMI-OCA (LEVE OU MÉDIA), 80X210CM, ESPESSURA DE 3,5CM, INCLUSO DOBRADIÇAS - FORNECIMENTO E INSTALAÇÃO. AF_12/2019</t>
  </si>
  <si>
    <t>386,37</t>
  </si>
  <si>
    <t>PORTA DE MADEIRA TIPO VENEZIANA, 80X210CM, ESPESSURA DE 3CM, INCLUSO DOBRADIÇAS - FORNECIMENTO E INSTALAÇÃO. AF_12/2019</t>
  </si>
  <si>
    <t>1.064,98</t>
  </si>
  <si>
    <t>PORTA DE MADEIRA, TIPO MEXICANA, MACIÇA (PESADA OU SUPERPESADA), 80X210CM, ESPESSURA DE 3,5CM, INCLUSO DOBRADIÇAS - FORNECIMENTO E INSTALAÇÃO. AF_12/2019</t>
  </si>
  <si>
    <t>1.497,13</t>
  </si>
  <si>
    <t>FECHADURA DE EMBUTIR COM CILINDRO, EXTERNA, COMPLETA, ACABAMENTO PADRÃO POPULAR, INCLUSO EXECUÇÃO DE FURO - FORNECIMENTO E INSTALAÇÃO. AF_12/2019</t>
  </si>
  <si>
    <t>105,13</t>
  </si>
  <si>
    <t>FECHADURA DE EMBUTIR PARA PORTA DE BANHEIRO, COMPLETA, ACABAMENTO PADRÃO POPULAR, INCLUSO EXECUÇÃO DE FURO - FORNECIMENTO E INSTALAÇÃO. AF_12/2019</t>
  </si>
  <si>
    <t>102,97</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</si>
  <si>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</si>
  <si>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</si>
  <si>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88,55</t>
  </si>
  <si>
    <t>KIT DE PORTA DE MADEIRA PARA PINTURA, SEMI-OCA (LEVE OU MÉDIA), PADRÃO POPULAR, 60X210CM, ESPESSURA DE 3,5CM, ITENS INCLUSOS: DOBRADIÇAS, MONTAGEM E INSTALAÇÃO DO BATENTE, FECHADURA COM EXECUÇÃO DO FURO - FORNECIMENTO E INSTALAÇÃO. AF_12/2019</t>
  </si>
  <si>
    <t>831,08</t>
  </si>
  <si>
    <t>KIT DE PORTA DE MADEIRA PARA PINTURA, SEMI-OCA (LEVE OU MÉDIA), PADRÃO POPULAR, 70X210CM, ESPESSURA DE 3,5CM, ITENS INCLUSOS: DOBRADIÇAS, MONTAGEM E INSTALAÇÃO DO BATENTE, FECHADURA COM EXECUÇÃO DO FURO - FORNECIMENTO E INSTALAÇÃO. AF_12/2019</t>
  </si>
  <si>
    <t>825,43</t>
  </si>
  <si>
    <t>KIT DE PORTA DE MADEIRA PARA PINTURA, SEMI-OCA (LEVE OU MÉDIA), PADRÃO POPULAR, 80X210CM, ESPESSURA DE 3,5CM, ITENS INCLUSOS: DOBRADIÇAS, MONTAGEM E INSTALAÇÃO DO BATENTE, FECHADURA COM EXECUÇÃO DO FURO - FORNECIMENTO E INSTALAÇÃO. AF_12/2019</t>
  </si>
  <si>
    <t>866,27</t>
  </si>
  <si>
    <t>KIT DE PORTA DE MADEIRA PARA PINTURA, SEMI-OCA (LEVE OU MÉDIA), PADRÃO POPULAR, 90X210CM, ESPESSURA DE 3,5CM, ITENS INCLUSOS: DOBRADIÇAS, MONTAGEM E INSTALAÇÃO DO BATENTE, FECHADURA COM EXECUÇÃO DO FURO - FORNECIMENTO E INSTALAÇÃO. AF_12/2019</t>
  </si>
  <si>
    <t>941,43</t>
  </si>
  <si>
    <t>KIT DE PORTA DE MADEIRA PARA PINTURA, SEMI-OCA (PESADA OU SUPERPESADA), PADRÃO POPULAR, 80X210CM, ESPESSURA DE 3,5CM, ITENS INCLUSOS: DOBRADIÇAS, MONTAGEM E INSTALAÇÃO DO BATENTE, FECHADURA COM EXECUÇÃO DO FURO - FORNECIMENTO E INSTALAÇÃO. AF_12/2019</t>
  </si>
  <si>
    <t>1.110,89</t>
  </si>
  <si>
    <t>KIT DE PORTA DE MADEIRA PARA PINTURA, SEMI-OCA (PESADA OU SUPERPESADA), PADRÃO POPULAR, 90X210CM, ESPESSURA DE 3,5CM, ITENS INCLUSOS: DOBRADIÇAS, MONTAGEM E INSTALAÇÃO DO BATENTE, FECHADURA COM EXECUÇÃO DO FURO - FORNECIMENTO E INSTALAÇÃO. AF_12/2019</t>
  </si>
  <si>
    <t>1.177,31</t>
  </si>
  <si>
    <t>KIT DE PORTA DE MADEIRA PARA PINTURA, SEMI-OCA (LEVE OU MÉDIA), PADRÃO POPULAR, 60X210CM, ESPESSURA DE 3,5CM, ITENS INCLUSOS: DOBRADIÇAS, MONTAGEM E INSTALAÇÃO DO BATENTE, SEM FECHADURA - FORNECIMENTO E INSTALAÇÃO. AF_12/2019</t>
  </si>
  <si>
    <t>728,11</t>
  </si>
  <si>
    <t>KIT DE PORTA DE MADEIRA PARA PINTURA, SEMI-OCA (LEVE OU MÉDIA), PADRÃO POPULAR, 70X210CM, ESPESSURA DE 3,5CM, ITENS INCLUSOS: DOBRADIÇAS, MONTAGEM E INSTALAÇÃO DO BATENTE, SEM FECHADURA - FORNECIMENTO E INSTALAÇÃO. AF_12/2019</t>
  </si>
  <si>
    <t>736,88</t>
  </si>
  <si>
    <t>KIT DE PORTA DE MADEIRA PARA PINTURA, SEMI-OCA (LEVE OU MÉDIA), PADRÃO POPULAR, 80X210CM, ESPESSURA DE 3,5CM, ITENS INCLUSOS: DOBRADIÇAS, MONTAGEM E INSTALAÇÃO DO BATENTE, SEM FECHADURA - FORNECIMENTO E INSTALAÇÃO. AF_12/2019</t>
  </si>
  <si>
    <t>761,14</t>
  </si>
  <si>
    <t>KIT DE PORTA DE MADEIRA PARA PINTURA, SEMI-OCA (LEVE OU MÉDIA), PADRÃO POPULAR, 90X210CM, ESPESSURA DE 3,5CM, ITENS INCLUSOS: DOBRADIÇAS, MONTAGEM E INSTALAÇÃO DO BATENTE, SEM FECHADURA - FORNECIMENTO E INSTALAÇÃO. AF_12/2019</t>
  </si>
  <si>
    <t>836,30</t>
  </si>
  <si>
    <t>KIT DE PORTA DE MADEIRA PARA PINTURA, SEMI-OCA (PESADA OU SUPERPESADA), PADRÃO POPULAR, 80X210CM, ESPESSURA DE 3,5CM, ITENS INCLUSOS: DOBRADIÇAS, MONTAGEM E INSTALAÇÃO DO BATENTE, SEM FECHADURA - FORNECIMENTO E INSTALAÇÃO. AF_12/2019</t>
  </si>
  <si>
    <t>1.005,76</t>
  </si>
  <si>
    <t>KIT DE PORTA DE MADEIRA PARA PINTURA, SEMI-OCA (PESADA OU SUPERPESADA), PADRÃO POPULAR, 90X210CM, ESPESSURA DE 3,5CM, ITENS INCLUSOS: DOBRADIÇAS, MONTAGEM E INSTALAÇÃO DO BATENTE, SEM FECHADURA - FORNECIMENTO E INSTALAÇÃO. AF_12/2019</t>
  </si>
  <si>
    <t>1.072,18</t>
  </si>
  <si>
    <t>KIT DE PORTA DE MADEIRA PARA VERNIZ, SEMI-OCA (LEVE OU MÉDIA), PADRÃO POPULAR, 60X210CM, ESPESSURA DE 3,5CM, ITENS INCLUSOS: DOBRADIÇAS, MONTAGEM E INSTALAÇÃO DO BATENTE, SEM FECHADURA - FORNECIMENTO E INSTALAÇÃO. AF_12/2019</t>
  </si>
  <si>
    <t>738,29</t>
  </si>
  <si>
    <t>KIT DE PORTA DE MADEIRA PARA VERNIZ, SEMI-OCA (LEVE OU MÉDIA), PADRÃO POPULAR, 70X210CM, ESPESSURA DE 3,5CM, ITENS INCLUSOS: DOBRADIÇAS, MONTAGEM E INSTALAÇÃO DO BATENTE, SEM FECHADURA - FORNECIMENTO E INSTALAÇÃO. AF_12/2019</t>
  </si>
  <si>
    <t>747,55</t>
  </si>
  <si>
    <t>KIT DE PORTA DE MADEIRA PARA VERNIZ, SEMI-OCA (LEVE OU MÉDIA), PADRÃO POPULAR, 80X210CM, ESPESSURA DE 3,5CM, ITENS INCLUSOS: DOBRADIÇAS, MONTAGEM E INSTALAÇÃO DO BATENTE, SEM FECHADURA - FORNECIMENTO E INSTALAÇÃO. AF_12/2019</t>
  </si>
  <si>
    <t>802,50</t>
  </si>
  <si>
    <t>KIT DE PORTA DE MADEIRA PARA VERNIZ, SEMI-OCA (LEVE OU MÉDIA), PADRÃO POPULAR, 90X210CM, ESPESSURA DE 3,5CM, ITENS INCLUSOS: DOBRADIÇAS, MONTAGEM E INSTALAÇÃO DO BATENTE, SEM FECHADURA - FORNECIMENTO E INSTALAÇÃO. AF_12/2019</t>
  </si>
  <si>
    <t>845,33</t>
  </si>
  <si>
    <t>KIT DE PORTA DE MADEIRA FRISADA, SEMI-OCA (LEVE OU MÉDIA), PADRÃO MÉDIO 60X210CM, ESPESSURA DE 3CM, ITENS INCLUSOS: DOBRADIÇAS, MONTAGEM E INSTALAÇÃO DO BATENTE, SEM FECHADURA - FORNECIMENTO E INSTALAÇÃO. AF_12/2019</t>
  </si>
  <si>
    <t>860,57</t>
  </si>
  <si>
    <t>KIT DE PORTA DE MADEIRA FRISADA, SEMI-OCA (LEVE OU MÉDIA), PADRÃO POPULAR, 60X210CM, ESPESSURA DE 3CM, ITENS INCLUSOS: DOBRADIÇAS, MONTAGEM E INSTALAÇÃO DO BATENTE, SEM FECHADURA - FORNECIMENTO E INSTALAÇÃO. AF_12/2019</t>
  </si>
  <si>
    <t>747,11</t>
  </si>
  <si>
    <t>KIT DE PORTA DE MADEIRA FRISADA, SEMI-OCA (LEVE OU MÉDIA), PADRÃO MÉDIO, 70X210CM, ESPESSURA DE 3CM, ITENS INCLUSOS: DOBRADIÇAS, MONTAGEM E INSTALAÇÃO DO BATENTE, SEM FECHADURA - FORNECIMENTO E INSTALAÇÃO. AF_12/2019</t>
  </si>
  <si>
    <t>886,36</t>
  </si>
  <si>
    <t>KIT DE PORTA DE MADEIRA FRISADA, SEMI-OCA (LEVE OU MÉDIA), PADRÃO POPULAR, 70X210CM, ESPESSURA DE 3CM, ITENS INCLUSOS: DOBRADIÇAS, MONTAGEM E INSTALAÇÃO DO BATENTE, SEM FECHADURA - FORNECIMENTO E INSTALAÇÃO. AF_12/2019</t>
  </si>
  <si>
    <t>772,19</t>
  </si>
  <si>
    <t>KIT DE PORTA DE MADEIRA FRISADA, SEMI-OCA (LEVE OU MÉDIA), PADRÃO MÉDIO, 80X210CM, ESPESSURA DE 3,5CM, ITENS INCLUSOS: DOBRADIÇAS, MONTAGEM E INSTALAÇÃO DO BATENTE, SEM FECHADURA - FORNECIMENTO E INSTALAÇÃO. AF_12/2019</t>
  </si>
  <si>
    <t>923,27</t>
  </si>
  <si>
    <t>KIT DE PORTA DE MADEIRA FRISADA, SEMI-OCA (LEVE OU MÉDIA), PADRÃO POPULAR, 80X210CM, ESPESSURA DE 3,5CM, ITENS INCLUSOS: DOBRADIÇAS, MONTAGEM E INSTALAÇÃO DO BATENTE, SEM FECHADURA - FORNECIMENTO E INSTALAÇÃO. AF_12/2019</t>
  </si>
  <si>
    <t>808,38</t>
  </si>
  <si>
    <t>KIT DE PORTA DE MADEIRA TIPO VENEZIANA, PADRÃO MÉDIO, 80X210CM, ESPESSURA DE 3CM, ITENS INCLUSOS: DOBRADIÇAS, MONTAGEM E INSTALAÇÃO DO BATENTE, SEM FECHADURA - FORNECIMENTO E INSTALAÇÃO. AF_12/2019</t>
  </si>
  <si>
    <t>1.601,88</t>
  </si>
  <si>
    <t>KIT DE PORTA DE MADEIRA TIPO VENEZIANA, PADRÃO POPULAR, 80X210CM, ESPESSURA DE 3CM, ITENS INCLUSOS: DOBRADIÇAS, MONTAGEM E INSTALAÇÃO DO BATENTE, SEM FECHADURA - FORNECIMENTO E INSTALAÇÃO. AF_12/2019</t>
  </si>
  <si>
    <t>1.486,99</t>
  </si>
  <si>
    <t>KIT DE PORTA DE MADEIRA TIPO MEXICANA, MACIÇA (PESADA OU SUPERPESADA), PADRÃO MÉDIO, 80X210CM, ESPESSURA DE 3CM, ITENS INCLUSOS: DOBRADIÇAS, MONTAGEM E INSTALAÇÃO DO BATENTE, SEM FECHADURA - FORNECIMENTO E INSTALAÇÃO. AF_12/2019</t>
  </si>
  <si>
    <t>2.034,03</t>
  </si>
  <si>
    <t>KIT DE PORTA DE MADEIRA TIPO MEXICANA, MACIÇA (PESADA OU SUPERPESADA), PADRÃO POPULAR, 80X210CM, ESPESSURA DE 3CM, ITENS INCLUSOS: DOBRADIÇAS, MONTAGEM E INSTALAÇÃO DO BATENTE, SEM FECHADURA - FORNECIMENTO E INSTALAÇÃO. AF_12/2019</t>
  </si>
  <si>
    <t>1.919,14</t>
  </si>
  <si>
    <t>ALIZAR DE 5X1,5CM PARA PORTA FIXADO COM PREGOS, PADRÃO MÉDIO - FORNECIMENTO E INSTALAÇÃO. AF_12/2019</t>
  </si>
  <si>
    <t>11,77</t>
  </si>
  <si>
    <t>ALIZAR DE 5X1,5CM PARA PORTA FIXADO COM PREGOS, PADRÃO POPULAR - FORNECIMENTO E INSTALAÇÃO. AF_12/2019</t>
  </si>
  <si>
    <t>8,20</t>
  </si>
  <si>
    <t>KIT DE PORTA-PRONTA DE MADEIRA EM ACABAMENTO MELAMÍNICO BRANCO, FOLHA LEVE OU MÉDIA, 90X210, EXCLUSIVE FECHADURA, FIXAÇÃO COM PREENCHIMENTO TOTAL DE ESPUMA EXPANSIVA - FORNECIMENTO E INSTALAÇÃO. AF_12/2019</t>
  </si>
  <si>
    <t>859,54</t>
  </si>
  <si>
    <t>BATENTE PARA PORTA COM BANDEIRA, FIXAÇÃO COM PARAFUSO E BUCHA. AF_12/2019</t>
  </si>
  <si>
    <t>204,67</t>
  </si>
  <si>
    <t>KIT DE PORTA DE MADEIRA PARA VERNIZ, SEMI-OCA (LEVE OU MÉDIA), PADRÃO MÉDIO, 60X210CM, ESPESSURA DE 3,5CM, ITENS INCLUSOS: DOBRADIÇAS, MONTAGEM E INSTALAÇÃO DE BATENTE, FECHADURA COM EXECUÇÃO DO FURO - FORNECIMENTO E INSTALAÇÃO. AF_12/2019</t>
  </si>
  <si>
    <t>997,46</t>
  </si>
  <si>
    <t>KIT DE PORTA DE MADEIRA PARA VERNIZ, SEMI-OCA (LEVE OU MÉDIA), PADRÃO POPULAR, 60X210CM, ESPESSURA DE 3,5CM, ITENS INCLUSOS: DOBRADIÇAS, MONTAGEM E INSTALAÇÃO DE BATENTE, FECHADURA COM EXECUÇÃO DO FURO - FORNECIMENTO E INSTALAÇÃO. AF_12/2019</t>
  </si>
  <si>
    <t>841,26</t>
  </si>
  <si>
    <t>KIT DE PORTA DE MADEIRA PARA VERNIZ, SEMI-OCA (LEVE OU MÉDIA), PADRÃO MÉDIO, 70X210CM, ESPESSURA DE 3,5CM, ITENS INCLUSOS: DOBRADIÇAS, MONTAGEM E INSTALAÇÃO DE BATENTE, FECHADURA COM EXECUÇÃO DO FURO - FORNECIMENTO E INSTALAÇÃO. AF_12/2019</t>
  </si>
  <si>
    <t>1.007,43</t>
  </si>
  <si>
    <t>KIT DE PORTA DE MADEIRA FRISADA, SEMI-OCA (LEVE OU MÉDIA), PADRÃO MÉDIO, 70X210CM, ESPESSURA DE 3CM, ITENS INCLUSOS: DOBRADIÇAS, MONTAGEM E INSTALAÇÃO DE BATENTE, FECHADURA COM EXECUÇÃO DO FURO - FORNECIMENTO E INSTALAÇÃO. AF_12/2019</t>
  </si>
  <si>
    <t>1.032,07</t>
  </si>
  <si>
    <t>KIT DE PORTA DE MADEIRA FRISADA, SEMI-OCA (LEVE OU MÉDIA), PADRÃO POPULAR, 70X210CM, ESPESSURA DE 3CM, ITENS INCLUSOS: DOBRADIÇAS, MONTAGEM E INSTALAÇÃO DE BATENTE, FECHADURA COM EXECUÇÃO DO FURO - FORNECIMENTO E INSTALAÇÃO. AF_12/2019</t>
  </si>
  <si>
    <t>860,74</t>
  </si>
  <si>
    <t>KIT DE PORTA DE MADEIRA PARA VERNIZ, SEMI-OCA (LEVE OU MÉDIA), PADRÃO MÉDIO, 80X210CM, ESPESSURA DE 3,5CM, ITENS INCLUSOS: DOBRADIÇAS, MONTAGEM E INSTALAÇÃO DE BATENTE, FECHADURA COM EXECUÇÃO DO FURO - FORNECIMENTO E INSTALAÇÃO. AF_12/2019</t>
  </si>
  <si>
    <t>1.084,65</t>
  </si>
  <si>
    <t>KIT DE PORTA DE MADEIRA PARA VERNIZ, SEMI-OCA (LEVE OU MÉDIA), PADRÃO POPULAR, 80X210CM, ESPESSURA DE 3,5CM, ITENS INCLUSOS: DOBRADIÇAS, MONTAGEM E INSTALAÇÃO DE BATENTE, FECHADURA COM EXECUÇÃO DO FURO - FORNECIMENTO E INSTALAÇÃO. AF_12/2019</t>
  </si>
  <si>
    <t>907,63</t>
  </si>
  <si>
    <t>KIT DE PORTA DE MADEIRA PARA VERNIZ, SEMI-OCA (LEVE OU MÉDIA), PADRÃO MÉDIO, 90X210CM, ESPESSURA DE 3,5CM, ITENS INCLUSOS: DOBRADIÇAS, MONTAGEM E INSTALAÇÃO DE BATENTE, FECHADURA COM EXECUÇÃO DO FURO - FORNECIMENTO E INSTALAÇÃO. AF_12/2019</t>
  </si>
  <si>
    <t>1.128,19</t>
  </si>
  <si>
    <t>KIT DE PORTA DE MADEIRA PARA VERNIZ, SEMI-OCA (LEVE OU MÉDIA), PADRÃO POPULAR, 90X210CM, ESPESSURA DE 3CM, ITENS INCLUSOS: DOBRADIÇAS, MONTAGEM E INSTALAÇÃO DE BATENTE, FECHADURA COM EXECUÇÃO DO FURO - FORNECIMENTO E INSTALAÇÃO. AF_12/2019</t>
  </si>
  <si>
    <t>950,46</t>
  </si>
  <si>
    <t>KIT DE PORTA DE MADEIRA FRISADA, SEMI-OCA (LEVE OU MÉDIA), PADRÃO MÉDIO, 60X210CM, ESPESSURA DE 3,5CM, ITENS INCLUSOS: DOBRADIÇAS, MONTAGEM E INSTALAÇÃO DE BATENTE, FECHADURA COM EXECUÇÃO DO FURO - FORNECIMENTO E INSTALAÇÃO. AF_12/2019</t>
  </si>
  <si>
    <t>1.006,28</t>
  </si>
  <si>
    <t>KIT DE PORTA DE MADEIRA FRISADA, SEMI-OCA (LEVE OU MÉDIA), PADRÃO POPULAR, 60X210CM, ESPESSURA DE 3CM, ITENS INCLUSOS: DOBRADIÇAS, MONTAGEM E INSTALAÇÃO DE BATENTE, FECHADURA COM EXECUÇÃO DO FURO - FORNECIMENTO E INSTALAÇÃO. AF_12/2019</t>
  </si>
  <si>
    <t>850,08</t>
  </si>
  <si>
    <t>KIT DE PORTA DE MADEIRA FRISADA, SEMI-OCA (LEVE OU MÉDIA), PADRÃO MÉDIO, 80X210CM, ESPESSURA DE 3,5CM, ITENS INCLUSOS: DOBRADIÇAS, MONTAGEM E INSTALAÇÃO DE BATENTE, FECHADURA COM EXECUÇÃO DO FURO - FORNECIMENTO E INSTALAÇÃO. AF_12/2019</t>
  </si>
  <si>
    <t>1.090,53</t>
  </si>
  <si>
    <t>KIT DE PORTA DE MADEIRA FRISADA, SEMI-OCA (LEVE OU MÉDIA), PADRÃO POPULAR, 80X210CM, ESPESSURA DE 3,5CM, ITENS INCLUSOS: DOBRADIÇAS, MONTAGEM E INSTALAÇÃO DE BATENTE, FECHADURA COM EXECUÇÃO DO FURO - FORNECIMENTO E INSTALAÇÃO. AF_12/2019</t>
  </si>
  <si>
    <t>913,51</t>
  </si>
  <si>
    <t>KIT DE PORTA DE MADEIRA TIPO VENEZIANA, 80X210CM (ESPESSURA DE 3CM), PADRÃO MÉDIO, ITENS INCLUSOS: DOBRADIÇAS, MONTAGEM E INSTALAÇÃO DE BATENTE, FECHADURA COM EXECUÇÃO DO FURO - FORNECIMENTO E INSTALAÇÃO. AF_12/2019</t>
  </si>
  <si>
    <t>1.769,14</t>
  </si>
  <si>
    <t>KIT DE PORTA DE MADEIRA TIPO VENEZIANA, 80X210CM (ESPESSURA DE 3CM), PADRÃO POPULAR, ITENS INCLUSOS: DOBRADIÇAS, MONTAGEM E INSTALAÇÃO DE BATENTE, FECHADURA COM EXECUÇÃO DO FURO - FORNECIMENTO E INSTALAÇÃO. AF_12/2019</t>
  </si>
  <si>
    <t>1.592,12</t>
  </si>
  <si>
    <t>KIT DE PORTA DE MADEIRA TIPO MEXICANA, MACIÇA (PESADA OU SUPERPESADA), PADRÃO MÉDIO, 80X210CM, ESPESSURA DE 3,5CM, ITENS INCLUSOS: DOBRADIÇAS, MONTAGEM E INSTALAÇÃO DE BATENTE, FECHADURA COM EXECUÇÃO DO FURO - FORNECIMENTO E INSTALAÇÃO. AF_12/2019</t>
  </si>
  <si>
    <t>2.201,29</t>
  </si>
  <si>
    <t>KIT DE PORTA DE MADEIRA TIPO MEXICANA, MACIÇA (PESADA OU SUPERPESADA), PADRÃO POPULAR, 80X210CM, ESPESSURA DE 3,5CM, ITENS INCLUSOS: DOBRADIÇAS, MONTAGEM E INSTALAÇÃO DE BATENTE, FECHADURA COM EXECUÇÃO DO FURO - FORNECIMENTO E INSTALAÇÃO. AF_12/2019</t>
  </si>
  <si>
    <t>2.024,27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</si>
  <si>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</si>
  <si>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</si>
  <si>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73,89</t>
  </si>
  <si>
    <t>RECOLOCAÇÃO DE FOLHAS DE PORTA DE MADEIRA LEVE OU MÉDIA DE 80CM DE LARGURA, CONSIDERANDO REAPROVEITAMENTO DO MATERIAL. AF_12/2019</t>
  </si>
  <si>
    <t>81,29</t>
  </si>
  <si>
    <t>RECOLOCAÇÃO DE FOLHAS DE PORTA DE MADEIRA LEVE OU MÉDIA DE 90CM DE LARGURA, CONSIDERANDO REAPROVEITAMENTO DO MATERIAL. AF_12/2019</t>
  </si>
  <si>
    <t>88,66</t>
  </si>
  <si>
    <t>RECOLOCAÇÃO DE FOLHAS DE PORTA DE MADEIRA PESADA OU SUPERPESADA DE 80CM DE LARGURA, CONSIDERANDO REAPROVEITAMENTO DO MATERIAL. AF_12/2019</t>
  </si>
  <si>
    <t>106,17</t>
  </si>
  <si>
    <t>PORTA DE MADEIRA COMPENSADA LISA PARA PINTURA, 120X210X3,5CM, 2 FOLHAS, INCLUSO ADUELA 2A, ALIZAR 2A E DOBRADIÇAS. AF_12/2019</t>
  </si>
  <si>
    <t>819,97</t>
  </si>
  <si>
    <t>KIT DE PORTA DE MADEIRA PARA VERNIZ, SEMI-OCA (LEVE OU MÉDIA), PADRÃO POPULAR, 70X210CM, ESPESSURA DE 3,5CM, ITENS INCLUSOS: DOBRADIÇAS, MONTAGEM E INSTALAÇÃO DE BATENTE, FECHADURA COM EXECUÇÃO DO FURO - FORNECIMENTO E INSTALAÇÃO. AF_12/2019</t>
  </si>
  <si>
    <t>836,10</t>
  </si>
  <si>
    <t>JANELA DE MADEIRA - CEDRINHO/ANGELIM OU EQUIVALENTE DA REGIÃO - DE ABRIR COM 4 FOLHAS (2 VENEZIANAS E 2 GUILHOTINAS PARA VIDRO), COM BATENTE, ALIZAR E FERRAGENS. EXCLUSIVE VIDROS, ACABAMENTO E CONTRAMARCO. FORNECIMENTO E INSTALAÇÃO. AF_12/2019</t>
  </si>
  <si>
    <t>938,40</t>
  </si>
  <si>
    <t>JANELA DE MADEIRA (PINUS/EUCALIPTO OU EQUIV.) DE ABRIR COM 4 FOLHAS (2 VENEZIANAS E 2 GUILHOTINAS PARA VIDRO), COM BATENTE, ALIZAR E FERRAGENS. EXCLUSIVE VIDROS, ACABAMENTO E CONTRAMARCO. FORNECIMENTO E INSTALAÇÃO. AF_12/2019</t>
  </si>
  <si>
    <t>746,61</t>
  </si>
  <si>
    <t>JANELA DE MADEIRA (IMBUIA/CEDRO OU EQUIV.) DE ABRIR COM 4 FOLHAS (2 VENEZIANAS E 2 GUILHOTINAS PARA VIDRO), COM BATENTE, ALIZAR E FERRAGENS. EXCLUSIVE VIDROS, ACABAMENTO E CONTRAMARCO. FORNECIMENTO E INSTALAÇÃO. AF_12/2019</t>
  </si>
  <si>
    <t>1.209,55</t>
  </si>
  <si>
    <t>JANELA DE MADEIRA (CEDRINHO/ANGELIM OU EQUIV.) TIPO MAXIM-AR, PARA VIDRO, COM BATENTE, ALIZAR E FERRAGENS. EXCLUSIVE VIDRO, ACABAMENTO E CONTRAMARCO. FORNECIMENTO E INSTALAÇÃO. AF_12/2019</t>
  </si>
  <si>
    <t>1.479,00</t>
  </si>
  <si>
    <t>JANELA DE MADEIRA (PINUS/EUCALIPTO OU EQUIV.) TIPO BASCULANTE COM 2 FOLHAS PARA VIDRO, COM BATENTE, ALIZAR E FERRAGENS. EXCLUSIVE VIDROS, ACABAMENTO E CONTRAMARCO. FORNECIMENTO E INSTALAÇÃO. AF_12/2019</t>
  </si>
  <si>
    <t>879,84</t>
  </si>
  <si>
    <t>JANELA DE MADEIRA (CEDRINHO/ANGELIM OU EQUIV.) DE CORRER COM 6 FOLHAS (2 VENEZ. FIXAS, 2 VENEZ. DE CORRER E 2 DE CORRER PARA VIDRO), COM BATENTE, ALIZAR E FERRAGENS. EXCLUSIVE VIDROS, ACABAMENTO E CONTRAMARCO. FORNECIMENTO E INSTALAÇÃO. AF_12/2019</t>
  </si>
  <si>
    <t>1.167,60</t>
  </si>
  <si>
    <t>JANELA DE MADEIRA (IMBUIA/CEDRO OU EQUIV) DE CORRER COM 6 FOLHAS (2 VENEZIANAS FIXAS, 2 VENEZIANAS DE CORRER E 2 DE CORRER PARA VIDRO), COM BATENTE, ALIZAR E FERRAGENS. EXCLUSIVE VIDROS, ACABAMENTO E CONTRAMARCO. FORNECIMENTO E INSTALAÇÃO. AF_12/2019</t>
  </si>
  <si>
    <t>1.443,30</t>
  </si>
  <si>
    <t>JANELA DE MADEIRA (PINUS/EUCALIPTO OU EQUIV.) DE CORRER COM 6 FOLHAS (2 VENEZ. FIXAS, 2 VENEZ. DE CORRER E 2 DE CORRER PARA VIDRO), COM BATENTE, ALIZAR E FERRAGENS. EXCLUSIVE VIDROS, ACABAMENTO E CONTRAMARCO. FORNECIMENTO EINSTALAÇÃO. AF_12/2019</t>
  </si>
  <si>
    <t>940,43</t>
  </si>
  <si>
    <t>PORTA DE FERRO, DE ABRIR, TIPO GRADE COM CHAPA, COM GUARNIÇÕES. AF_12/2019</t>
  </si>
  <si>
    <t>612,99</t>
  </si>
  <si>
    <t>JANELA DE AÇO TIPO BASCULANTE PARA VIDROS, COM BATENTE, FERRAGENS E PINTURA ANTICORROSIVA. EXCLUSIVE VIDROS, ACABAMENTO, ALIZAR E CONTRAMARCO. FORNECIMENTO E INSTALAÇÃO. AF_12/2019</t>
  </si>
  <si>
    <t>675,95</t>
  </si>
  <si>
    <t>JANELA DE AÇO DE CORRER COM 4 FOLHAS PARA VIDRO, COM BATENTE, FERRAGENS E PINTURA ANTICORROSIVA. EXCLUSIVE VIDROS, ALIZAR E CONTRAMARCO. FORNECIMENTO E INSTALAÇÃO. AF_12/2019</t>
  </si>
  <si>
    <t>622,88</t>
  </si>
  <si>
    <t>CONTRAMARCO DE AÇO, FIXAÇÃO COM ARGAMASSA - FORNECIMENTO E INSTALAÇÃO. AF_12/2019</t>
  </si>
  <si>
    <t>60,00</t>
  </si>
  <si>
    <t>CONTRAMARCO DE AÇO, FIXAÇÃO COM PARAFUSO - FORNECIMENTO E INSTALAÇÃO. AF_12/2019</t>
  </si>
  <si>
    <t>51,48</t>
  </si>
  <si>
    <t>GUARDA-CORPO DE AÇO GALVANIZADO DE 1,10M, MONTANTES TUBULARES DE 1.1/4" ESPAÇADOS DE 1,20M, TRAVESSA SUPERIOR DE 1.1/2", GRADIL FORMADO POR TUBOS HORIZONTAIS DE 1" E VERTICAIS DE 3/4", FIXADO COM CHUMBADOR MECÂNICO. AF_04/2019_PS</t>
  </si>
  <si>
    <t>626,55</t>
  </si>
  <si>
    <t>GUARDA-CORPO DE AÇO GALVANIZADO DE 1,10M DE ALTURA, MONTANTES TUBULARES DE 1.1/2  ESPAÇADOS DE 1,20M, TRAVESSA SUPERIOR DE 2 , GRADIL FORMADO POR BARRAS CHATAS EM FERRO DE 32X4,8MM, FIXADO COM CHUMBADOR MECÂNICO. AF_04/2019_PS</t>
  </si>
  <si>
    <t>494,75</t>
  </si>
  <si>
    <t>GUARDA-CORPO PANORÂMICO COM PERFIS DE ALUMÍNIO E VIDRO LAMINADO 8 MM, FIXADO COM CHUMBADOR MECÂNICO. AF_04/2019_PS</t>
  </si>
  <si>
    <t>961,39</t>
  </si>
  <si>
    <t>CORRIMÃO SIMPLES, DIÂMETRO EXTERNO = 1 1/2", EM AÇO GALVANIZADO. AF_04/2019_PS</t>
  </si>
  <si>
    <t>117,34</t>
  </si>
  <si>
    <t>CORRIMÃO SIMPLES, DIÂMETRO EXTERNO = 1 1/2", EM ALUMÍNIO. AF_04/2019_PS</t>
  </si>
  <si>
    <t>102,76</t>
  </si>
  <si>
    <t>GRADIL EM FERRO FIXADO EM VÃOS DE JANELAS, FORMADO POR BARRAS CHATAS DE 25X4,8 MM. AF_04/2019</t>
  </si>
  <si>
    <t>588,21</t>
  </si>
  <si>
    <t>GRADIL EM ALUMÍNIO FIXADO EM VÃOS DE JANELAS, FORMADO POR TUBOS DE 3/4". AF_04/2019</t>
  </si>
  <si>
    <t>678,45</t>
  </si>
  <si>
    <t>PORTA CORTA-FOGO 90X210X4CM - FORNECIMENTO E INSTALAÇÃO. AF_12/2019</t>
  </si>
  <si>
    <t>1.548,45</t>
  </si>
  <si>
    <t>826,40</t>
  </si>
  <si>
    <t>PORTA EM ALUMÍNIO DE ABRIR TIPO VENEZIANA COM GUARNIÇÃO, FIXAÇÃO COM PARAFUSOS - FORNECIMENTO E INSTALAÇÃO. AF_12/2019</t>
  </si>
  <si>
    <t>640,95</t>
  </si>
  <si>
    <t>PORTA DE ALUMÍNIO DE ABRIR PARA VIDRO SEM GUARNIÇÃO, 87X210CM, FIXAÇÃO COM PARAFUSOS, INCLUSIVE VIDROS - FORNECIMENTO E INSTALAÇÃO. AF_12/2019</t>
  </si>
  <si>
    <t>829,13</t>
  </si>
  <si>
    <t>PORTA EM AÇO DE ABRIR PARA VIDRO SEM GUARNIÇÃO, 87X210CM, FIXAÇÃO COM PARAFUSOS, EXCLUSIVE VIDROS - FORNECIMENTO E INSTALAÇÃO. AF_12/2019</t>
  </si>
  <si>
    <t>717,03</t>
  </si>
  <si>
    <t>PORTA EM AÇO DE ABRIR TIPO VENEZIANA SEM GUARNIÇÃO, 87X210CM, FIXAÇÃO COM PARAFUSOS - FORNECIMENTO E INSTALAÇÃO. AF_12/2019</t>
  </si>
  <si>
    <t>653,78</t>
  </si>
  <si>
    <t>PORTA DE CORRER DE ALUMÍNIO, COM DUAS FOLHAS PARA VIDRO, INCLUSO VIDRO LISO INCOLOR, FECHADURA E PUXADOR, SEM ALIZAR. AF_12/2019</t>
  </si>
  <si>
    <t>461,29</t>
  </si>
  <si>
    <t>MOLA HIDRAULICA DE PISO PARA PORTA DE VIDRO TEMPERADO. AF_01/2021</t>
  </si>
  <si>
    <t>865,86</t>
  </si>
  <si>
    <t>JOGO DE FERRAGENS CROMADAS PARA PORTA DE VIDRO TEMPERADO, UMA FOLHA COMPOSTO DE DOBRADICAS SUPERIOR E INFERIOR, TRINCO, FECHADURA, CONTRA FECHADURA COM CAPUCHINHO SEM MOLA E PUXADOR. AF_01/2021</t>
  </si>
  <si>
    <t>232,11</t>
  </si>
  <si>
    <t>PUXADOR CENTRAL PARA ESQUADRIA DE MADEIRA. AF_12/2019</t>
  </si>
  <si>
    <t>35,93</t>
  </si>
  <si>
    <t>PORTA CADEADO ZINCADO OXIDADO PRETO COM CADEADO DE AÇO INOX, LARGURA DE *50* MM. AF_12/2019</t>
  </si>
  <si>
    <t>75,80</t>
  </si>
  <si>
    <t>TARJETA TIPO LIVRE/OCUPADO PARA PORTA DE BANHEIRO. AF_12/2019</t>
  </si>
  <si>
    <t>87,98</t>
  </si>
  <si>
    <t>CREMONA EM LATÃO CROMADO OU POLIDO, COMPLETA. AF_12/2019</t>
  </si>
  <si>
    <t>FECHO DE EMBUTIR TIPO UNHA 22CM. AF_12/2019</t>
  </si>
  <si>
    <t>160,37</t>
  </si>
  <si>
    <t>FECHO DE EMBUTIR TIPO UNHA 40CM. AF_12/2019</t>
  </si>
  <si>
    <t>200,44</t>
  </si>
  <si>
    <t>50,95</t>
  </si>
  <si>
    <t>DOBRADIÇA TIPO VAI E VEM EM LATÃO POLIDO 3". AF_12/2019</t>
  </si>
  <si>
    <t>119,14</t>
  </si>
  <si>
    <t>INSTALAÇÃO DE VIDRO LISO INCOLOR, E = 3 MM, EM ESQUADRIA DE MADEIRA, FIXADO COM BAGUETE. AF_01/2021</t>
  </si>
  <si>
    <t>126,62</t>
  </si>
  <si>
    <t>INSTALAÇÃO DE VIDRO LISO, E = 4 MM, EM ESQUADRIA DE MADEIRA, FIXADO COM BAGUETE. AF_01/2021</t>
  </si>
  <si>
    <t>139,06</t>
  </si>
  <si>
    <t>INSTALAÇÃO DE VIDRO LISO FUME, E = 4 MM, EM ESQUADRIA DE MADEIRA, FIXADO COM BAGUETE. AF_01/2021</t>
  </si>
  <si>
    <t>172,22</t>
  </si>
  <si>
    <t>INSTALAÇÃO DE VIDRO LISO INCOLOR, E = 5 MM, EM ESQUADRIA DE MADEIRA, FIXADO COM BAGUETE. AF_01/2021</t>
  </si>
  <si>
    <t>147,89</t>
  </si>
  <si>
    <t>INSTALAÇÃO DE VIDRO LISO FUME, E = 5 MM, EM ESQUADRIA DE MADEIRA, FIXADO COM BAGUETE. AF_01/2021</t>
  </si>
  <si>
    <t>175,02</t>
  </si>
  <si>
    <t>INSTALAÇÃO DE VIDRO LISO INCOLOR, E = 6 MM, EM ESQUADRIA DE MADEIRA, FIXADO COM BAGUETE. AF_01/2021</t>
  </si>
  <si>
    <t>165,35</t>
  </si>
  <si>
    <t>INSTALAÇÃO DE VIDRO LISO FUME, E = 6 MM, EM ESQUADRIA DE MADEIRA, FIXADO COM BAGUETE. AF_01/2021</t>
  </si>
  <si>
    <t>223,40</t>
  </si>
  <si>
    <t>INSTALAÇÃO DE VIDRO LISO INCOLOR, E = 8 MM, EM ESQUADRIA DE MADEIRA, FIXADO COM BAGUETE. AF_01/2021</t>
  </si>
  <si>
    <t>223,74</t>
  </si>
  <si>
    <t>INSTALAÇÃO DE VIDRO LISO INCOLOR, E = 10 MM, EM ESQUADRIA DE MADEIRA, FIXADO COM BAGUETE. AF_01/2021</t>
  </si>
  <si>
    <t>264,60</t>
  </si>
  <si>
    <t>INSTALAÇÃO DE VIDRO IMPRESSO, E = 4 MM, EM ESQUADRIA DE MADEIRA, FIXADO COM BAGUETE. AF_01/2021</t>
  </si>
  <si>
    <t>122,47</t>
  </si>
  <si>
    <t>INSTALAÇÃO DE VIDRO LISO INCOLOR, E = 3 MM, EM ESQUADRIA DE ALUMÍNIO OU PVC, FIXADO COM BAGUETE. AF_01/2021_PS</t>
  </si>
  <si>
    <t>334,85</t>
  </si>
  <si>
    <t>INSTALAÇÃO DE VIDRO LISO INCOLOR, E = 4 MM, EM ESQUADRIA DE ALUMÍNIO OU PVC, FIXADO COM BAGUETE. AF_01/2021_PS</t>
  </si>
  <si>
    <t>347,29</t>
  </si>
  <si>
    <t>INSTALAÇÃO DE VIDRO LISO FUME, E = 4 MM, EM ESQUADRIA DE ALUMÍNIO OU PVC, FIXADO COM BAGUETE. AF_01/2021_PS</t>
  </si>
  <si>
    <t>380,45</t>
  </si>
  <si>
    <t>INSTALAÇÃO DE VIDRO LISO INCOLOR, E = 5 MM, EM ESQUADRIA DE ALUMÍNIO OU PVC, FIXADO COM BAGUETE. AF_01/2021_PS</t>
  </si>
  <si>
    <t>317,87</t>
  </si>
  <si>
    <t>INSTALAÇÃO DE VIDRO LISO FUME, E = 5 MM, EM ESQUADRIA DE ALUMÍNIO OU PVC, FIXADO COM BAGUETE. AF_01/2021_PS</t>
  </si>
  <si>
    <t>345,00</t>
  </si>
  <si>
    <t>INSTALAÇÃO DE VIDRO LISO INCOLOR, E = 6 MM, EM ESQUADRIA DE ALUMÍNIO OU PVC, FIXADO COM BAGUETE. AF_01/2021_PS</t>
  </si>
  <si>
    <t>297,00</t>
  </si>
  <si>
    <t>INSTALAÇÃO DE VIDRO LISO FUME, E = 6 MM, EM ESQUADRIA DE ALUMÍNIO OU PVC, FIXADO COM BAGUETE. AF_01/2021_PS</t>
  </si>
  <si>
    <t>355,05</t>
  </si>
  <si>
    <t>INSTALAÇÃO DE VIDRO LISO INCOLOR, E = 8 MM, EM ESQUADRIA DE ALUMÍNIO OU PVC, FIXADO COM BAGUETE. AF_01/2021_PS</t>
  </si>
  <si>
    <t>321,32</t>
  </si>
  <si>
    <t>INSTALAÇÃO DE VIDRO LISO INCOLOR, E = 10 MM, EM ESQUADRIA DE ALUMÍNIO OU PVC, FIXADO COM BAGUETE. AF_01/2021_PS</t>
  </si>
  <si>
    <t>349,57</t>
  </si>
  <si>
    <t>INSTALAÇÃO DE VIDRO IMPRESSO, E = 4 MM, EM ESQUADRIA DE ALUMÍNIO OU PVC, FIXADO COM BAGUETE. AF_01/2021_PS</t>
  </si>
  <si>
    <t>330,70</t>
  </si>
  <si>
    <t>INSTALAÇÃO DE VIDRO ARAMADO, E = 6 MM, EM ESQUADRIA DE ALUMÍNIO OU PVC, FIXADO COM BAGUETE. AF_01/2021_PS</t>
  </si>
  <si>
    <t>450,54</t>
  </si>
  <si>
    <t>INSTALAÇÃO DE VIDRO ARAMADO, E = 7 MM, EM ESQUADRIA DE ALUMÍNIO OU PVC, FIXADO COM BAGUETE. AF_01/2021_PS</t>
  </si>
  <si>
    <t>413,09</t>
  </si>
  <si>
    <t>INSTALAÇÃO DE VIDRO LAMINADO, E = 8 MM (4+4), ENCAIXADO EM PERFIL U. AF_01/2021_PS</t>
  </si>
  <si>
    <t>705,55</t>
  </si>
  <si>
    <t>INSTALAÇÃO DE VIDRO LAMINADO, E = 12 MM (4+4+4), ENCAIXADO EM PERFIL U. AF_01/2021_PS</t>
  </si>
  <si>
    <t>1.280,22</t>
  </si>
  <si>
    <t>INSTALAÇÃO DE VIDRO LAMINADO, E = 15 MM (5+5+5), ENCAIXADO EM PERFIL U. AF_01/2021_PS</t>
  </si>
  <si>
    <t>1.442,25</t>
  </si>
  <si>
    <t>INSTALAÇÃO DE VIDRO TEMPERADO, E = 6 MM, ENCAIXADO EM PERFIL U. AF_01/2021_PS</t>
  </si>
  <si>
    <t>264,31</t>
  </si>
  <si>
    <t>INSTALAÇÃO DE VIDRO TEMPERADO, E = 8 MM, ENCAIXADO EM PERFIL U. AF_01/2021_PS</t>
  </si>
  <si>
    <t>288,82</t>
  </si>
  <si>
    <t>INSTALAÇÃO DE VIDRO TEMPERADO, E = 10 MM, ENCAIXADO EM PERFIL U. AF_01/2021_PS</t>
  </si>
  <si>
    <t>325,42</t>
  </si>
  <si>
    <t>PORTA PIVOTANTE DE VIDRO TEMPERADO, 90X210 CM, ESPESSURA 10 MM, INCLUSIVE ACESSÓRIOS. AF_01/2021</t>
  </si>
  <si>
    <t>651,56</t>
  </si>
  <si>
    <t>PORTA PIVOTANTE DE VIDRO TEMPERADO, 2 FOLHAS DE 90X210 CM, ESPESSURA DE 10MM, INCLUSIVE ACESSÓRIOS. AF_01/2021</t>
  </si>
  <si>
    <t>1.314,19</t>
  </si>
  <si>
    <t>PORTA DE ABRIR COM MOLA HIDRÁULICA, EM VIDRO TEMPERADO, 90X210 CM, ESPESSURA 10 MM, INCLUSIVE ACESSÓRIOS. AF_01/2021</t>
  </si>
  <si>
    <t>1.496,84</t>
  </si>
  <si>
    <t>PORTA DE ABRIR COM MOLA HIDRÁULICA, EM VIDRO TEMPERADO, 2 FOLHAS DE 90X210 CM, ESPESSURA DD 10MM, INCLUSIVE ACESSÓRIOS. AF_01/2021</t>
  </si>
  <si>
    <t>3.004,46</t>
  </si>
  <si>
    <t>REMOÇÃO DE VIDRO LISO COMUM DE ESQUADRIA COM BAGUETE DE MADEIRA. AF_01/2021</t>
  </si>
  <si>
    <t>17,00</t>
  </si>
  <si>
    <t>REMOÇÃO DE VIDRO LISO COMUM DE ESQUADRIA COM BAGUETE DE ALUMÍNIO OU PVC. AF_01/2021</t>
  </si>
  <si>
    <t>20,67</t>
  </si>
  <si>
    <t>REMOÇÃO DE VIDRO TEMPERADO FIXADO EM PERFIL U. AF_01/2021</t>
  </si>
  <si>
    <t>14,75</t>
  </si>
  <si>
    <t>633,33</t>
  </si>
  <si>
    <t>JANELA DE ALUMÍNIO DE CORRER COM 2 FOLHAS PARA VIDROS, COM VIDROS, BATENTE, ACABAMENTO COM ACETATO OU BRILHANTE E FERRAGENS. EXCLUSIVE ALIZAR E CONTRAMARCO. FORNECIMENTO E INSTALAÇÃO. AF_12/2019</t>
  </si>
  <si>
    <t>326,30</t>
  </si>
  <si>
    <t>JANELA DE ALUMÍNIO DE CORRER COM 3 FOLHAS (2 VENEZIANAS E 1 PARA VIDRO), COM VIDROS, BATENTE E FERRAGENS. EXCLUSIVE ACABAMENTO, ALIZAR E CONTRAMARCO. FORNECIMENTO E INSTALAÇÃO. AF_12/2019</t>
  </si>
  <si>
    <t>464,76</t>
  </si>
  <si>
    <t>379,53</t>
  </si>
  <si>
    <t>JANELA DE ALUMÍNIO DE CORRER COM 6 FOLHAS (2 VENEZIANAS FIXAS, 2 VENEZIANAS DE CORRER E 2 PARA VIDRO), COM VIDROS, BATENTE, ACABAMENTO COM ACETATO OU BRILHANTE E FERRAGENS. EXCLUSIVE ALIZAR E CONTRAMARCO. FORNECIMENTO E INSTALAÇÃO. AF_12/2019</t>
  </si>
  <si>
    <t>519,68</t>
  </si>
  <si>
    <t>CONTRAMARCO DE ALUMÍNIO, FIXAÇÃO COM ARGAMASSA - FORNECIMENTO E INSTALAÇÃO. AF_12/2019</t>
  </si>
  <si>
    <t>21,40</t>
  </si>
  <si>
    <t>CONTRAMARCO DE ALUMÍNIO, FIXAÇÃO COM PARAFUSO - FORNECIMENTO E INSTALAÇÃO. AF_12/2019</t>
  </si>
  <si>
    <t>678,52</t>
  </si>
  <si>
    <t>TUBULÃO A CÉU ABERTO, DIÂMETRO DO FUSTE DE 70CM, ESCAVAÇÃO MANUAL, SEM ALARGAMENTO DE BASE, CONCRETO FEITO EM OBRA E LANÇADO COM JERICA. AF_05/2020_PA</t>
  </si>
  <si>
    <t>1.376,05</t>
  </si>
  <si>
    <t>TUBULÃO A CÉU ABERTO, DIÂMETRO DO FUSTE DE 80CM, ESCAVAÇÃO MANUAL, SEM ALARGAMENTO DE BASE, CONCRETO FEITO EM OBRA E LANÇADO COM JERICA. AF_05/2020_PA</t>
  </si>
  <si>
    <t>1.297,97</t>
  </si>
  <si>
    <t>TUBULÃO A CÉU ABERTO, DIÂMETRO DO FUSTE DE 100CM, ESCAVAÇÃO MANUAL, SEM ALARGAMENTO DE BASE, CONCRETO FEITO EM OBRA E LANÇADO COM JERICA. AF_05/2020_PA</t>
  </si>
  <si>
    <t>1.196,80</t>
  </si>
  <si>
    <t>TUBULÃO A CÉU ABERTO, DIÂMETRO DO FUSTE DE 120CM, ESCAVAÇÃO MANUAL, SEM ALARGAMENTO DE BASE, CONCRETO FEITO EM OBRA E LANÇADO COM JERICA. AF_05/2020_PA</t>
  </si>
  <si>
    <t>1.095,12</t>
  </si>
  <si>
    <t>TUBULÃO A CÉU ABERTO, DIÂMETRO DO FUSTE DE 70CM, ESCAVAÇÃO MECÂNICA, SEM ALARGAMENTO DE BASE, CONCRETO FEITO EM OBRA E LANÇADO COM JERICA. AF_05/2020_PA</t>
  </si>
  <si>
    <t>981,00</t>
  </si>
  <si>
    <t>TUBULÃO A CÉU ABERTO, DIÂMETRO DO FUSTE DE 80CM, ESCAVAÇÃO MECÂNICA, SEM ALARGAMENTO DE BASE, CONCRETO FEITO EM OBRA E LANÇADO COM JERICA (EXCLUSIVE MOBILIZAÇÃO E DESMOBILIZAÇÃO). AF_05/2020_PA</t>
  </si>
  <si>
    <t>957,63</t>
  </si>
  <si>
    <t>TUBULÃO A CÉU ABERTO, DIÂMETRO DO FUSTE DE 100CM, ESCAVAÇÃO MECÂNICA, SEM ALARGAMENTO DE BASE, CONCRETO FEITO EM OBRA E LANÇADO COM JERICA (EXCLUSIVE MOBILIZAÇÃO E DESMOBILIZAÇÃO). AF_05/2020_PA</t>
  </si>
  <si>
    <t>931,78</t>
  </si>
  <si>
    <t>TUBULÃO A CÉU ABERTO, DIÂMETRO DO FUSTE DE 120CM, ESCAVAÇÃO MECÂNICA, SEM ALARGAMENTO DE BASE, CONCRETO FEITO EM OBRA E LANÇADO COM JERICA (EXCLUSIVE MOBILIZAÇÃO E DESMOBILIZAÇÃO). AF_05/2020_PA</t>
  </si>
  <si>
    <t>879,04</t>
  </si>
  <si>
    <t>TUBULÃO A CÉU ABERTO, DIÂMETRO DO FUSTE DE 70CM, ESCAVAÇÃO MANUAL, SEM ALARGAMENTO DE BASE, CONCRETO USINADO E LANÇADO COM BOMBA OU DIRETAMENTE DO CAMINHÃO (EXCLUSIVE BOMBEAMENTO). AF_05/2020_PA</t>
  </si>
  <si>
    <t>1.420,48</t>
  </si>
  <si>
    <t>TUBULÃO A CÉU ABERTO, DIÂMETRO DO FUSTE DE 80CM, ESCAVAÇÃO MANUAL, SEM ALARGAMENTO DE BASE, CONCRETO USINADO E LANÇADO COM BOMBA OU DIRETAMENTE DO CAMINHÃO (EXCLUSIVE BOMBEAMENTO). AF_05/2020_PA</t>
  </si>
  <si>
    <t>1.341,83</t>
  </si>
  <si>
    <t>TUBULÃO A CÉU ABERTO, DIÂMETRO DO FUSTE DE 100CM, ESCAVAÇÃO MANUAL, SEM ALARGAMENTO DE BASE, CONCRETO USINADO E LANÇADO COM BOMBA OU DIRETAMENTE DO CAMINHÃO (EXCLUSIVE BOMBEAMENTO). AF_05/2020_PA</t>
  </si>
  <si>
    <t>1.240,28</t>
  </si>
  <si>
    <t>TUBULÃO A CÉU ABERTO, DIÂMETRO DO FUSTE DE 120CM, ESCAVAÇÃO MANUAL, SEM ALARGAMENTO DE BASE, CONCRETO USINADO E LANÇADO COM BOMBA OU DIRETAMENTE DO CAMINHÃO (EXCLUSIVE BOMBEAMENTO). AF_05/2020_PA</t>
  </si>
  <si>
    <t>1.137,52</t>
  </si>
  <si>
    <t>TUBULÃO A CÉU ABERTO, DIÂMETRO DO FUSTE DE 70CM, ESCAVAÇÃO MECÂNICA, SEM ALARGAMENTO DE BASE, CONCRETO USINADO E LANÇADO COM BOMBA OU DIRETAMENTE DO CAMINHÃO (EXCLUSIVE BOMBEAMENTO, MOBILIZAÇÃO E DESMOBILIZAÇÃO). AF_05/2020_PA</t>
  </si>
  <si>
    <t>1.018,25</t>
  </si>
  <si>
    <t>TUBULÃO A CÉU ABERTO, DIÂMETRO DO FUSTE DE 80CM, ESCAVAÇÃO MECÂNICA, SEM ALARGAMENTO DE BASE, CONCRETO USINADO E LANÇADO COM BOMBA OU DIRETAMENTE DO CAMINHÃO (EXCLUSIVE BOMBEAMENTO, MOBILIZAÇÃO E DESMOBILIZAÇÃO). AF_05/2020_PA</t>
  </si>
  <si>
    <t>994,70</t>
  </si>
  <si>
    <t>TUBULÃO A CÉU ABERTO, DIÂMETRO DO FUSTE DE 100CM, ESCAVAÇÃO MECÂNICA, SEM ALARGAMENTO DE BASE, CONCRETO USINADO E LANÇADO COM BOMBA OU DIRETAMENTE DO CAMINHÃO (EXCLUSIVE BOMBEAMENTO, MOBILIZAÇÃO E DESMOBILIZAÇÃO). AF_05/2020_PA</t>
  </si>
  <si>
    <t>969,29</t>
  </si>
  <si>
    <t>TUBULÃO A CÉU ABERTO, DIÂMETRO DO FUSTE DE 120CM, ESCAVAÇÃO MECÂNICA, SEM ALARGAMENTO DE BASE, CONCRETO USINADO E LANÇADO COM BOMBA OU DIRETAMENTE DO CAMINHÃO (EXCLUSIVE BOMBEAMENTO, MOBILIZAÇÃO E DESMOBILIZAÇÃO). AF_05/2020_PA</t>
  </si>
  <si>
    <t>916,27</t>
  </si>
  <si>
    <t>ALARGAMENTO DE BASE DE TUBULÃO A CÉU ABERTO, ESCAVAÇÃO MANUAL, CONCRETO FEITO EM OBRA E LANÇADO COM JERICA. AF_05/2020</t>
  </si>
  <si>
    <t>986,65</t>
  </si>
  <si>
    <t>ALARGAMENTO DE BASE DE TUBULÃO A CÉU ABERTO, ESCAVAÇÃO MANUAL, CONCRETO USINADO E LANÇADO COM BOMBA OU DIRETAMENTE DO CAMINHÃO (EXCLUSIVE BOMBEAMENTO). AF_05/2020</t>
  </si>
  <si>
    <t>1.036,30</t>
  </si>
  <si>
    <t>ARRASAMENTO MECANICO DE ESTACA DE CONCRETO ARMADO, DIAMETROS DE ATÉ 40 CM. AF_05/2021</t>
  </si>
  <si>
    <t>17,24</t>
  </si>
  <si>
    <t>ARRASAMENTO MECANICO DE ESTACA DE CONCRETO ARMADO, DIAMETROS DE 41 CM A 60 CM. AF_05/2021</t>
  </si>
  <si>
    <t>27,62</t>
  </si>
  <si>
    <t>ARRASAMENTO MECANICO DE ESTACA DE CONCRETO ARMADO, DIAMETROS DE 61 CM A 80 CM. AF_05/2021</t>
  </si>
  <si>
    <t>47,12</t>
  </si>
  <si>
    <t>ARRASAMENTO MECANICO DE ESTACA DE CONCRETO ARMADO, DIAMETROS DE 81 CM A 100 CM. AF_05/2021</t>
  </si>
  <si>
    <t>73,12</t>
  </si>
  <si>
    <t>ARRASAMENTO MECANICO DE ESTACA DE CONCRETO ARMADO, DIAMETROS DE 101 CM A 150 CM. AF_05/2021</t>
  </si>
  <si>
    <t>134,27</t>
  </si>
  <si>
    <t>ARRASAMENTO MECÂNICO DE ESTACA METÁLICA, PERFIL LAMINADO TIPO  I  FAMÍLIA 250. AF_05/2021</t>
  </si>
  <si>
    <t>26,17</t>
  </si>
  <si>
    <t>ARRASAMENTO MECÂNICO DE ESTACA METÁLICA, PERFIL LAMINADO TIPO  H - FAMÍLIA 250. AF_05/2021</t>
  </si>
  <si>
    <t>37,95</t>
  </si>
  <si>
    <t>ARRASAMENTO MECÂNICO DE ESTACA METÁLICA, PERFIL LAMINADO TIPO  H - FAMÍLIA 310. AF_05/2021</t>
  </si>
  <si>
    <t>48,14</t>
  </si>
  <si>
    <t>ESTACA HÉLICE CONTÍNUA, DIÂMETRO DE 30 CM, INCLUSO CONCRETO FCK=30MPA E ARMADURA MÍNIMA (EXCLUSIVE BOMBEAMENTO, MOBILIZAÇÃO E DESMOBILIZAÇÃO). AF_12/2019_PA</t>
  </si>
  <si>
    <t>148,46</t>
  </si>
  <si>
    <t>ESTACA HÉLICE CONTÍNUA , DIÂMETRO DE 50 CM, INCLUSO CONCRETO FCK=30MPA E ARMADURA MÍNIMA (EXCLUSIVE BOMBEAMENTO, MOBILIZAÇÃO E DESMOBILIZAÇÃO). AF_12/2019_PA</t>
  </si>
  <si>
    <t>286,27</t>
  </si>
  <si>
    <t>ESTACA HÉLICE CONTÍNUA, DIÂMETRO DE 70 CM, INCLUSO CONCRETO FCK=30MPA E ARMADURA MÍNIMA (EXCLUSIVE BOMBEAMENTO, MOBILIZAÇÃO E DESMOBILIZAÇÃO). AF_12/2019_PA</t>
  </si>
  <si>
    <t>477,31</t>
  </si>
  <si>
    <t>ESTACA HÉLICE CONTÍNUA, DIÂMETRO DE 80 CM, INCLUSO CONCRETO FCK=30MPA E ARMADURA MÍNIMA (EXCLUSIVE BOMBEAMENTO, MOBILIZAÇÃO E DESMOBILIZAÇÃO). AF_12/2019_PA</t>
  </si>
  <si>
    <t>634,38</t>
  </si>
  <si>
    <t>ESTACA HÉLICE CONTÍNUA, DIÂMETRO DE 90 CM, INCLUSO CONCRETO FCK=30MPA E ARMADURA MÍNIMA (EXCLUSIVE BOMBEAMENTO, MOBILIZAÇÃO E DESMOBILIZAÇÃO). AF_12/2019_PA</t>
  </si>
  <si>
    <t>738,49</t>
  </si>
  <si>
    <t>ESTACA PRÉ-MOLDADA DE CONCRETO, SEÇÃO QUADRADA, CAPACIDADE DE 25 TONELADAS, INCLUSO EMENDA (EXCLUSIVE MOBILIZAÇÃO E DESMOBILIZAÇÃO). AF_12/2019</t>
  </si>
  <si>
    <t>115,68</t>
  </si>
  <si>
    <t>ESTACA PRÉ-MOLDADA DE CONCRETO SEÇÃO QUADRADA, CAPACIDADE DE 50 TONELADAS, INCLUSO EMENDA (EXCLUSIVE MOBILIZAÇÃO E DESMOBILIZAÇÃO). AF_12/2019</t>
  </si>
  <si>
    <t>149,35</t>
  </si>
  <si>
    <t>ESTACA PRÉ-MOLDADA DE CONCRETO CENTRIFUGADO, SEÇÃO CIRCULAR, CAPACIDADE DE 100 TONELADAS, INCLUSO EMENDA (EXCLUSIVE MOBILIZAÇÃO E DESMOBILIZAÇÃO). AF_12/2019</t>
  </si>
  <si>
    <t>342,83</t>
  </si>
  <si>
    <t>ESTACA METÁLICA PARA FUNDAÇÃO, UTILIZANDO PERFIL LAMINADO HP250X62 (EXCLUSIVE MOBILIZAÇÃO E DESMOBILIZAÇÃO). AF_01/2020</t>
  </si>
  <si>
    <t>ESTACA METÁLICA PARA FUNDAÇÃO, UTILIZANDO PERFIL LAMINADO HP310X79 (EXCLUSIVE MOBILIZAÇÃO E DESMOBILIZAÇÃO). AF_01/2020</t>
  </si>
  <si>
    <t>10,81</t>
  </si>
  <si>
    <t>ESTACA METÁLICA PARA CONTENÇÃO, UTILIZANDO PERFIL LAMINADO W250X32,7 (EXCLUSIVE MOBILIZAÇÃO E DESMOBILIZAÇÃO). AF_01/2020</t>
  </si>
  <si>
    <t>11,48</t>
  </si>
  <si>
    <t>ESTACA METÁLICA PARA CONTENÇÃO, UTILIZANDO PERFIL LAMINADO W250X38,5 (EXCLUSIVE MOBILIZAÇÃO E DESMOBILIZAÇÃO). AF_01/2020</t>
  </si>
  <si>
    <t>11,28</t>
  </si>
  <si>
    <t>ESTACA METÁLICA PARA CONTENÇÃO, UTILIZANDO PERFIL LAMINADO W250X44,8 (EXCLUSIVE MOBILIZAÇÃO E DESMOBILIZAÇÃO). AF_01/2020</t>
  </si>
  <si>
    <t>11,18</t>
  </si>
  <si>
    <t>ESTACA ESCAVADA MECANICAMENTE, SEM FLUIDO ESTABILIZANTE, COM 25CM DE DIÂMETRO, CONCRETO LANÇADO POR CAMINHÃO BETONEIRA (EXCLUSIVE MOBILIZAÇÃO E DESMOBILIZAÇÃO). AF_01/2020_PA</t>
  </si>
  <si>
    <t>63,71</t>
  </si>
  <si>
    <t>ESTACA ESCAVADA MECANICAMENTE, SEM FLUIDO ESTABILIZANTE, COM 40CM DE DIÂMETRO, CONCRETO LANÇADO POR CAMINHÃO BETONEIRA (EXCLUSIVE MOBILIZAÇÃO E DESMOBILIZAÇÃO). AF_01/2020_PA</t>
  </si>
  <si>
    <t>126,97</t>
  </si>
  <si>
    <t>ESTACA ESCAVADA MECANICAMENTE, SEM FLUIDO ESTABILIZANTE, COM 60CM DE DIÂMETRO, CONCRETO LANÇADO POR CAMINHÃO BETONEIRA (EXCLUSIVE MOBILIZAÇÃO E DESMOBILIZAÇÃO). AF_01/2020_PA</t>
  </si>
  <si>
    <t>248,66</t>
  </si>
  <si>
    <t>ESTACA ESCAVADA MECANICAMENTE, SEM FLUIDO ESTABILIZANTE, COM 25CM DE DIÂMETRO, CONCRETO LANÇADO MANUALMENTE (EXCLUSIVE MOBILIZAÇÃO E DESMOBILIZAÇÃO). AF_01/2020_PA</t>
  </si>
  <si>
    <t>86,60</t>
  </si>
  <si>
    <t>ESTACA ESCAVADA MECANICAMENTE, SEM FLUIDO ESTABILIZANTE, COM 60CM DE DIÂMETRO, CONCRETO LANÇADO POR BOMBA LANÇA (EXCLUSIVE BOMBEAMENTO, MOBILIZAÇÃO E DESMOBILIZAÇÃO). AF_01/2020_PA</t>
  </si>
  <si>
    <t>286,46</t>
  </si>
  <si>
    <t>ESTACA BROCA DE CONCRETO, DIÂMETRO DE 20CM, ESCAVAÇÃO MANUAL COM TRADO CONCHA, COM ARMADURA DE ARRANQUE. AF_05/2020</t>
  </si>
  <si>
    <t>61,10</t>
  </si>
  <si>
    <t>ESTACA BROCA DE CONCRETO, DIÂMETRO DE 25CM, ESCAVAÇÃO MANUAL COM TRADO CONCHA, COM ARMADURA DE ARRANQUE. AF_05/2020</t>
  </si>
  <si>
    <t>86,10</t>
  </si>
  <si>
    <t>ESTACA BROCA DE CONCRETO, DIÂMETRO DE 30CM, ESCAVAÇÃO MANUAL COM TRADO CONCHA, COM ARMADURA DE ARRANQUE. AF_05/2020</t>
  </si>
  <si>
    <t>117,69</t>
  </si>
  <si>
    <t>ESTACA BROCA DE CONCRETO, DIÂMETRO DE 30CM, ESCAVAÇÃO MANUAL COM TRADO CONCHA, INTEIRAMENTE ARMADA. AF_05/2020_PA</t>
  </si>
  <si>
    <t>145,18</t>
  </si>
  <si>
    <t>ARRASAMENTO MECÂNICO DE ESTACA BARRETE DE CONCRETO ARMADO, SEÇÃO DE 0,40 X 2,50 M. AF_05/2021</t>
  </si>
  <si>
    <t>110,76</t>
  </si>
  <si>
    <t>ARRASAMENTO MECÂNICO DE ESTACA BARRETE DE CONCRETO ARMADO, SEÇÃO DE 0,60 X 2,50 M. AF_05/2021</t>
  </si>
  <si>
    <t>162,49</t>
  </si>
  <si>
    <t>ARRASAMENTO MECÂNICO DE ESTACA BARRETE DE CONCRETO ARMADO, SEÇÃO DE 0,80 X 2,50 M. AF_05/2021</t>
  </si>
  <si>
    <t>214,23</t>
  </si>
  <si>
    <t>LASTRO DE CONCRETO MAGRO, APLICADO EM PISOS, LAJES SOBRE SOLO OU RADIERS, ESPESSURA DE 3 CM. AF_01/2024</t>
  </si>
  <si>
    <t>19,97</t>
  </si>
  <si>
    <t>LASTRO DE CONCRETO MAGRO, APLICADO EM PISOS, LAJES SOBRE SOLO OU RADIERS, ESPESSURA DE 5 CM. AF_01/2024</t>
  </si>
  <si>
    <t>38,50</t>
  </si>
  <si>
    <t>LASTRO DE CONCRETO MAGRO, APLICADO EM BLOCOS DE COROAMENTO OU SAPATAS. AF_01/2024</t>
  </si>
  <si>
    <t>830,58</t>
  </si>
  <si>
    <t>LASTRO DE CONCRETO MAGRO, APLICADO EM BLOCOS DE COROAMENTO OU SAPATAS, ESPESSURA DE 3 CM. AF_01/2024</t>
  </si>
  <si>
    <t>20,75</t>
  </si>
  <si>
    <t>LASTRO DE CONCRETO MAGRO, APLICADO EM BLOCOS DE COROAMENTO OU SAPATAS, ESPESSURA DE 5 CM. AF_01/2024</t>
  </si>
  <si>
    <t>41,52</t>
  </si>
  <si>
    <t>LASTRO DE CONCRETO MAGRO, APLICADO EM PISOS, LAJES SOBRE SOLO OU RADIERS. AF_01/2024</t>
  </si>
  <si>
    <t>770,23</t>
  </si>
  <si>
    <t>LASTRO COM MATERIAL GRANULAR, APLICAÇÃO EM BLOCOS DE COROAMENTO, ESPESSURA DE *5 CM*. AF_01/2024</t>
  </si>
  <si>
    <t>262,12</t>
  </si>
  <si>
    <t>LASTRO COM MATERIAL GRANULAR, APLICADO EM PISOS OU LAJES SOBRE SOLO, ESPESSURA DE *5 CM*. AF_01/2024</t>
  </si>
  <si>
    <t>247,74</t>
  </si>
  <si>
    <t>LASTRO COM MATERIAL GRANULAR, APLICADO EM BLOCOS DE COROAMENTO, ESPESSURA DE *10 CM*. AF_01/2024</t>
  </si>
  <si>
    <t>224,85</t>
  </si>
  <si>
    <t>LASTRO COM MATERIAL GRANULAR (PEDRA BRITADA N.2), APLICADO EM PISOS OU LAJES SOBRE SOLO, ESPESSURA DE *10 CM*. AF_01/2024</t>
  </si>
  <si>
    <t>210,45</t>
  </si>
  <si>
    <t>ESCAVAÇÃO MANUAL DE VIGA DE BORDA PARA RADIER. AF_09/2021</t>
  </si>
  <si>
    <t>COMPACTAÇÃO MECÂNICA DE SOLO PARA EXECUÇÃO DE RADIER, PISO DE CONCRETO OU LAJE SOBRE SOLO, COM COMPACTADOR DE SOLOS A PERCUSSÃO. AF_09/2021</t>
  </si>
  <si>
    <t>3,24</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</si>
  <si>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</si>
  <si>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</si>
  <si>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138,92</t>
  </si>
  <si>
    <t>CAMADA SEPARADORA PARA EXECUÇÃO DE RADIER, PISO DE CONCRETO OU LAJE SOBRE SOLO, EM LONA PLÁSTICA. AF_09/2021</t>
  </si>
  <si>
    <t>2,58</t>
  </si>
  <si>
    <t>ARMAÇÃO PARA EXECUÇÃO DE RADIER, PISO DE CONCRETO OU LAJE SOBRE SOLO, COM USO DE TELA Q-92. AF_09/2021</t>
  </si>
  <si>
    <t>ARMAÇÃO PARA EXECUÇÃO DE RADIER, PISO DE CONCRETO OU LAJE SOBRE SOLO, COM USO DE TELA Q-113. AF_09/2021</t>
  </si>
  <si>
    <t>16,58</t>
  </si>
  <si>
    <t>ARMAÇÃO PARA EXECUÇÃO DE RADIER, PISO DE CONCRETO OU LAJE SOBRE SOLO, COM USO DE TELA Q-138. AF_09/2021</t>
  </si>
  <si>
    <t>16,25</t>
  </si>
  <si>
    <t>ARMAÇÃO PARA EXECUÇÃO DE RADIER, PISO DE CONCRETO OU LAJE SOBRE SOLO, COM USO DE TELA Q-159. AF_09/2021</t>
  </si>
  <si>
    <t>ARMAÇÃO PARA EXECUÇÃO DE RADIER, PISO DE CONCRETO OU LAJE SOBRE SOLO, COM USO DE TELA Q-196. AF_09/2021</t>
  </si>
  <si>
    <t>15,23</t>
  </si>
  <si>
    <t>ARMAÇÃO PARA EXECUÇÃO DE RADIER, PISO DE CONCRETO OU LAJE SOBRE SOLO, COM USO DE TELA Q-283. AF_09/2021</t>
  </si>
  <si>
    <t>14,27</t>
  </si>
  <si>
    <t>CONCRETAGEM DE RADIER, PISO DE CONCRETO OU LAJE SOBRE SOLO, FCK 30 MPA - LANÇAMENTO, ADENSAMENTO E ACABAMENTO. AF_09/2021</t>
  </si>
  <si>
    <t>689,38</t>
  </si>
  <si>
    <t>ACABAMENTO POLIDO PARA PISO DE CONCRETO ARMADO OU LAJE SOBRE SOLO DE ALTA RESISTÊNCIA. AF_09/2021</t>
  </si>
  <si>
    <t>34,14</t>
  </si>
  <si>
    <t>EXECUÇÃO DE RADIER, ESPESSURA DE 10 CM, FCK = 30 MPA, COM USO DE FORMAS EM MADEIRA SERRADA. AF_09/2021</t>
  </si>
  <si>
    <t>193,39</t>
  </si>
  <si>
    <t>EXECUÇÃO DE RADIER, ESPESSURA DE 15 CM, FCK = 30 MPA, COM USO DE FORMAS EM MADEIRA SERRADA. AF_09/2021</t>
  </si>
  <si>
    <t>242,46</t>
  </si>
  <si>
    <t>287,59</t>
  </si>
  <si>
    <t>LASTRO COM MATERIAL GRANULAR (PEDRA BRITADA N.3), APLICADO EM PISOS OU LAJES SOBRE SOLO, ESPESSURA DE *10 CM*. AF_01/2024</t>
  </si>
  <si>
    <t>201,22</t>
  </si>
  <si>
    <t>LASTRO COM MATERIAL GRANULAR (AREIA MÉDIA), APLICADO EM PISOS OU LAJES SOBRE SOLO, ESPESSURA DE *10 CM*. AF_01/2024</t>
  </si>
  <si>
    <t>212,39</t>
  </si>
  <si>
    <t>210,04</t>
  </si>
  <si>
    <t>EXECUÇÃO DE RADIER, ESPESSURA DE 25 CM, FCK = 30 MPA, COM USO DE FORMAS EM MADEIRA SERRADA. AF_09/2021</t>
  </si>
  <si>
    <t>340,18</t>
  </si>
  <si>
    <t>EXECUÇÃO DE RADIER, ESPESSURA DE 30 CM, FCK = 30 MPA, COM USO DE FORMAS EM MADEIRA SERRADA. AF_09/2021</t>
  </si>
  <si>
    <t>410,55</t>
  </si>
  <si>
    <t>EXECUÇÃO DE PISO DE CONCRETO, SEM ACABAMENTO SUPERFICIAL, ESPESSURA DE 15 CM, FCK = 30 MPA, COM USO DE FORMAS EM MADEIRA SERRADA. AF_09/2021</t>
  </si>
  <si>
    <t>191,51</t>
  </si>
  <si>
    <t>EXECUÇÃO DE PISO DE CONCRETO, COM ACABAMENTO SUPERFICIAL, ESPESSURA DE 15 CM, FCK = 30 MPA, COM USO DE FORMAS EM MADEIRA SERRADA. AF_09/2021</t>
  </si>
  <si>
    <t>225,65</t>
  </si>
  <si>
    <t>EXECUÇÃO DE LAJE SOBRE SOLO, ESPESSURA DE 10 CM, FCK = 30 MPA, COM USO DE FORMAS EM MADEIRA SERRADA. AF_09/2021</t>
  </si>
  <si>
    <t>166,58</t>
  </si>
  <si>
    <t>EXECUÇÃO DE LAJE SOBRE SOLO, ESPESSURA DE 15 CM, FCK = 30 MPA, COM USO DE FORMAS EM MADEIRA SERRADA. AF_09/2021</t>
  </si>
  <si>
    <t>215,65</t>
  </si>
  <si>
    <t>EXECUÇÃO DE LAJE SOBRE SOLO, ESPESSURA DE 20 CM, FCK = 30 MPA, COM USO DE FORMAS EM MADEIRA SERRADA. AF_09/2021</t>
  </si>
  <si>
    <t>260,78</t>
  </si>
  <si>
    <t>EXECUÇÃO DE LAJE SOBRE SOLO, ESPESSURA DE 25 CM, FCK = 30 MPA, COM USO DE FORMAS EM MADEIRA SERRADA. AF_09/2021</t>
  </si>
  <si>
    <t>313,37</t>
  </si>
  <si>
    <t>EXECUÇÃO DE LAJE SOBRE SOLO, ESPESSURA DE 30 CM, FCK = 30 MPA, COM USO DE FORMAS EM MADEIRA SERRADA. AF_09/2021</t>
  </si>
  <si>
    <t>383,74</t>
  </si>
  <si>
    <t>FABRICAÇÃO DE FÔRMA PARA PILARES E ESTRUTURAS SIMILARES, EM CHAPA DE MADEIRA COMPENSADA RESINADA, E = 17 MM. AF_09/2020</t>
  </si>
  <si>
    <t>156,58</t>
  </si>
  <si>
    <t>FABRICAÇÃO DE FÔRMA PARA PILARES E ESTRUTURAS SIMILARES, EM CHAPA DE MADEIRA COMPENSADA PLASTIFICADA, E = 18 MM. AF_09/2020</t>
  </si>
  <si>
    <t>197,90</t>
  </si>
  <si>
    <t>FABRICAÇÃO DE FÔRMA PARA VIGAS, EM CHAPA DE MADEIRA COMPENSADA RESINADA, E = 17 MM. AF_09/2020</t>
  </si>
  <si>
    <t>114,27</t>
  </si>
  <si>
    <t>FABRICAÇÃO DE FÔRMA PARA VIGAS, EM CHAPA DE MADEIRA COMPENSADA PLASTIFICADA, E = 18 MM. AF_09/2020</t>
  </si>
  <si>
    <t>149,71</t>
  </si>
  <si>
    <t>FABRICAÇÃO DE FÔRMA PARA LAJES, EM CHAPA DE MADEIRA COMPENSADA RESINADA, E = 17 MM. AF_09/2020</t>
  </si>
  <si>
    <t>47,99</t>
  </si>
  <si>
    <t>FABRICAÇÃO DE FÔRMA PARA LAJES, EM CHAPA DE MADEIRA COMPENSADA PLASTIFICADA, E = 18 MM. AF_09/2020</t>
  </si>
  <si>
    <t>80,46</t>
  </si>
  <si>
    <t>FABRICAÇÃO DE FÔRMA PARA PILARES E ESTRUTURAS SIMILARES, EM MADEIRA SERRADA, E=25 MM. AF_09/2020</t>
  </si>
  <si>
    <t>128,40</t>
  </si>
  <si>
    <t>FABRICAÇÃO DE FÔRMA PARA VIGAS, COM MADEIRA SERRADA, E = 25 MM. AF_09/2020</t>
  </si>
  <si>
    <t>214,63</t>
  </si>
  <si>
    <t>FABRICAÇÃO DE FÔRMA PARA LAJES, EM MADEIRA SERRADA, E=25 MM. AF_09/2020</t>
  </si>
  <si>
    <t>143,53</t>
  </si>
  <si>
    <t>FABRICAÇÃO DE ESCORAS DE VIGA DO TIPO GARFO, EM MADEIRA. AF_09/2020</t>
  </si>
  <si>
    <t>35,84</t>
  </si>
  <si>
    <t>FABRICAÇÃO DE ESCORAS DO TIPO PONTALETE, EM MADEIRA, PARA PÉ-DIREITO SIMPLES. AF_09/2020</t>
  </si>
  <si>
    <t>15,04</t>
  </si>
  <si>
    <t>MONTAGEM E DESMONTAGEM DE FÔRMA DE PILARES RETANGULARES E ESTRUTURAS SIMILARES, PÉ-DIREITO SIMPLES, EM MADEIRA SERRADA, 1 UTILIZAÇÃO. AF_09/2020</t>
  </si>
  <si>
    <t>228,04</t>
  </si>
  <si>
    <t>MONTAGEM E DESMONTAGEM DE FÔRMA DE PILARES RETANGULARES E ESTRUTURAS SIMILARES, PÉ-DIREITO SIMPLES, EM MADEIRA SERRADA, 2 UTILIZAÇÕES. AF_09/2020</t>
  </si>
  <si>
    <t>153,82</t>
  </si>
  <si>
    <t>MONTAGEM E DESMONTAGEM DE FÔRMA DE PILARES RETANGULARES E ESTRUTURAS SIMILARES, PÉ-DIREITO SIMPLES, EM MADEIRA SERRADA, 4 UTILIZAÇÕES. AF_09/2020</t>
  </si>
  <si>
    <t>101,43</t>
  </si>
  <si>
    <t>MONTAGEM E DESMONTAGEM DE FÔRMA DE PILARES RETANGULARES E ESTRUTURAS SIMILARES, PÉ-DIREITO SIMPLES, EM CHAPA DE MADEIRA COMPENSADA RESINADA, 2 UTILIZAÇÕES. AF_09/2020</t>
  </si>
  <si>
    <t>133,83</t>
  </si>
  <si>
    <t>MONTAGEM E DESMONTAGEM DE FÔRMA DE PILARES RETANGULARES E ESTRUTURAS SIMILARES, PÉ-DIREITO DUPLO, EM CHAPA DE MADEIRA COMPENSADA RESINADA, 2 UTILIZAÇÕES. AF_09/2020</t>
  </si>
  <si>
    <t>157,03</t>
  </si>
  <si>
    <t>MONTAGEM E DESMONTAGEM DE FÔRMA DE PILARES RETANGULARES E ESTRUTURAS SIMILARES, PÉ-DIREITO SIMPLES, EM CHAPA DE MADEIRA COMPENSADA RESINADA, 4 UTILIZAÇÕES. AF_09/2020</t>
  </si>
  <si>
    <t>84,56</t>
  </si>
  <si>
    <t>MONTAGEM E DESMONTAGEM DE FÔRMA DE PILARES RETANGULARES E ESTRUTURAS SIMILARES, PÉ-DIREITO DUPLO, EM CHAPA DE MADEIRA COMPENSADA RESINADA, 4 UTILIZAÇÕES. AF_09/2020</t>
  </si>
  <si>
    <t>102,35</t>
  </si>
  <si>
    <t>69,18</t>
  </si>
  <si>
    <t>MONTAGEM E DESMONTAGEM DE FÔRMA DE PILARES RETANGULARES E ESTRUTURAS SIMILARES, PÉ-DIREITO DUPLO, EM CHAPA DE MADEIRA COMPENSADA RESINADA, 6 UTILIZAÇÕES. AF_09/2020</t>
  </si>
  <si>
    <t>84,65</t>
  </si>
  <si>
    <t>MONTAGEM E DESMONTAGEM DE FÔRMA DE PILARES RETANGULARES E ESTRUTURAS SIMILARES, PÉ-DIREITO SIMPLES, EM CHAPA DE MADEIRA COMPENSADA RESINADA, 8 UTILIZAÇÕES. AF_09/2020</t>
  </si>
  <si>
    <t>61,40</t>
  </si>
  <si>
    <t>MONTAGEM E DESMONTAGEM DE FÔRMA DE PILARES RETANGULARES E ESTRUTURAS SIMILARES, PÉ-DIREITO DUPLO, EM CHAPA DE MADEIRA COMPENSADA RESINADA, 8 UTILIZAÇÕES. AF_09/2020</t>
  </si>
  <si>
    <t>75,72</t>
  </si>
  <si>
    <t>MONTAGEM E DESMONTAGEM DE FÔRMA DE PILARES RETANGULARES E ESTRUTURAS SIMILARES, PÉ-DIREITO SIMPLES, EM CHAPA DE MADEIRA COMPENSADA PLASTIFICADA, 10 UTILIZAÇÕES. AF_09/2020</t>
  </si>
  <si>
    <t>57,56</t>
  </si>
  <si>
    <t>MONTAGEM E DESMONTAGEM DE FÔRMA DE PILARES RETANGULARES E ESTRUTURAS SIMILARES, PÉ-DIREITO DUPLO, EM CHAPA DE MADEIRA COMPENSADA PLASTIFICADA, 10 UTILIZAÇÕES. AF_09/2020</t>
  </si>
  <si>
    <t>71,18</t>
  </si>
  <si>
    <t>MONTAGEM E DESMONTAGEM DE FÔRMA DE PILARES RETANGULARES E ESTRUTURAS SIMILARES, PÉ-DIREITO SIMPLES, EM CHAPA DE MADEIRA COMPENSADA PLASTIFICADA, 12 UTILIZAÇÕES. AF_09/2020</t>
  </si>
  <si>
    <t>54,66</t>
  </si>
  <si>
    <t>MONTAGEM E DESMONTAGEM DE FÔRMA DE PILARES RETANGULARES E ESTRUTURAS SIMILARES, PÉ-DIREITO DUPLO, EM CHAPA DE MADEIRA COMPENSADA PLASTIFICADA, 12 UTILIZAÇÕES. AF_09/2020</t>
  </si>
  <si>
    <t>67,81</t>
  </si>
  <si>
    <t>MONTAGEM E DESMONTAGEM DE FÔRMA DE PILARES RETANGULARES E ESTRUTURAS SIMILARES, PÉ-DIREITO SIMPLES, EM CHAPA DE MADEIRA COMPENSADA PLASTIFICADA, 14 UTILIZAÇÕES. AF_09/2020</t>
  </si>
  <si>
    <t>52,57</t>
  </si>
  <si>
    <t>MONTAGEM E DESMONTAGEM DE FÔRMA DE PILARES RETANGULARES E ESTRUTURAS SIMILARES, PÉ-DIREITO DUPLO, EM CHAPA DE MADEIRA COMPENSADA PLASTIFICADA, 14 UTILIZAÇÕES. AF_09/2020</t>
  </si>
  <si>
    <t>65,39</t>
  </si>
  <si>
    <t>MONTAGEM E DESMONTAGEM DE FÔRMA DE PILARES RETANGULARES E ESTRUTURAS SIMILARES, PÉ-DIREITO SIMPLES, EM CHAPA DE MADEIRA COMPENSADA PLASTIFICADA, 18 UTILIZAÇÕES. AF_09/2020</t>
  </si>
  <si>
    <t>48,11</t>
  </si>
  <si>
    <t>MONTAGEM E DESMONTAGEM DE FÔRMA DE PILARES RETANGULARES E ESTRUTURAS SIMILARES, PÉ-DIREITO DUPLO, EM CHAPA DE MADEIRA COMPENSADA PLASTIFICADA, 18 UTILIZAÇÕES. AF_09/2020</t>
  </si>
  <si>
    <t>60,47</t>
  </si>
  <si>
    <t>MONTAGEM E DESMONTAGEM DE FÔRMA DE VIGA, ESCORAMENTO COM PONTALETE DE MADEIRA, PÉ-DIREITO SIMPLES, EM MADEIRA SERRADA, 1 UTILIZAÇÃO. AF_09/2020</t>
  </si>
  <si>
    <t>348,09</t>
  </si>
  <si>
    <t>MONTAGEM E DESMONTAGEM DE FÔRMA DE VIGA, ESCORAMENTO COM PONTALETE DE MADEIRA, PÉ-DIREITO SIMPLES, EM MADEIRA SERRADA, 2 UTILIZAÇÕES. AF_09/2020</t>
  </si>
  <si>
    <t>237,47</t>
  </si>
  <si>
    <t>MONTAGEM E DESMONTAGEM DE FÔRMA DE VIGA, ESCORAMENTO COM PONTALETE DE MADEIRA, PÉ-DIREITO SIMPLES, EM MADEIRA SERRADA, 4 UTILIZAÇÕES. AF_09/2020</t>
  </si>
  <si>
    <t>181,85</t>
  </si>
  <si>
    <t>MONTAGEM E DESMONTAGEM DE FÔRMA DE VIGA, ESCORAMENTO COM GARFO DE MADEIRA, PÉ-DIREITO DUPLO, EM CHAPA DE MADEIRA RESINADA, 2 UTILIZAÇÕES. AF_09/2020</t>
  </si>
  <si>
    <t>273,44</t>
  </si>
  <si>
    <t>MONTAGEM E DESMONTAGEM DE FÔRMA DE VIGA, ESCORAMENTO METÁLICO, PÉ-DIREITO DUPLO, EM CHAPA DE MADEIRA RESINADA, 2 UTILIZAÇÕES. AF_09/2020</t>
  </si>
  <si>
    <t>290,05</t>
  </si>
  <si>
    <t>MONTAGEM E DESMONTAGEM DE FÔRMA DE VIGA, ESCORAMENTO COM GARFO DE MADEIRA, PÉ-DIREITO SIMPLES, EM CHAPA DE MADEIRA RESINADA, 2 UTILIZAÇÕES. AF_09/2020</t>
  </si>
  <si>
    <t>185,51</t>
  </si>
  <si>
    <t>MONTAGEM E DESMONTAGEM DE FÔRMA DE VIGA, ESCORAMENTO METÁLICO, PÉ-DIREITO SIMPLES, EM CHAPA DE MADEIRA RESINADA, 2 UTILIZAÇÕES. AF_09/2020</t>
  </si>
  <si>
    <t>173,95</t>
  </si>
  <si>
    <t>MONTAGEM E DESMONTAGEM DE FÔRMA DE VIGA, ESCORAMENTO COM GARFO DE MADEIRA, PÉ-DIREITO DUPLO, EM CHAPA DE MADEIRA RESINADA, 4 UTILIZAÇÕES. AF_09/2020</t>
  </si>
  <si>
    <t>233,53</t>
  </si>
  <si>
    <t>MONTAGEM E DESMONTAGEM DE FÔRMA DE VIGA, ESCORAMENTO METÁLICO, PÉ-DIREITO DUPLO, EM CHAPA DE MADEIRA RESINADA, 4 UTILIZAÇÕES. AF_09/2020</t>
  </si>
  <si>
    <t>260,16</t>
  </si>
  <si>
    <t>MONTAGEM E DESMONTAGEM DE FÔRMA DE VIGA, ESCORAMENTO COM GARFO DE MADEIRA, PÉ-DIREITO SIMPLES, EM CHAPA DE MADEIRA RESINADA, 4 UTILIZAÇÕES. AF_09/2020</t>
  </si>
  <si>
    <t>151,75</t>
  </si>
  <si>
    <t>MONTAGEM E DESMONTAGEM DE FÔRMA DE VIGA, ESCORAMENTO METÁLICO, PÉ-DIREITO SIMPLES, EM CHAPA DE MADEIRA RESINADA, 4 UTILIZAÇÕES. AF_09/2020</t>
  </si>
  <si>
    <t>143,82</t>
  </si>
  <si>
    <t>MONTAGEM E DESMONTAGEM DE FÔRMA DE VIGA, ESCORAMENTO COM GARFO DE MADEIRA, PÉ-DIREITO DUPLO, EM CHAPA DE MADEIRA RESINADA, 6 UTILIZAÇÕES. AF_09/2020</t>
  </si>
  <si>
    <t>203,68</t>
  </si>
  <si>
    <t>MONTAGEM E DESMONTAGEM DE FÔRMA DE VIGA, ESCORAMENTO METÁLICO, PÉ-DIREITO DUPLO, EM CHAPA DE MADEIRA RESINADA, 6 UTILIZAÇÕES. AF_09/2020</t>
  </si>
  <si>
    <t>241,51</t>
  </si>
  <si>
    <t>MONTAGEM E DESMONTAGEM DE FÔRMA DE VIGA, ESCORAMENTO COM GARFO DE MADEIRA, PÉ-DIREITO SIMPLES, EM CHAPA DE MADEIRA RESINADA, 6 UTILIZAÇÕES. AF_09/2020</t>
  </si>
  <si>
    <t>129,50</t>
  </si>
  <si>
    <t>120,65</t>
  </si>
  <si>
    <t>MONTAGEM E DESMONTAGEM DE FÔRMA DE VIGA, ESCORAMENTO COM GARFO DE MADEIRA, PÉ-DIREITO DUPLO, EM CHAPA DE MADEIRA RESINADA, 8 UTILIZAÇÕES. AF_09/2020</t>
  </si>
  <si>
    <t>188,37</t>
  </si>
  <si>
    <t>MONTAGEM E DESMONTAGEM DE FÔRMA DE VIGA, ESCORAMENTO METÁLICO, PÉ-DIREITO DUPLO, EM CHAPA DE MADEIRA RESINADA, 8 UTILIZAÇÕES. AF_09/2020</t>
  </si>
  <si>
    <t>229,66</t>
  </si>
  <si>
    <t>MONTAGEM E DESMONTAGEM DE FÔRMA DE VIGA, ESCORAMENTO COM GARFO DE MADEIRA, PÉ-DIREITO SIMPLES, EM CHAPA DE MADEIRA RESINADA, 8 UTILIZAÇÕES. AF_09/2020</t>
  </si>
  <si>
    <t>117,74</t>
  </si>
  <si>
    <t>MONTAGEM E DESMONTAGEM DE FÔRMA DE VIGA, ESCORAMENTO METÁLICO, PÉ-DIREITO SIMPLES, EM CHAPA DE MADEIRA RESINADA, 8 UTILIZAÇÕES. AF_09/2020</t>
  </si>
  <si>
    <t>114,11</t>
  </si>
  <si>
    <t>MONTAGEM E DESMONTAGEM DE FÔRMA DE VIGA, ESCORAMENTO COM GARFO DE MADEIRA, PÉ-DIREITO DUPLO, EM CHAPA DE MADEIRA PLASTIFICADA, 10 UTILIZAÇÕES. AF_09/2020</t>
  </si>
  <si>
    <t>151,05</t>
  </si>
  <si>
    <t>MONTAGEM E DESMONTAGEM DE FÔRMA DE VIGA, ESCORAMENTO METÁLICO, PÉ-DIREITO DUPLO, EM CHAPA DE MADEIRA PLASTIFICADA, 10 UTILIZAÇÕES. AF_09/2020</t>
  </si>
  <si>
    <t>222,89</t>
  </si>
  <si>
    <t>MONTAGEM E DESMONTAGEM DE FÔRMA DE VIGA, ESCORAMENTO COM GARFO DE MADEIRA, PÉ-DIREITO SIMPLES, EM CHAPA DE MADEIRA PLASTIFICADA, 10 UTILIZAÇÕES. AF_09/2020</t>
  </si>
  <si>
    <t>97,40</t>
  </si>
  <si>
    <t>MONTAGEM E DESMONTAGEM DE FÔRMA DE VIGA, ESCORAMENTO METÁLICO, PÉ-DIREITO SIMPLES, EM CHAPA DE MADEIRA PLASTIFICADA, 10 UTILIZAÇÕES. AF_09/2020</t>
  </si>
  <si>
    <t>107,74</t>
  </si>
  <si>
    <t>MONTAGEM E DESMONTAGEM DE FÔRMA DE VIGA, ESCORAMENTO COM GARFO DE MADEIRA, PÉ-DIREITO DUPLO, EM CHAPA DE MADEIRA PLASTIFICADA, 12 UTILIZAÇÕES. AF_09/2020</t>
  </si>
  <si>
    <t>137,89</t>
  </si>
  <si>
    <t>MONTAGEM E DESMONTAGEM DE FÔRMA DE VIGA, ESCORAMENTO METÁLICO, PÉ-DIREITO DUPLO, EM CHAPA DE MADEIRA PLASTIFICADA, 12 UTILIZAÇÕES. AF_09/2020</t>
  </si>
  <si>
    <t>216,19</t>
  </si>
  <si>
    <t>MONTAGEM E DESMONTAGEM DE FÔRMA DE VIGA, ESCORAMENTO COM GARFO DE MADEIRA, PÉ-DIREITO SIMPLES, EM CHAPA DE MADEIRA PLASTIFICADA, 12 UTILIZAÇÕES. AF_09/2020</t>
  </si>
  <si>
    <t>89,04</t>
  </si>
  <si>
    <t>MONTAGEM E DESMONTAGEM DE FÔRMA DE VIGA, ESCORAMENTO METÁLICO, PÉ-DIREITO SIMPLES, EM CHAPA DE MADEIRA PLASTIFICADA, 12 UTILIZAÇÕES. AF_09/2020</t>
  </si>
  <si>
    <t>101,89</t>
  </si>
  <si>
    <t>MONTAGEM E DESMONTAGEM DE FÔRMA DE VIGA, ESCORAMENTO COM GARFO DE MADEIRA, PÉ-DIREITO DUPLO, EM CHAPA DE MADEIRA PLASTIFICADA, 14 UTILIZAÇÕES. AF_09/2020</t>
  </si>
  <si>
    <t>127,25</t>
  </si>
  <si>
    <t>MONTAGEM E DESMONTAGEM DE FÔRMA DE VIGA, ESCORAMENTO METÁLICO, PÉ-DIREITO DUPLO, EM CHAPA DE MADEIRA PLASTIFICADA, 14 UTILIZAÇÕES. AF_09/2020</t>
  </si>
  <si>
    <t>210,42</t>
  </si>
  <si>
    <t>MONTAGEM E DESMONTAGEM DE FÔRMA DE VIGA, ESCORAMENTO COM GARFO DE MADEIRA, PÉ-DIREITO SIMPLES, EM CHAPA DE MADEIRA PLASTIFICADA, 14 UTILIZAÇÕES. AF_09/2020</t>
  </si>
  <si>
    <t>82,26</t>
  </si>
  <si>
    <t>MONTAGEM E DESMONTAGEM DE FÔRMA DE VIGA, ESCORAMENTO METÁLICO, PÉ-DIREITO SIMPLES, EM CHAPA DE MADEIRA PLASTIFICADA, 14 UTILIZAÇÕES. AF_09/2020</t>
  </si>
  <si>
    <t>96,94</t>
  </si>
  <si>
    <t>MONTAGEM E DESMONTAGEM DE FÔRMA DE VIGA, ESCORAMENTO COM GARFO DE MADEIRA, PÉ-DIREITO DUPLO, EM CHAPA DE MADEIRA PLASTIFICADA, 18 UTILIZAÇÕES. AF_09/2020</t>
  </si>
  <si>
    <t>104,51</t>
  </si>
  <si>
    <t>MONTAGEM E DESMONTAGEM DE FÔRMA DE VIGA, ESCORAMENTO METÁLICO, PÉ-DIREITO DUPLO, EM CHAPA DE MADEIRA PLASTIFICADA, 18 UTILIZAÇÕES. AF_09/2020</t>
  </si>
  <si>
    <t>199,05</t>
  </si>
  <si>
    <t>MONTAGEM E DESMONTAGEM DE FÔRMA DE VIGA, ESCORAMENTO COM GARFO DE MADEIRA, PÉ-DIREITO SIMPLES, EM CHAPA DE MADEIRA PLASTIFICADA, 18 UTILIZAÇÕES. AF_09/2020</t>
  </si>
  <si>
    <t>67,76</t>
  </si>
  <si>
    <t>MONTAGEM E DESMONTAGEM DE FÔRMA DE VIGA, ESCORAMENTO METÁLICO, PÉ-DIREITO SIMPLES, EM CHAPA DE MADEIRA PLASTIFICADA, 18 UTILIZAÇÕES. AF_09/2020</t>
  </si>
  <si>
    <t>87,01</t>
  </si>
  <si>
    <t>MONTAGEM E DESMONTAGEM DE FÔRMA DE LAJE MACIÇA, PÉ-DIREITO SIMPLES, EM MADEIRA SERRADA, 1 UTILIZAÇÃO. AF_09/2020</t>
  </si>
  <si>
    <t>392,69</t>
  </si>
  <si>
    <t>MONTAGEM E DESMONTAGEM DE FÔRMA DE LAJE MACIÇA, PÉ-DIREITO SIMPLES, EM MADEIRA SERRADA, 2 UTILIZAÇÕES. AF_09/2020</t>
  </si>
  <si>
    <t>264,11</t>
  </si>
  <si>
    <t>MONTAGEM E DESMONTAGEM DE FÔRMA DE LAJE MACIÇA, PÉ-DIREITO SIMPLES, EM MADEIRA SERRADA, 4 UTILIZAÇÕES. AF_09/2020</t>
  </si>
  <si>
    <t>183,66</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</si>
  <si>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</si>
  <si>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</si>
  <si>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67,14</t>
  </si>
  <si>
    <t>MONTAGEM E DESMONTAGEM DE FÔRMA DE LAJE NERVURADA COM CUBETA E ASSOALHO, PÉ-DIREITO DUPLO, EM CHAPA DE MADEIRA COMPENSADA RESINADA, 10 UTILIZAÇÕES. AF_09/2020</t>
  </si>
  <si>
    <t>95,50</t>
  </si>
  <si>
    <t>MONTAGEM E DESMONTAGEM DE FÔRMA DE LAJE NERVURADA COM CUBETA E ASSOALHO, PÉ-DIREITO SIMPLES, EM CHAPA DE MADEIRA COMPENSADA RESINADA, 10 UTILIZAÇÕES. AF_09/2020</t>
  </si>
  <si>
    <t>62,77</t>
  </si>
  <si>
    <t>MONTAGEM E DESMONTAGEM DE FÔRMA DE LAJE NERVURADA COM CUBETA E ASSOALHO, PÉ-DIREITO DUPLO, EM CHAPA DE MADEIRA COMPENSADA RESINADA, 12 UTILIZAÇÕES. AF_09/2020</t>
  </si>
  <si>
    <t>90,90</t>
  </si>
  <si>
    <t>MONTAGEM E DESMONTAGEM DE FÔRMA DE LAJE NERVURADA COM CUBETA E ASSOALHO, PÉ-DIREITO SIMPLES, EM CHAPA DE MADEIRA COMPENSADA RESINADA, 12 UTILIZAÇÕES. AF_09/2020</t>
  </si>
  <si>
    <t>59,12</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</si>
  <si>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</si>
  <si>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</si>
  <si>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56,30</t>
  </si>
  <si>
    <t>MONTAGEM E DESMONTAGEM DE FÔRMA DE LAJE NERVURADA COM CUBETA E ASSOALHO, PÉ-DIREITO DUPLO, EM CHAPA DE MADEIRA COMPENSADA RESINADA, 18 UTILIZAÇÕES. AF_09/2020</t>
  </si>
  <si>
    <t>80,38</t>
  </si>
  <si>
    <t>MONTAGEM E DESMONTAGEM DE FÔRMA DE LAJE NERVURADA COM CUBETA E ASSOALHO, PÉ-DIREITO SIMPLES, EM CHAPA DE MADEIRA COMPENSADA RESINADA, 18 UTILIZAÇÕES. AF_09/2020</t>
  </si>
  <si>
    <t>51,11</t>
  </si>
  <si>
    <t>MONTAGEM E DESMONTAGEM DE FÔRMA DE LAJE MACIÇA, PÉ-DIREITO DUPLO, EM CHAPA DE MADEIRA COMPENSADA RESINADA, 2 UTILIZAÇÕES. AF_09/2020</t>
  </si>
  <si>
    <t>97,74</t>
  </si>
  <si>
    <t>MONTAGEM E DESMONTAGEM DE FÔRMA DE LAJE MACIÇA, PÉ-DIREITO SIMPLES, EM CHAPA DE MADEIRA COMPENSADA RESINADA, 2 UTILIZAÇÕES. AF_09/2020</t>
  </si>
  <si>
    <t>62,00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</si>
  <si>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</si>
  <si>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</si>
  <si>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49,00</t>
  </si>
  <si>
    <t>76,30</t>
  </si>
  <si>
    <t>MONTAGEM E DESMONTAGEM DE FÔRMA DE LAJE MACIÇA, PÉ-DIREITO SIMPLES, EM CHAPA DE MADEIRA COMPENSADA RESINADA, 6 UTILIZAÇÕES. AF_09/2020</t>
  </si>
  <si>
    <t>42,88</t>
  </si>
  <si>
    <t>MONTAGEM E DESMONTAGEM DE FÔRMA DE LAJE MACIÇA, PÉ-DIREITO DUPLO, EM CHAPA DE MADEIRA COMPENSADA RESINADA, 8 UTILIZAÇÕES. AF_09/2020</t>
  </si>
  <si>
    <t>71,45</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</si>
  <si>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</si>
  <si>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</si>
  <si>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70,74</t>
  </si>
  <si>
    <t>MONTAGEM E DESMONTAGEM DE FÔRMA DE LAJE MACIÇA, PÉ-DIREITO SIMPLES, EM CHAPA DE MADEIRA COMPENSADA PLASTIFICADA, 10 UTILIZAÇÕES. AF_09/2020</t>
  </si>
  <si>
    <t>39,31</t>
  </si>
  <si>
    <t>MONTAGEM E DESMONTAGEM DE FÔRMA DE LAJE MACIÇA, PÉ-DIREITO DUPLO, EM CHAPA DE MADEIRA COMPENSADA PLASTIFICADA, 12 UTILIZAÇÕES. AF_09/2020</t>
  </si>
  <si>
    <t>67,51</t>
  </si>
  <si>
    <t>MONTAGEM E DESMONTAGEM DE FÔRMA DE LAJE MACIÇA, PÉ-DIREITO SIMPLES, EM CHAPA DE MADEIRA COMPENSADA PLASTIFICADA, 12 UTILIZAÇÕES. AF_09/2020</t>
  </si>
  <si>
    <t>36,96</t>
  </si>
  <si>
    <t>MONTAGEM E DESMONTAGEM DE FÔRMA DE LAJE MACIÇA, PÉ-DIREITO DUPLO, EM CHAPA DE MADEIRA COMPENSADA PLASTIFICADA, 14 UTILIZAÇÕES. AF_09/2020</t>
  </si>
  <si>
    <t>64,71</t>
  </si>
  <si>
    <t>MONTAGEM E DESMONTAGEM DE FÔRMA DE LAJE MACIÇA, PÉ-DIREITO SIMPLES, EM CHAPA DE MADEIRA COMPENSADA PLASTIFICADA, 14 UTILIZAÇÕES. AF_09/2020</t>
  </si>
  <si>
    <t>34,98</t>
  </si>
  <si>
    <t>MONTAGEM E DESMONTAGEM DE FÔRMA DE LAJE MACIÇA, PÉ-DIREITO DUPLO, EM CHAPA DE MADEIRA COMPENSADA PLASTIFICADA, 18 UTILIZAÇÕES. AF_09/2020</t>
  </si>
  <si>
    <t>59,33</t>
  </si>
  <si>
    <t>MONTAGEM E DESMONTAGEM DE FÔRMA DE LAJE MACIÇA, PÉ-DIREITO SIMPLES, EM CHAPA DE MADEIRA COMPENSADA PLASTIFICADA, 18 UTILIZAÇÕES. AF_09/2020</t>
  </si>
  <si>
    <t>31,03</t>
  </si>
  <si>
    <t>FABRICAÇÃO DE FÔRMA PARA PILARES CIRCULARES, EM CHAPA DE MADEIRA COMPENSADA RESINADA, PÉ-DIREITO SIMPLES. AF_05/2024</t>
  </si>
  <si>
    <t>146,09</t>
  </si>
  <si>
    <t>MONTAGEM E DESMONTAGEM DE FÔRMA DE PILARES CIRCULARES, PÉ-DIREITO SIMPLES, EM MADEIRA, 2 UTILIZAÇÕES. AF_05/2024</t>
  </si>
  <si>
    <t>137,28</t>
  </si>
  <si>
    <t>FABRICAÇÃO, MONTAGEM E DESMONTAGEM DE FÔRMA PARA SAPATA, EM MADEIRA SERRADA, E=25 MM, 1 UTILIZAÇÃO. AF_01/2024</t>
  </si>
  <si>
    <t>259,43</t>
  </si>
  <si>
    <t>FABRICAÇÃO, MONTAGEM E DESMONTAGEM DE FÔRMA PARA VIGA BALDRAME, EM MADEIRA SERRADA, E=25 MM, 1 UTILIZAÇÃO. AF_01/2024</t>
  </si>
  <si>
    <t>140,31</t>
  </si>
  <si>
    <t>FABRICAÇÃO, MONTAGEM E DESMONTAGEM DE FÔRMA PARA BLOCO DE COROAMENTO, EM MADEIRA SERRADA, E=25 MM, 2 UTILIZAÇÕES. AF_01/2024</t>
  </si>
  <si>
    <t>102,60</t>
  </si>
  <si>
    <t>FABRICAÇÃO, MONTAGEM E DESMONTAGEM DE FÔRMA PARA SAPATA, EM MADEIRA SERRADA, E=25 MM, 2 UTILIZAÇÕES. AF_01/2024</t>
  </si>
  <si>
    <t>174,89</t>
  </si>
  <si>
    <t>FABRICAÇÃO, MONTAGEM E DESMONTAGEM DE FÔRMA PARA VIGA BALDRAME, EM MADEIRA SERRADA, E=25 MM, 2 UTILIZAÇÕES. AF_01/2024</t>
  </si>
  <si>
    <t>91,57</t>
  </si>
  <si>
    <t>FABRICAÇÃO, MONTAGEM E DESMONTAGEM DE FÔRMA PARA SAPATA, EM MADEIRA SERRADA, E=25 MM, 4 UTILIZAÇÕES. AF_01/2024</t>
  </si>
  <si>
    <t>130,91</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</si>
  <si>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</si>
  <si>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</si>
  <si>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176,45</t>
  </si>
  <si>
    <t>FABRICAÇÃO, MONTAGEM E DESMONTAGEM DE FÔRMA PARA SAPATA, EM CHAPA DE MADEIRA COMPENSADA RESINADA, E=17 MM, 2 UTILIZAÇÕES. AF_01/2024</t>
  </si>
  <si>
    <t>238,71</t>
  </si>
  <si>
    <t>FABRICAÇÃO, MONTAGEM E DESMONTAGEM DE FÔRMA PARA VIGA BALDRAME, EM CHAPA DE MADEIRA COMPENSADA RESINADA, E=17 MM, 2 UTILIZAÇÕES. AF_01/2024</t>
  </si>
  <si>
    <t>124,29</t>
  </si>
  <si>
    <t>FABRICAÇÃO, MONTAGEM E DESMONTAGEM DE FÔRMA PARA BLOCO DE COROAMENTO, EM CHAPA DE MADEIRA COMPENSADA RESINADA, E=17 MM, 4 UTILIZAÇÕES. AF_01/2024</t>
  </si>
  <si>
    <t>125,23</t>
  </si>
  <si>
    <t>FABRICAÇÃO, MONTAGEM E DESMONTAGEM DE FÔRMA PARA SAPATA, EM CHAPA DE MADEIRA COMPENSADA RESINADA, E=17 MM, 4 UTILIZAÇÕES. AF_01/2024</t>
  </si>
  <si>
    <t>175,77</t>
  </si>
  <si>
    <t>FABRICAÇÃO, MONTAGEM E DESMONTAGEM DE FÔRMA PARA VIGA BALDRAME, EM CHAPA DE MADEIRA COMPENSADA RESINADA, E=17 MM, 4 UTILIZAÇÕES. AF_01/2024</t>
  </si>
  <si>
    <t>92,90</t>
  </si>
  <si>
    <t>19,85</t>
  </si>
  <si>
    <t>FABRICAÇÃO DE ESCORAS DO TIPO PONTALETE, EM MADEIRA, PARA PÉ-DIREITO DUPLO. AF_09/2020</t>
  </si>
  <si>
    <t>25,29</t>
  </si>
  <si>
    <t>ESCORAMENTO DE FÔRMAS DE LAJE EM MADEIRA NÃO APARELHADA, PÉ-DIREITO SIMPLES, INCLUSO TRAVAMENTO, 4 UTILIZAÇÕES. AF_09/2020</t>
  </si>
  <si>
    <t>17,60</t>
  </si>
  <si>
    <t>ESCORAMENTO DE FÔRMAS DE LAJE EM MADEIRA NÃO APARELHADA, PÉ-DIREITO DUPLO, INCLUSO TRAVAMENTO, 4 UTILIZAÇÕES. AF_09/2020</t>
  </si>
  <si>
    <t>25,97</t>
  </si>
  <si>
    <t>FABRICAÇÃO DE FÔRMA PARA ESCADAS, COM 2 LANCES EM "U" E LAJE PLANA, EM CHAPA DE MADEIRA COMPENSADA PLASTIFICADA, E=18 MM. AF_11/2020</t>
  </si>
  <si>
    <t>178,71</t>
  </si>
  <si>
    <t>FABRICAÇÃO DE FÔRMA PARA ESCADAS, COM 2 LANCES EM "U" E LAJE PLANA, EM CHAPA DE MADEIRA COMPENSADA RESINADA, E= 17 MM. AF_11/2020</t>
  </si>
  <si>
    <t>141,66</t>
  </si>
  <si>
    <t>FABRICAÇÃO DE FÔRMA PARA ESCADAS, COM 2 LANCES EM "U" E LAJE PLANA, EM MADEIRA SERRADA, E=25 MM. AF_11/2020</t>
  </si>
  <si>
    <t>262,14</t>
  </si>
  <si>
    <t>MONTAGEM E DESMONTAGEM DE FÔRMA PARA ESCADAS, COM 2 LANCES EM "U" E LAJE PLANA, EM MADEIRA SERRADA, 1 UTILIZAÇÃO. AF_11/2020</t>
  </si>
  <si>
    <t>542,49</t>
  </si>
  <si>
    <t>MONTAGEM E DESMONTAGEM DE FÔRMA PARA ESCADAS, COM 2 LANCES EM "U"  E LAJE PLANA, EM MADEIRA SERRADA, 2 UTILIZAÇÕES. AF_11/2020</t>
  </si>
  <si>
    <t>463,61</t>
  </si>
  <si>
    <t>MONTAGEM E DESMONTAGEM DE FÔRMA PARA ESCADAS, COM 2 LANCES EM "U" E LAJE PLANA, EM CHAPA DE MADEIRA COMPENSADA RESINADA, 2 UTILIZAÇÕES. AF_11/2020</t>
  </si>
  <si>
    <t>299,14</t>
  </si>
  <si>
    <t>MONTAGEM E DESMONTAGEM DE FÔRMA PARA ESCADAS, COM 2 LANCES EM "U" E LAJE PLANA, EM CHAPA DE MADEIRA COMPENSADA RESINADA, 4 UTILIZAÇÕES. AF_11/2020</t>
  </si>
  <si>
    <t>275,41</t>
  </si>
  <si>
    <t>MONTAGEM E DESMONTAGEM DE FÔRMA PARA ESCADAS, COM 2 LANCES EM "U" E LAJE PLANA, EM CHAPA DE MADEIRA COMPENSADA PLASTIFICADA, 6 UTILIZAÇÕES. AF_11/2020</t>
  </si>
  <si>
    <t>236,87</t>
  </si>
  <si>
    <t>MONTAGEM E DESMONTAGEM DE FÔRMA PARA ESCADAS, COM 2 LANCES EM "U" E LAJE PLANA, EM CHAPA DE MADEIRA COMPENSADA PLASTIFICADA, 8 UTILIZAÇÕES. AF_11/2020</t>
  </si>
  <si>
    <t>211,67</t>
  </si>
  <si>
    <t>MONTAGEM E DESMONTAGEM DE FÔRMA PARA ESCADAS, COM 2 LANCES EM "U" E LAJE PLANA, EM CHAPA DE MADEIRA COMPENSADA PLASTIFICADA, 10 UTILIZAÇÕES. AF_11/2020</t>
  </si>
  <si>
    <t>195,84</t>
  </si>
  <si>
    <t>FABRICAÇÃO DE FÔRMA PARA ESCADAS, COM 2 LANCES EM "U" E LAJE CASCATA, EM CHAPA DE MADEIRA COMPENSADA PLASTIFICADA, E=18 MM. AF_11/2020</t>
  </si>
  <si>
    <t>185,32</t>
  </si>
  <si>
    <t>FABRICAÇÃO DE FÔRMA PARA ESCADAS, COM 2 LANCES EM "U" E LAJE CASCATA, EM CHAPA DE MADEIRA COMPENSADA RESINADA, E= 17 MM. AF_11/2020</t>
  </si>
  <si>
    <t>138,21</t>
  </si>
  <si>
    <t>FABRICAÇÃO DE FÔRMA PARA ESCADAS, COM 2 LANCES EM "U" E LAJE CASCATA, EM MADEIRA SERRADA, E=25 MM. AF_11/2020</t>
  </si>
  <si>
    <t>312,67</t>
  </si>
  <si>
    <t>FABRICAÇÃO DE FÔRMA PARA ESCADAS, COM 2 LANCES EM "L" E LAJE PLANA, EM CHAPA DE MADEIRA COMPENSADA PLASTIFICADA, E=18 MM. AF_11/2020</t>
  </si>
  <si>
    <t>186,53</t>
  </si>
  <si>
    <t>FABRICAÇÃO DE FÔRMA PARA ESCADAS, COM 2 LANCES EM "L" E LAJE PLANA, EM CHAPA DE MADEIRA COMPENSADA RESINADA, E= 17 MM. AF_11/2020</t>
  </si>
  <si>
    <t>149,94</t>
  </si>
  <si>
    <t>FABRICAÇÃO DE FÔRMA PARA ESCADAS, COM 2 LANCES EM "L" E LAJE PLANA, EM MADEIRA SERRADA, E=25 MM. AF_11/2020</t>
  </si>
  <si>
    <t>282,20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</si>
  <si>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</si>
  <si>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</si>
  <si>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141,48</t>
  </si>
  <si>
    <t>FABRICAÇÃO DE FÔRMA PARA ESCADAS, COM 2 LANCES EM "L" E LAJE CASCATA, EM MADEIRA SERRADA, E=25 MM. AF_11/2020</t>
  </si>
  <si>
    <t>368,62</t>
  </si>
  <si>
    <t>FABRICAÇÃO DE FÔRMA PARA ESCADAS, COM 1 LANCE E LAJE PLANA, EM CHAPA DE MADEIRA COMPENSADA PLASTIFICADA, E=18 MM. AF_11/2020</t>
  </si>
  <si>
    <t>196,96</t>
  </si>
  <si>
    <t>FABRICAÇÃO DE FÔRMA PARA ESCADAS, COM 1 LANCE E LAJE PLANA, EM CHAPA DE MADEIRA COMPENSADA RESINADA, E= 17 MM. AF_11/2020</t>
  </si>
  <si>
    <t>155,88</t>
  </si>
  <si>
    <t>FABRICAÇÃO DE FÔRMA PARA ESCADAS, COM 1 LANCE E LAJE PLANA, EM MADEIRA SERRADA, E=25 MM. AF_11/2020</t>
  </si>
  <si>
    <t>304,33</t>
  </si>
  <si>
    <t>FABRICAÇÃO DE FÔRMA PARA ESCADAS, COM 1 LANCE E LAJE CASCATA, EM CHAPA DE MADEIRA COMPENSADA PLASTIFICADA, E=18 MM. AF_11/2020</t>
  </si>
  <si>
    <t>186,00</t>
  </si>
  <si>
    <t>FABRICAÇÃO DE FÔRMA PARA ESCADAS, COM 1 LANCE E LAJE CASCATA, EM CHAPA DE MADEIRA COMPENSADA RESINADA, E= 17 MM. AF_11/2020</t>
  </si>
  <si>
    <t>139,94</t>
  </si>
  <si>
    <t>FABRICAÇÃO DE FÔRMA PARA ESCADAS, COM 1 LANCE E LAJE CASCATA, EM MADEIRA SERRADA, E=25 MM. AF_11/2020</t>
  </si>
  <si>
    <t>395,77</t>
  </si>
  <si>
    <t>MONTAGEM E DESMONTAGEM DE FÔRMA PARA ESCADAS, COM 2 LANCES EM "U" E LAJE CASCATA, EM MADEIRA SERRADA, 1 UTILIZAÇÃO. AF_11/2020</t>
  </si>
  <si>
    <t>568,16</t>
  </si>
  <si>
    <t>MONTAGEM E DESMONTAGEM DE FÔRMA PARA ESCADAS, COM 2 LANCES EM "U" E LAJE CASCATA, EM MADEIRA SERRADA, 2 UTILIZAÇÕES. AF_11/2020</t>
  </si>
  <si>
    <t>492,85</t>
  </si>
  <si>
    <t>MONTAGEM E DESMONTAGEM DE FÔRMA PARA ESCADAS, COM 2 LANCES EM "U" E LAJE CASCATA, EM CHAPA DE MADEIRA COMPENSADA RESINADA, 2 UTILIZAÇÕES. AF_11/2020</t>
  </si>
  <si>
    <t>290,38</t>
  </si>
  <si>
    <t>MONTAGEM E DESMONTAGEM DE FÔRMA PARA ESCADAS, COM 2 LANCES EM "U" E LAJE CASCATA, EM CHAPA DE MADEIRA COMPENSADA RESINADA, 4 UTILIZAÇÕES. AF_11/2020</t>
  </si>
  <si>
    <t>265,74</t>
  </si>
  <si>
    <t>MONTAGEM E DESMONTAGEM DE FÔRMA PARA ESCADAS, COM 2 LANCES EM "U" E LAJE CASCATA, EM CHAPA DE MADEIRA COMPENSADA PLASTIFICADA, 6 UTILIZAÇÕES. AF_11/2020</t>
  </si>
  <si>
    <t>232,19</t>
  </si>
  <si>
    <t>MONTAGEM E DESMONTAGEM DE FÔRMA PARA ESCADAS, COM 2 LANCES EM "U" E LAJE CASCATA, EM CHAPA DE MADEIRA COMPENSADA PLASTIFICADA, 8 UTILIZAÇÕES. AF_11/2020</t>
  </si>
  <si>
    <t>206,27</t>
  </si>
  <si>
    <t>MONTAGEM E DESMONTAGEM DE FÔRMA PARA ESCADAS, COM 2 LANCES EM "U" E LAJE CASCATA, EM CHAPA DE MADEIRA COMPENSADA PLASTIFICADA, 10 UTILIZAÇÕES. AF_11/2020</t>
  </si>
  <si>
    <t>189,97</t>
  </si>
  <si>
    <t>MONTAGEM E DESMONTAGEM DE FÔRMA PARA ESCADAS, COM 2 LANCES EM "L" E LAJE PLANA, EM MADEIRA SERRADA, 1 UTILIZAÇÃO. AF_11/2020</t>
  </si>
  <si>
    <t>538,62</t>
  </si>
  <si>
    <t>MONTAGEM E DESMONTAGEM DE FÔRMA PARA ESCADAS, COM 2 LANCES EM "L" E LAJE PLANA, EM MADEIRA SERRADA, 2 UTILIZAÇÕES. AF_11/2020</t>
  </si>
  <si>
    <t>451,50</t>
  </si>
  <si>
    <t>MONTAGEM E DESMONTAGEM DE FÔRMA PARA ESCADAS, COM 2 LANCES EM "L" E LAJE PLANA, EM CHAPA DE MADEIRA COMPENSADA RESINADA, 2 UTILIZAÇÕES. AF_11/2020</t>
  </si>
  <si>
    <t>301,24</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</si>
  <si>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</si>
  <si>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</si>
  <si>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233,96</t>
  </si>
  <si>
    <t>MONTAGEM E DESMONTAGEM DE FÔRMA PARA ESCADAS, COM 2 LANCES EM "L" E LAJE PLANA, EM CHAPA DE MADEIRA COMPENSADA PLASTIFICADA, 8 UTILIZAÇÕES. AF_11/2020</t>
  </si>
  <si>
    <t>207,90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</si>
  <si>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</si>
  <si>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</si>
  <si>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624,44</t>
  </si>
  <si>
    <t>MONTAGEM E DESMONTAGEM DE FÔRMA PARA ESCADAS, COM 2 LANCES EM "L" E LAJE CASCATA, EM MADEIRA SERRADA, 2 UTILIZAÇÕES. AF_11/2020</t>
  </si>
  <si>
    <t>525,04</t>
  </si>
  <si>
    <t>MONTAGEM E DESMONTAGEM DE FÔRMA PARA ESCADAS, COM 2 LANCES EM "L" E LAJE CASCATA, EM CHAPA DE MADEIRA COMPENSADA RESINADA, 2 UTILIZAÇÕES. AF_11/2020</t>
  </si>
  <si>
    <t>289,32</t>
  </si>
  <si>
    <t>MONTAGEM E DESMONTAGEM DE FÔRMA PARA ESCADAS, COM 2 LANCES EM "L" E LAJE CASCATA, EM CHAPA DE MADEIRA COMPENSADA RESINADA, 4 UTILIZAÇÕES. AF_11/2020</t>
  </si>
  <si>
    <t>262,68</t>
  </si>
  <si>
    <t>MONTAGEM E DESMONTAGEM DE FÔRMA PARA ESCADAS, COM 2 LANCES EM "L" E LAJE CASCATA, EM CHAPA DE MADEIRA COMPENSADA PLASTIFICADA, 6 UTILIZAÇÕES. AF_11/2020</t>
  </si>
  <si>
    <t>227,27</t>
  </si>
  <si>
    <t>MONTAGEM E DESMONTAGEM DE FÔRMA PARA ESCADAS, COM 2 LANCES EM "L" E LAJE CASCATA, EM CHAPA DE MADEIRA COMPENSADA PLASTIFICADA, 8 UTILIZAÇÕES. AF_11/2020</t>
  </si>
  <si>
    <t>201,21</t>
  </si>
  <si>
    <t>MONTAGEM E DESMONTAGEM DE FÔRMA PARA ESCADAS, COM 2 LANCES EM "L" E LAJE CASCATA, EM CHAPA DE MADEIRA COMPENSADA PLASTIFICADA, 10 UTILIZAÇÕES. AF_11/2020</t>
  </si>
  <si>
    <t>186,70</t>
  </si>
  <si>
    <t>MONTAGEM E DESMONTAGEM DE FÔRMA PARA ESCADAS, COM 1 LANCE E LAJE PLANA, EM MADEIRA SERRADA, 1 UTILIZAÇÃO. AF_11/2020</t>
  </si>
  <si>
    <t>568,15</t>
  </si>
  <si>
    <t>MONTAGEM E DESMONTAGEM DE FÔRMA PARA ESCADAS, COM 1 LANCE E LAJE PLANA, EM MADEIRA SERRADA, 2 UTILIZAÇÕES. AF_11/2020</t>
  </si>
  <si>
    <t>474,69</t>
  </si>
  <si>
    <t>MONTAGEM E DESMONTAGEM DE FÔRMA PARA ESCADAS, COM 1 LANCE E LAJE PLANA, EM CHAPA DE MADEIRA COMPENSADA RESINADA, 2 UTILIZAÇÕES. AF_11/2020</t>
  </si>
  <si>
    <t>301,12</t>
  </si>
  <si>
    <t>MONTAGEM E DESMONTAGEM DE FÔRMA PARA ESCADAS, COM 1 LANCE E LAJE PLANA, EM CHAPA DE MADEIRA COMPENSADA RESINADA, 4 UTILIZAÇÕES. AF_11/2020</t>
  </si>
  <si>
    <t>271,90</t>
  </si>
  <si>
    <t>MONTAGEM E DESMONTAGEM DE FÔRMA PARA ESCADAS, COM 1 LANCE E LAJE PLANA, EM CHAPA DE MADEIRA COMPENSADA PLASTIFICADA, 6 UTILIZAÇÕES. AF_11/2020</t>
  </si>
  <si>
    <t>232,26</t>
  </si>
  <si>
    <t>MONTAGEM E DESMONTAGEM DE FÔRMA PARA ESCADAS, COM 1 LANCE E LAJE PLANA, EM CHAPA DE MADEIRA COMPENSADA PLASTIFICADA, 8 UTILIZAÇÕES. AF_11/2020</t>
  </si>
  <si>
    <t>207,03</t>
  </si>
  <si>
    <t>MONTAGEM E DESMONTAGEM DE FÔRMA PARA ESCADAS, COM 1 LANCE E LAJE PLANA, EM CHAPA DE MADEIRA COMPENSADA PLASTIFICADA, 10 UTILIZAÇÕES. AF_11/2020</t>
  </si>
  <si>
    <t>191,89</t>
  </si>
  <si>
    <t>MONTAGEM E DESMONTAGEM DE FÔRMA PARA ESCADAS, COM 1 LANCE E LAJE CASCATA, EM MADEIRA SERRADA, 1 UTILIZAÇÃO. AF_11/2020</t>
  </si>
  <si>
    <t>640,99</t>
  </si>
  <si>
    <t>MONTAGEM E DESMONTAGEM DE FÔRMA PARA ESCADAS, COM 1 LANCE E LAJE CASCATA, EM MADEIRA SERRADA, 2 UTILIZAÇÕES. AF_11/2020</t>
  </si>
  <si>
    <t>549,45</t>
  </si>
  <si>
    <t>MONTAGEM E DESMONTAGEM DE FÔRMA PARA ESCADAS, COM 1 LANCE E LAJE CASCATA, EM CHAPA DE MADEIRA COMPENSADA RESINADA, 2 UTILIZAÇÕES. AF_11/2020</t>
  </si>
  <si>
    <t>281,88</t>
  </si>
  <si>
    <t>MONTAGEM E DESMONTAGEM DE FÔRMA PARA ESCADAS, COM 1 LANCE E LAJE CASCATA, EM CHAPA DE MADEIRA COMPENSADA RESINADA, 4 UTILIZAÇÕES. AF_11/2020</t>
  </si>
  <si>
    <t>251,73</t>
  </si>
  <si>
    <t>MONTAGEM E DESMONTAGEM DE FÔRMA PARA ESCADAS, COM 1 LANCE E LAJE CASCATA, EM CHAPA DE MADEIRA COMPENSADA PLASTIFICADA, 6 UTILIZAÇÕES. AF_11/2020</t>
  </si>
  <si>
    <t>218,37</t>
  </si>
  <si>
    <t>MONTAGEM E DESMONTAGEM DE FÔRMA PARA ESCADAS, COM 1 LANCE E LAJE CASCATA, EM CHAPA DE MADEIRA COMPENSADA PLASTIFICADA, 8 UTILIZAÇÕES. AF_11/2020</t>
  </si>
  <si>
    <t>192,37</t>
  </si>
  <si>
    <t>MONTAGEM E DESMONTAGEM DE FÔRMA PARA ESCADAS, COM 1 LANCE E LAJE CASCATA, EM CHAPA DE MADEIRA COMPENSADA PLASTIFICADA, 10 UTILIZAÇÕES. AF_11/2020</t>
  </si>
  <si>
    <t>177,89</t>
  </si>
  <si>
    <t>MONTAGEM E DESMONTAGEM DE FÔRMA PARA ESCADA DUPLA COM 2 LANCES EM "X" E LAJE PLANA, EM MADEIRA SERRADA, 1 UTILIZAÇÃO. AF_11/2020</t>
  </si>
  <si>
    <t>527,59</t>
  </si>
  <si>
    <t>MONTAGEM E DESMONTAGEM DE FÔRMA PARA ESCADA DUPLA COM 2 LANCES EM "X" E LAJE PLANA, EM MADEIRA SERRADA, 2 UTILIZAÇÕES. AF_11/2020</t>
  </si>
  <si>
    <t>444,73</t>
  </si>
  <si>
    <t>MONTAGEM E DESMONTAGEM DE FÔRMA PARA ESCADA DUPLA COM 2 LANCES EM "X" E LAJE PLANA, EM CHAPA DE MADEIRA COMPENSADA RESINADA, 2 UTILIZAÇÕES. AF_11/2020</t>
  </si>
  <si>
    <t>278,82</t>
  </si>
  <si>
    <t>MONTAGEM E DESMONTAGEM DE FÔRMA PARA ESCADA DUPLA COM 2 LANCES EM "X" E LAJE PLANA, EM CHAPA DE MADEIRA COMPENSADA RESINADA, 4 UTILIZAÇÕES. AF_11/2020</t>
  </si>
  <si>
    <t>257,77</t>
  </si>
  <si>
    <t>MONTAGEM E DESMONTAGEM DE FÔRMA PARA ESCADA DUPLA COM 2 LANCES EM "X" E LAJE PLANA, EM CHAPA DE MADEIRA COMPENSADA PLASTIFICADA, 6 UTILIZAÇÕES. AF_11/2020</t>
  </si>
  <si>
    <t>219,44</t>
  </si>
  <si>
    <t>MONTAGEM E DESMONTAGEM DE FÔRMA PARA ESCADA DUPLA COM 2 LANCES EM "X" E LAJE PLANA, EM CHAPA DE MADEIRA COMPENSADA PLASTIFICADA, 8 UTILIZAÇÕES. AF_11/2020</t>
  </si>
  <si>
    <t>193,97</t>
  </si>
  <si>
    <t>MONTAGEM E DESMONTAGEM DE FÔRMA PARA ESCADA DUPLA COM 2 LANCES EM "X" E LAJE PLANA, EM CHAPA DE MADEIRA COMPENSADA PLASTIFICADA, 10 UTILIZAÇÕES. AF_11/2020</t>
  </si>
  <si>
    <t>179,83</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</si>
  <si>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</si>
  <si>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</si>
  <si>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486,62</t>
  </si>
  <si>
    <t>MONTAGEM E DESMONTAGEM DE FÔRMA PARA ESCADA DUPLA COM 2 LANCES EM "X" E LAJE CASCATA, EM CHAPA DE MADEIRA COMPENSADA RESINADA, 2 UTILIZAÇÕES. AF_11/2020</t>
  </si>
  <si>
    <t>258,30</t>
  </si>
  <si>
    <t>MONTAGEM E DESMONTAGEM DE FÔRMA PARA ESCADA DUPLA COM 2 LANCES EM "X" E LAJE CASCATA, EM CHAPA DE MADEIRA COMPENSADA RESINADA, 4 UTILIZAÇÕES. AF_11/2020</t>
  </si>
  <si>
    <t>237,06</t>
  </si>
  <si>
    <t>MONTAGEM E DESMONTAGEM DE FÔRMA PARA ESCADA DUPLA COM 2 LANCES EM "X" E LAJE CASCATA, EM CHAPA DE MADEIRA COMPENSADA PLASTIFICADA, 6 UTILIZAÇÕES. AF_11/2020</t>
  </si>
  <si>
    <t>205,65</t>
  </si>
  <si>
    <t>MONTAGEM E DESMONTAGEM DE FÔRMA PARA ESCADA DUPLA COM 2 LANCES EM "X" E LAJE CASCATA, EM CHAPA DE MADEIRA COMPENSADA PLASTIFICADA, 8 UTILIZAÇÕES. AF_11/2020</t>
  </si>
  <si>
    <t>181,59</t>
  </si>
  <si>
    <t>MONTAGEM E DESMONTAGEM DE FÔRMA PARA ESCADA DUPLA COM 2 LANCES EM "X" E LAJE CASCATA, EM CHAPA DE MADEIRA COMPENSADA PLASTIFICADA, 10 UTILIZAÇÕES. AF_11/2020</t>
  </si>
  <si>
    <t>172,92</t>
  </si>
  <si>
    <t>ESCADA EM CONCRETO ARMADO MOLDADO IN LOCO, FCK 25 MPA, COM 1 LANCE E LAJE PLANA, FÔRMA EM CHAPA DE MADEIRA COMPENSADA RESINADA. AF_11/2020_PA</t>
  </si>
  <si>
    <t>3.668,61</t>
  </si>
  <si>
    <t>ESCADA EM CONCRETO ARMADO MOLDADO IN LOCO, FCK 25 MPA, COM 2 LANCES EM  U  E LAJE PLANA, FÔRMA EM CHAPA DE MADEIRA COMPENSADA RESINADA. AF_11/2020_PA</t>
  </si>
  <si>
    <t>4.370,47</t>
  </si>
  <si>
    <t>ESCADA EM CONCRETO ARMADO MOLDADO IN LOCO, FCK 25 MPA, COM 2 LANCES EM  L  E LAJE PLANA, FÔRMA EM CHAPA DE MADEIRA COMPENSADA RESINADA. AF_11/2020_PA</t>
  </si>
  <si>
    <t>4.542,50</t>
  </si>
  <si>
    <t>ESCADA EM CONCRETO ARMADO MOLDADO IN LOCO, FCK 25 MPA, COM 2 LANCES EM  X  E LAJE PLANA, FÔRMA EM CHAPA DE MADEIRA COMPENSADA RESINADA. AF_11/2020_PA</t>
  </si>
  <si>
    <t>4.653,31</t>
  </si>
  <si>
    <t>ESCADA EM CONCRETO ARMADO MOLDADO IN LOCO, FCK 25 MPA, COM 1 LANCE E LAJE CASCATA, FÔRMA EM CHAPA DE MADEIRA COMPENSADA RESINADA. AF_11/2020_PA</t>
  </si>
  <si>
    <t>5.054,69</t>
  </si>
  <si>
    <t>ESCADA EM CONCRETO ARMADO MOLDADO IN LOCO, FCK 25 MPA, COM 2 LANCES EM  U  E LAJE CASCATA, FÔRMA EM CHAPA DE MADEIRA COMPENSADA RESINADA. AF_11/2020_PA</t>
  </si>
  <si>
    <t>5.162,55</t>
  </si>
  <si>
    <t>ESCADA EM CONCRETO ARMADO MOLDADO IN LOCO, FCK 25 MPA, COM 2 LANCES EM  L  E LAJE CASCATA, FÔRMA EM CHAPA DE MADEIRA COMPENSADA RESINADA. AF_11/2020_PA</t>
  </si>
  <si>
    <t>4.963,07</t>
  </si>
  <si>
    <t>ESCADA EM CONCRETO ARMADO MOLDADO IN LOCO, FCK 25 MPA, COM 2 LANCES EM  X  E LAJE CASCATA, FÔRMA EM CHAPA DE MADEIRA COMPENSADA RESINADA. AF_11/2020_PA</t>
  </si>
  <si>
    <t>4.356,59</t>
  </si>
  <si>
    <t>FABRICAÇÃO DE FÔRMA PARA ESCADA DUPLA COM 2 LANCES EM "X" E LAJE PLANA, EM CHAPA DE MADEIRA COMPENSADA PLASTIFICADA, E=18 MM. AF_11/2020</t>
  </si>
  <si>
    <t>189,23</t>
  </si>
  <si>
    <t>FABRICAÇÃO DE FÔRMA PARA ESCADA DUPLA COM 2 LANCES EM "X" E LAJE PLANA, EM CHAPA DE MADEIRA COMPENSADA RESINADA, E= 17 MM. AF_11/2020</t>
  </si>
  <si>
    <t>150,82</t>
  </si>
  <si>
    <t>FABRICAÇÃO DE FÔRMA PARA ESCADA DUPLA COM 2 LANCES EM X E LAJE PLANA, EM MADEIRA SERRADA, E=25 MM. AF_11/2020</t>
  </si>
  <si>
    <t>282,42</t>
  </si>
  <si>
    <t>FABRICAÇÃO DE FÔRMA PARA ESCADA DUPLA COM 2 LANCES EM "X" E LAJE CASCATA, EM CHAPA DE MADEIRA COMPENSADA PLASTIFICADA, E=18 MM. AF_11/2020</t>
  </si>
  <si>
    <t>176,49</t>
  </si>
  <si>
    <t>FABRICAÇÃO DE FÔRMA PARA ESCADA DUPLA COM 2 LANCES EM "X" E LAJE CASCATA, EM CHAPA DE MADEIRA COMPENSADA RESINADA, E= 17 MM. AF_11/2020</t>
  </si>
  <si>
    <t>132,91</t>
  </si>
  <si>
    <t>FABRICAÇÃO DE FÔRMA PARA ESCADA DUPLA COM 2 LANCES EM X E LAJE CASCATA, EM MADEIRA SERRADA, E=25 MM. AF_11/2020</t>
  </si>
  <si>
    <t>332,97</t>
  </si>
  <si>
    <t>MONTAGEM E DESMONTAGEM DE FÔRMA DE LAJE MACIÇA, PÉ-DIREITO SIMPLES, EM CHAPA DE MADEIRA COMPENSADA RESINADA E CIMBRAMENTO DE MADEIRA, 2 UTILIZAÇÕES. AF_03/2022</t>
  </si>
  <si>
    <t>126,54</t>
  </si>
  <si>
    <t>MONTAGEM E DESMONTAGEM DE FÔRMA DE LAJE MACIÇA, PÉ-DIREITO SIMPLES, EM CHAPA DE MADEIRA COMPENSADA RESINADA E CIMBRAMENTO DE MADEIRA, 4 UTILIZAÇÕES. AF_03/2022</t>
  </si>
  <si>
    <t>83,16</t>
  </si>
  <si>
    <t>MONTAGEM E DESMONTAGEM DE FÔRMA DE LAJE MACIÇA, PÉ-DIREITO SIMPLES, EM CHAPA DE MADEIRA COMPENSADA RESINADA E CIMBRAMENTO DE MADEIRA, 6 UTILIZAÇÕES. AF_03/2022</t>
  </si>
  <si>
    <t>71,13</t>
  </si>
  <si>
    <t>MONTAGEM E DESMONTAGEM DE FÔRMA DE LAJE MACIÇA, PÉ-DIREITO SIMPLES, EM CHAPA DE MADEIRA COMPENSADA RESINADA E CIMBRAMENTO DE MADEIRA, 8 UTILIZAÇÕES. AF_03/2022</t>
  </si>
  <si>
    <t>62,40</t>
  </si>
  <si>
    <t>FABRICAÇÃO, MONTAGEM E DESMONTAGEM DE FÔRMA PARA SAPATA CORRIDA, EM MADEIRA SERRADA, E=25 MM, 1 UTILIZAÇÃO. AF_01/2024</t>
  </si>
  <si>
    <t>158,05</t>
  </si>
  <si>
    <t>FABRICAÇÃO, MONTAGEM E DESMONTAGEM DE FÔRMA PARA SAPATA CORRIDA, EM MADEIRA SERRADA, E=25 MM, 2 UTILIZAÇÕES. AF_01/2024</t>
  </si>
  <si>
    <t>101,10</t>
  </si>
  <si>
    <t>FABRICAÇÃO, MONTAGEM E DESMONTAGEM DE FÔRMA PARA SAPATA CORRIDA, EM MADEIRA SERRADA, E=25 MM, 4 UTILIZAÇÕES. AF_01/2024</t>
  </si>
  <si>
    <t>71,48</t>
  </si>
  <si>
    <t>FABRICAÇÃO, MONTAGEM E DESMONTAGEM DE FÔRMA PARA SAPATA CORRIDA, EM CHAPA DE MADEIRA COMPENSADA RESINADA, E=17 MM, 2 UTILIZAÇÕES. AF_01/2024</t>
  </si>
  <si>
    <t>143,03</t>
  </si>
  <si>
    <t>FABRICAÇÃO, MONTAGEM E DESMONTAGEM DE FÔRMA PARA SAPATA CORRIDA, EM CHAPA DE MADEIRA COMPENSADA RESINADA, E=17 MM, 4 UTILIZAÇÕES. AF_01/2024</t>
  </si>
  <si>
    <t>88,04</t>
  </si>
  <si>
    <t>FABRICAÇÃO DE FÔRMA PARA PILARES CIRCULARES, EM CHAPA DE MADEIRA COMPENSADA RESINADA, PÉ-DIREITO DUPLO. AF_05/2024</t>
  </si>
  <si>
    <t>176,34</t>
  </si>
  <si>
    <t>MONTAGEM E DESMONTAGEM DE FÔRMA DE PILARES CIRCULARES, PÉ-DIREITO DUPLO, EM MADEIRA, 2 UTILIZAÇÕES. AF_05/2024</t>
  </si>
  <si>
    <t>187,83</t>
  </si>
  <si>
    <t>ARMAÇÃO VERTICAL DE ALVENARIA ESTRUTURAL; DIÂMETRO DE 10,0 MM. AF_09/2021</t>
  </si>
  <si>
    <t>10,55</t>
  </si>
  <si>
    <t>ARMAÇÃO VERTICAL DE ALVENARIA ESTRUTURAL; DIÂMETRO DE 12,5 MM. AF_09/2021</t>
  </si>
  <si>
    <t>8,54</t>
  </si>
  <si>
    <t>ARMAÇÃO DE CINTA DE ALVENARIA ESTRUTURAL; DIÂMETRO DE 10,0 MM. AF_09/2021</t>
  </si>
  <si>
    <t>10,01</t>
  </si>
  <si>
    <t>ARMAÇÃO DE VERGA E CONTRAVERGA DE ALVENARIA ESTRUTURAL; DIÂMETRO DE 8,0 MM. AF_09/2021</t>
  </si>
  <si>
    <t>16,09</t>
  </si>
  <si>
    <t>ARMAÇÃO DE VERGA E CONTRAVERGA DE ALVENARIA ESTRUTURAL; DIÂMETRO DE 10,0 MM. AF_09/2021</t>
  </si>
  <si>
    <t>12,84</t>
  </si>
  <si>
    <t>ARMAÇÃO DO SISTEMA DE PAREDES DE CONCRETO, EXECUTADA EM PAREDES DE EDIFICAÇÕES DE MÚLTIPLOS PAVIMENTOS, TELA Q-138. AF_06/2019</t>
  </si>
  <si>
    <t>11,42</t>
  </si>
  <si>
    <t>ARMAÇÃO DO SISTEMA DE PAREDES DE CONCRETO, EXECUTADA EM PAREDES DE EDIFICAÇÕES TÉRREAS OU DE MÚLTIPLOS PAVIMENTOS, TELA Q-92. AF_06/2019</t>
  </si>
  <si>
    <t>11,86</t>
  </si>
  <si>
    <t>ARMAÇÃO DO SISTEMA DE PAREDES DE CONCRETO, EXECUTADA EM PAREDES DE EDIFICAÇÕES TÉRREAS, TELA Q-61. AF_06/2019</t>
  </si>
  <si>
    <t>12,62</t>
  </si>
  <si>
    <t>ARMAÇÃO DO SISTEMA DE PAREDES DE CONCRETO, EXECUTADA COMO ARMADURA POSITIVA DE LAJES, TELA Q-138. AF_06/2019</t>
  </si>
  <si>
    <t>ARMAÇÃO DO SISTEMA DE PAREDES DE CONCRETO, EXECUTADA COMO ARMADURA NEGATIVA DE LAJES, TELA T-196. AF_06/2019</t>
  </si>
  <si>
    <t>8,36</t>
  </si>
  <si>
    <t>ARMAÇÃO DO SISTEMA DE PAREDES DE CONCRETO, EXECUTADA COMO ARMADURA POSITIVA DE LAJES, TELA Q-113. AF_06/2019</t>
  </si>
  <si>
    <t>11,55</t>
  </si>
  <si>
    <t>ARMAÇÃO DO SISTEMA DE PAREDES DE CONCRETO, EXECUTADA COMO ARMADURA NEGATIVA DE LAJES, TELA L-159. AF_06/2019</t>
  </si>
  <si>
    <t>8,76</t>
  </si>
  <si>
    <t>ARMAÇÃO DO SISTEMA DE PAREDES DE CONCRETO, EXECUTADA EM PLATIBANDAS, TELA Q-92. AF_06/2019</t>
  </si>
  <si>
    <t>14,43</t>
  </si>
  <si>
    <t>ARMAÇÃO DO SISTEMA DE PAREDES DE CONCRETO, EXECUTADA COMO REFORÇO, VERGALHÃO DE 6,3 MM DE DIÂMETRO. AF_06/2019</t>
  </si>
  <si>
    <t>12,21</t>
  </si>
  <si>
    <t>ARMAÇÃO DO SISTEMA DE PAREDES DE CONCRETO, EXECUTADA COMO REFORÇO, VERGALHÃO DE 8,0 MM DE DIÂMETRO. AF_06/2019</t>
  </si>
  <si>
    <t>11,19</t>
  </si>
  <si>
    <t>ARMAÇÃO DO SISTEMA DE PAREDES DE CONCRETO, EXECUTADA COMO REFORÇO, VERGALHÃO DE 10,0 MM DE DIÂMETRO. AF_06/2019</t>
  </si>
  <si>
    <t>10,57</t>
  </si>
  <si>
    <t>14,02</t>
  </si>
  <si>
    <t>13,15</t>
  </si>
  <si>
    <t>12,29</t>
  </si>
  <si>
    <t>10,95</t>
  </si>
  <si>
    <t>ARMAÇÃO DE PILAR OU VIGA DE ESTRUTURA CONVENCIONAL DE CONCRETO ARMADO UTILIZANDO AÇO CA-50 DE 20,0 MM - MONTAGEM. AF_06/2022</t>
  </si>
  <si>
    <t>10,08</t>
  </si>
  <si>
    <t>ARMAÇÃO DE PILAR OU VIGA DE ESTRUTURA CONVENCIONAL DE CONCRETO ARMADO UTILIZANDO AÇO CA-50 DE 25,0 MM - MONTAGEM. AF_06/2022</t>
  </si>
  <si>
    <t>9,97</t>
  </si>
  <si>
    <t>ARMAÇÃO DE LAJE DE ESTRUTURA CONVENCIONAL DE CONCRETO ARMADO UTILIZANDO AÇO CA-60 DE 4,2 MM - MONTAGEM. AF_06/2022</t>
  </si>
  <si>
    <t>15,43</t>
  </si>
  <si>
    <t>10,49</t>
  </si>
  <si>
    <t>ARMAÇÃO DE LAJE DE ESTRUTURA CONVENCIONAL DE CONCRETO ARMADO UTILIZANDO AÇO CA-50 DE 12,5 MM - MONTAGEM. AF_06/2022</t>
  </si>
  <si>
    <t>ARMAÇÃO DE LAJE DE ESTRUTURA CONVENCIONAL DE CONCRETO ARMADO UTILIZANDO AÇO CA-50 DE 16,0 MM - MONTAGEM. AF_06/2022</t>
  </si>
  <si>
    <t>8,59</t>
  </si>
  <si>
    <t>ARMAÇÃO DE LAJE DE ESTRUTURA CONVENCIONAL DE CONCRETO ARMADO UTILIZANDO AÇO CA-50 DE 20,0 MM - MONTAGEM. AF_06/2022</t>
  </si>
  <si>
    <t>CORTE E DOBRA DE AÇO CA-50, DIÂMETRO DE 25,0 MM. AF_06/2022</t>
  </si>
  <si>
    <t>9,04</t>
  </si>
  <si>
    <t>CORTE E DOBRA DE AÇO CA-60, DIÂMETRO DE 4,2 MM. AF_06/2022</t>
  </si>
  <si>
    <t>CORTE E DOBRA DE AÇO CA-60, DIÂMETRO DE 5,0 MM. AF_06/2022</t>
  </si>
  <si>
    <t>CORTE E DOBRA DE AÇO CA-50, DIÂMETRO DE 6,3 MM. AF_06/2022</t>
  </si>
  <si>
    <t>9,90</t>
  </si>
  <si>
    <t>CORTE E DOBRA DE AÇO CA-50, DIÂMETRO DE 8,0 MM. AF_06/2022</t>
  </si>
  <si>
    <t>9,82</t>
  </si>
  <si>
    <t>CORTE E DOBRA DE AÇO CA-50, DIÂMETRO DE 10,0 MM. AF_06/2022</t>
  </si>
  <si>
    <t>9,06</t>
  </si>
  <si>
    <t>CORTE E DOBRA DE AÇO CA-50, DIÂMETRO DE 12,5 MM. AF_06/2022</t>
  </si>
  <si>
    <t>7,75</t>
  </si>
  <si>
    <t>CORTE E DOBRA DE AÇO CA-50, DIÂMETRO DE 16,0 MM. AF_06/2022</t>
  </si>
  <si>
    <t>7,67</t>
  </si>
  <si>
    <t>CORTE E DOBRA DE AÇO CA-50, DIÂMETRO DE 20,0 MM. AF_06/2022</t>
  </si>
  <si>
    <t>CORTE E DOBRA DE AÇO CA-25, DIÂMETRO DE 6,3 MM. AF_06/2022</t>
  </si>
  <si>
    <t>CORTE E DOBRA DE AÇO CA-25, DIÂMETRO DE 8,0 MM. AF_06/2022</t>
  </si>
  <si>
    <t>9,12</t>
  </si>
  <si>
    <t>CORTE E DOBRA DE AÇO CA-25, DIÂMETRO DE 10,0 MM. AF_06/2022</t>
  </si>
  <si>
    <t>CORTE E DOBRA DE AÇO CA-25, DIÂMETRO DE 12,5 MM. AF_06/2022</t>
  </si>
  <si>
    <t>9,65</t>
  </si>
  <si>
    <t>CORTE E DOBRA DE AÇO CA-25, DIÂMETRO DE 16,0 MM. AF_06/2022</t>
  </si>
  <si>
    <t>9,54</t>
  </si>
  <si>
    <t>CORTE E DOBRA DE AÇO CA-25, DIÂMETRO DE 20,0 MM. AF_06/2022</t>
  </si>
  <si>
    <t>9,75</t>
  </si>
  <si>
    <t>CORTE E DOBRA DE AÇO CA-25, DIÂMETRO DE 25,0 MM. AF_06/2022</t>
  </si>
  <si>
    <t>ARMAÇÃO UTILIZANDO AÇO CA-25 DE 6,3 MM - MONTAGEM. AF_06/2022</t>
  </si>
  <si>
    <t>13,17</t>
  </si>
  <si>
    <t>ARMAÇÃO UTILIZANDO AÇO CA-25 DE 8,0 MM - MONTAGEM. AF_06/2022</t>
  </si>
  <si>
    <t>12,05</t>
  </si>
  <si>
    <t>ARMAÇÃO UTILIZANDO AÇO CA-25 DE 10,0 MM - MONTAGEM. AF_06/2022</t>
  </si>
  <si>
    <t>12,14</t>
  </si>
  <si>
    <t>ARMAÇÃO UTILIZANDO AÇO CA-25 DE 12,5 MM - MONTAGEM. AF_06/2022</t>
  </si>
  <si>
    <t>11,49</t>
  </si>
  <si>
    <t>ARMAÇÃO UTILIZANDO AÇO CA-25 DE 16,0 MM - MONTAGEM. AF_06/2022</t>
  </si>
  <si>
    <t>ARMAÇÃO UTILIZANDO AÇO CA-25 DE 20,0 MM - MONTAGEM. AF_06/2022</t>
  </si>
  <si>
    <t>10,86</t>
  </si>
  <si>
    <t>ARMAÇÃO UTILIZANDO AÇO CA-25 DE 25,0 MM - MONTAGEM. AF_06/2022</t>
  </si>
  <si>
    <t>10,59</t>
  </si>
  <si>
    <t>ARMAÇÃO DE ESTRUTURAS DIVERSAS DE CONCRETO ARMADO, EXCETO VIGAS, PILARES, LAJES E FUNDAÇÕES, UTILIZANDO AÇO CA-60 DE 5,0 MM - MONTAGEM. AF_06/2022</t>
  </si>
  <si>
    <t>16,75</t>
  </si>
  <si>
    <t>ARMAÇÃO DE ESTRUTURAS DIVERSAS DE CONCRETO ARMADO, EXCETO VIGAS, PILARES, LAJES E FUNDAÇÕES, UTILIZANDO AÇO CA-50 DE 6,3 MM - MONTAGEM. AF_06/2022</t>
  </si>
  <si>
    <t>15,16</t>
  </si>
  <si>
    <t>ARMAÇÃO DE ESTRUTURAS DIVERSAS DE CONCRETO ARMADO, EXCETO VIGAS, PILARES, LAJES E FUNDAÇÕES, UTILIZANDO AÇO CA-50 DE 8,0 MM - MONTAGEM. AF_06/2022</t>
  </si>
  <si>
    <t>13,73</t>
  </si>
  <si>
    <t>ARMAÇÃO DE ESTRUTURAS DIVERSAS DE CONCRETO ARMADO, EXCETO VIGAS, PILARES, LAJES E FUNDAÇÕES, UTILIZANDO AÇO CA-50 DE 10,0 MM - MONTAGEM. AF_06/2022</t>
  </si>
  <si>
    <t>11,95</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</si>
  <si>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</si>
  <si>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</si>
  <si>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9,35</t>
  </si>
  <si>
    <t>ARMAÇÃO DE ESTRUTURAS DIVERSAS DE CONCRETO ARMADO, EXCETO VIGAS, PILARES, LAJES E FUNDAÇÕES, UTILIZANDO AÇO CA-50 DE 20,0 MM - MONTAGEM. AF_06/2022</t>
  </si>
  <si>
    <t>10,47</t>
  </si>
  <si>
    <t>ARMAÇÃO DE ESTRUTURAS DIVERSAS DE CONCRETO ARMADO, EXCETO VIGAS, PILARES, LAJES E FUNDAÇÕES, UTILIZANDO AÇO CA-50 DE 25,0 MM - MONTAGEM. AF_06/2022</t>
  </si>
  <si>
    <t>10,27</t>
  </si>
  <si>
    <t>CORTE E DOBRA DE AÇO CA-50, DIÂMETRO DE 32 MM. AF_06/2022</t>
  </si>
  <si>
    <t>9,91</t>
  </si>
  <si>
    <t>MONTAGEM DE ARMADURA DE ESTACAS, DIÂMETRO = 8,0 MM. AF_09/2021_PS</t>
  </si>
  <si>
    <t>MONTAGEM DE ARMADURA DE ESTACAS, DIÂMETRO = 10,0 MM. AF_09/2021_PS</t>
  </si>
  <si>
    <t>MONTAGEM DE ARMADURA DE ESTACAS, DIÂMETRO = 12,5 MM. AF_09/2021_PS</t>
  </si>
  <si>
    <t>8,80</t>
  </si>
  <si>
    <t>MONTAGEM DE ARMADURA DE ESTACAS, DIÂMETRO = 16,0 MM. AF_09/2021_PS</t>
  </si>
  <si>
    <t>8,48</t>
  </si>
  <si>
    <t>MONTAGEM DE ARMADURA DE ESTACAS, DIÂMETRO = 20,0 MM. AF_09/2021_PS</t>
  </si>
  <si>
    <t>9,76</t>
  </si>
  <si>
    <t>MONTAGEM DE ARMADURA DE ESTACAS, DIÂMETRO = 25,0 MM. AF_09/2021_PS</t>
  </si>
  <si>
    <t>MONTAGEM DE ARMADURA DE ESTACAS, DIÂMETRO = 32,0 MM. AF_09/2021_PS</t>
  </si>
  <si>
    <t>MONTAGEM DE ARMADURA TRANSVERSAL DE ESTACAS DE SEÇÃO CIRCULAR, DIÂMETRO = 5,0 MM. AF_09/2021_PS</t>
  </si>
  <si>
    <t>15,89</t>
  </si>
  <si>
    <t>MONTAGEM DE ARMADURA TRANSVERSAL DE ESTACAS DE SEÇÃO CIRCULAR, DIÂMETRO = 6,30 MM. AF_09/2021_PS</t>
  </si>
  <si>
    <t>13,91</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</si>
  <si>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</si>
  <si>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</si>
  <si>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</si>
  <si>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22,12</t>
  </si>
  <si>
    <t>ARMAÇÃO DE ESCADA, DE UMA ESTRUTURA CONVENCIONAL DE CONCRETO ARMADO UTILIZANDO AÇO CA-50 DE 6,3 MM - MONTAGEM. AF_11/2020</t>
  </si>
  <si>
    <t>ARMAÇÃO DE ESCADA, DE UMA ESTRUTURA CONVENCIONAL DE CONCRETO ARMADO UTILIZANDO AÇO CA-50 DE 8,0 MM - MONTAGEM. AF_11/2020</t>
  </si>
  <si>
    <t>16,01</t>
  </si>
  <si>
    <t>ARMAÇÃO DE ESCADA, DE UMA ESTRUTURA CONVENCIONAL DE CONCRETO ARMADO UTILIZANDO AÇO CA-50 DE 10,0 MM - MONTAGEM. AF_11/2020</t>
  </si>
  <si>
    <t>12,65</t>
  </si>
  <si>
    <t>ARMAÇÃO DE ESCADA, DE UMA ESTRUTURA CONVENCIONAL DE CONCRETO ARMADO UTILIZANDO AÇO CA-50 DE 12,5 MM - MONTAGEM. AF_11/2020</t>
  </si>
  <si>
    <t>9,68</t>
  </si>
  <si>
    <t>ARMAÇÃO DE ESCADA, DE UMA ESTRUTURA CONVENCIONAL DE CONCRETO ARMADO UTILIZANDO AÇO CA-50 DE 16,0 MM - MONTAGEM. AF_11/2020</t>
  </si>
  <si>
    <t>8,46</t>
  </si>
  <si>
    <t>17,79</t>
  </si>
  <si>
    <t>15,96</t>
  </si>
  <si>
    <t>13,93</t>
  </si>
  <si>
    <t>ARMAÇÃO DO SISTEMA DE PAREDES DE CONCRETO, EXECUTADA COMO ARMADURA POSITIVA DE LAJES, TELA Q-159. AF_06/2019</t>
  </si>
  <si>
    <t>11,71</t>
  </si>
  <si>
    <t>ARMAÇÃO DO SISTEMA DE PAREDES DE CONCRETO, EXECUTADA COMO ARMADURA POSITIVA DE LAJES, TELA Q-196. AF_06/2019</t>
  </si>
  <si>
    <t>ARMAÇÃO DO SISTEMA DE PAREDES DE CONCRETO, EXECUTADA COMO REFORÇO, VERGALHÃO DE 5,0 MM DE DIÂMETRO. AF_06/2019</t>
  </si>
  <si>
    <t>11,94</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</si>
  <si>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</si>
  <si>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</si>
  <si>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</si>
  <si>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7,89</t>
  </si>
  <si>
    <t>ARMAÇÃO DE VERGA E CONTRAVERGA DE ALVENARIA ESTRUTURAL; DIÂMETRO DE 16,0 MM. AF_09/2021</t>
  </si>
  <si>
    <t>8,78</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</si>
  <si>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</si>
  <si>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</si>
  <si>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</si>
  <si>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10,74</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</si>
  <si>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</si>
  <si>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</si>
  <si>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10,02</t>
  </si>
  <si>
    <t>ARMAÇÃO DE PILAR OU VIGA DE ESTRUTURA DE CONCRETO ARMADO EMBUTIDA EM ALVENARIA DE VEDAÇÃO UTILIZANDO AÇO CA-50 DE 12,5 MM - MONTAGEM. AF_06/2022</t>
  </si>
  <si>
    <t>10,72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</si>
  <si>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</si>
  <si>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</si>
  <si>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15,65</t>
  </si>
  <si>
    <t>ARMAÇÃO DE PILAR OU VIGA DE ESTRUTURA DE CONCRETO ARMADO EMBUTIDA EM ALVENARIA DE VEDAÇÃO UTILIZANDO AÇO CA-50 DE 6,3 MM - MONTAGEM. AF_06/2022</t>
  </si>
  <si>
    <t>17,88</t>
  </si>
  <si>
    <t>ARMAÇÃO DE PILAR OU VIGA DE ESTRUTURA DE CONCRETO ARMADO EMBUTIDA EM ALVENARIA DE VEDAÇÃO UTILIZANDO AÇO CA-60 DE 5,0 MM - MONTAGEM. AF_06/2022</t>
  </si>
  <si>
    <t>20,41</t>
  </si>
  <si>
    <t>ARMAÇÃO DE BLOCO E SAPATA UTILIZANDO AÇO CA-50 DE 25 MM - MONTAGEM. AF_01/2024</t>
  </si>
  <si>
    <t>ARMAÇÃO DE SAPATA ISOLADA, VIGA BALDRAME E SAPATA CORRIDA UTILIZANDO AÇO CA-50 DE 6,3 MM - MONTAGEM. AF_01/2024</t>
  </si>
  <si>
    <t>15,36</t>
  </si>
  <si>
    <t>ARMAÇÃO DE SAPATA ISOLADA, VIGA BALDRAME E SAPATA CORRIDA UTILIZANDO AÇO CA-50 DE 8 MM - MONTAGEM. AF_01/2024</t>
  </si>
  <si>
    <t>14,19</t>
  </si>
  <si>
    <t>ARMAÇÃO DE SAPATA ISOLADA, VIGA BALDRAME E SAPATA CORRIDA UTILIZANDO AÇO CA-50 DE 10 MM - MONTAGEM. AF_01/2024</t>
  </si>
  <si>
    <t>12,64</t>
  </si>
  <si>
    <t>10,70</t>
  </si>
  <si>
    <t>10,05</t>
  </si>
  <si>
    <t>ARMAÇÃO DE BLOCO, SAPATA ISOLADA E SAPATA CORRIDA UTILIZANDO AÇO CA-50 DE 20 MM - MONTAGEM. AF_01/2024</t>
  </si>
  <si>
    <t>11,04</t>
  </si>
  <si>
    <t>GRAUTEAMENTO VERTICAL EM ALVENARIA ESTRUTURAL. AF_09/2021</t>
  </si>
  <si>
    <t>1.070,37</t>
  </si>
  <si>
    <t>GRAUTEAMENTO DE CINTA INTERMEDIÁRIA OU DE CONTRAVERGA EM ALVENARIA ESTRUTURAL. AF_09/2021</t>
  </si>
  <si>
    <t>926,31</t>
  </si>
  <si>
    <t>GRAUTEAMENTO DE CINTA SUPERIOR OU DE VERGA EM ALVENARIA ESTRUTURAL. AF_09/2021</t>
  </si>
  <si>
    <t>1.033,53</t>
  </si>
  <si>
    <t>GRAUTE FGK=15 MPA; TRAÇO 1:0,04:2,2:2,5 (EM MASSA SECA DE CIMENTO/CAL/AREIA GROSSA/BRITA 0) - PREPARO MECÂNICO COM BETONEIRA 400 L. AF_09/2021</t>
  </si>
  <si>
    <t>549,34</t>
  </si>
  <si>
    <t>GRAUTE FGK=20 MPA; TRAÇO 1:0,04:1,8:2,1 (EM MASSA SECA DE CIMENTO/ CAL/ AREIA GROSSA/ BRITA 0) - PREPARO MECÂNICO COM BETONEIRA 400 L. AF_09/2021</t>
  </si>
  <si>
    <t>601,77</t>
  </si>
  <si>
    <t>GRAUTE FGK=25 MPA; TRAÇO 1:0,02:1,3:1,6 (EM MASSA SECA DE CIMENTO/ CAL/ AREIA GROSSA/ BRITA 0) - PREPARO MECÂNICO COM BETONEIRA 400 L. AF_09/2021</t>
  </si>
  <si>
    <t>661,30</t>
  </si>
  <si>
    <t>GRAUTE FGK=30 MPA; TRAÇO 1:0,02:0,9:1,2 (EM MASSA SECA DE CIMENTO/ CAL/ AREIA GROSSA/ BRITA 0) - PREPARO MECÂNICO COM BETONEIRA 400 L. AF_09/2021</t>
  </si>
  <si>
    <t>760,72</t>
  </si>
  <si>
    <t>GRAUTE FGK=15 MPA; TRAÇO 1:2,2:2,5:0,3 (EM MASSA SECA DE CIMENTO/ AREIA GROSSA/ BRITA 0/ ADITIVO) - PREPARO MECÂNICO COM BETONEIRA 400 L. AF_09/2021</t>
  </si>
  <si>
    <t>537,29</t>
  </si>
  <si>
    <t>GRAUTE FGK=20 MPA; TRAÇO 1:1,8:2,1:0,4 (EM MASSA SECA DE CIMENTO/ AREIA GROSSA/ BRITA 0/ ADITIVO) - PREPARO MECÂNICO COM BETONEIRA 400 L. AF_09/2021</t>
  </si>
  <si>
    <t>589,41</t>
  </si>
  <si>
    <t>GRAUTE FGK=25 MPA; TRAÇO 1:1,3:1,6:0,4 (EM MASSA SECA DE CIMENTO/ AREIA GROSSA/ BRITA 0/ ADITIVO) - PREPARO MECÂNICO COM BETONEIRA 400 L. AF_09/2021</t>
  </si>
  <si>
    <t>653,09</t>
  </si>
  <si>
    <t>GRAUTE FGK=30 MPA; TRAÇO 1:0,9:1,2:0,6 (EM MASSA SECA DE CIMENTO/ AREIA GROSSA/ BRITA 0/ ADITIVO) - PREPARO MECÂNICO COM BETONEIRA 400 L. AF_09/2021</t>
  </si>
  <si>
    <t>757,43</t>
  </si>
  <si>
    <t>429,89</t>
  </si>
  <si>
    <t>CONCRETO FCK = 15MPA, TRAÇO 1:3,4:3,5 (EM MASSA SECA DE CIMENTO/ AREIA MÉDIA/ BRITA 1) - PREPARO MECÂNICO COM BETONEIRA 400 L. AF_05/2021</t>
  </si>
  <si>
    <t>472,87</t>
  </si>
  <si>
    <t>CONCRETO FCK = 20MPA, TRAÇO 1:2,7:3 (EM MASSA SECA DE CIMENTO/ AREIA MÉDIA/ BRITA 1) - PREPARO MECÂNICO COM BETONEIRA 400 L. AF_05/2021</t>
  </si>
  <si>
    <t>513,31</t>
  </si>
  <si>
    <t>CONCRETO FCK = 25MPA, TRAÇO 1:2,3:2,7 (EM MASSA SECA DE CIMENTO/ AREIA MÉDIA/ BRITA 1) - PREPARO MECÂNICO COM BETONEIRA 400 L. AF_05/2021</t>
  </si>
  <si>
    <t>531,69</t>
  </si>
  <si>
    <t>CONCRETO FCK = 30MPA, TRAÇO 1:2,1:2,5 (EM MASSA SECA DE CIMENTO/ AREIA MÉDIA/ BRITA 1) - PREPARO MECÂNICO COM BETONEIRA 400 L. AF_05/2021</t>
  </si>
  <si>
    <t>548,41</t>
  </si>
  <si>
    <t>CONCRETO FCK = 40MPA, TRAÇO 1:1,6:1,9 (EM MASSA SECA DE CIMENTO/ AREIA MÉDIA/ BRITA 1) - PREPARO MECÂNICO COM BETONEIRA 400 L. AF_05/2021</t>
  </si>
  <si>
    <t>620,34</t>
  </si>
  <si>
    <t>CONCRETO MAGRO PARA LASTRO, TRAÇO 1:4,5:4,5 (EM MASSA SECA DE CIMENTO/ AREIA MÉDIA/ BRITA 1) - PREPARO MECÂNICO COM BETONEIRA 600 L. AF_05/2021</t>
  </si>
  <si>
    <t>427,28</t>
  </si>
  <si>
    <t>CONCRETO FCK = 15MPA, TRAÇO 1:3,4:3,5 (EM MASSA SECA DE CIMENTO/ AREIA MÉDIA/ BRITA 1) - PREPARO MECÂNICO COM BETONEIRA 600 L. AF_05/2021</t>
  </si>
  <si>
    <t>466,92</t>
  </si>
  <si>
    <t>CONCRETO FCK = 20MPA, TRAÇO 1:2,7:3 (EM MASSA SECA DE CIMENTO/ AREIA MÉDIA/ BRITA 1) - PREPARO MECÂNICO COM BETONEIRA 600 L. AF_05/2021</t>
  </si>
  <si>
    <t>500,81</t>
  </si>
  <si>
    <t>CONCRETO FCK = 25MPA, TRAÇO 1:2,3:2,7 (EM MASSA SECA DE CIMENTO/ AREIA MÉDIA/ BRITA 1) - PREPARO MECÂNICO COM BETONEIRA 600 L. AF_05/2021</t>
  </si>
  <si>
    <t>525,70</t>
  </si>
  <si>
    <t>CONCRETO FCK = 30MPA, TRAÇO 1:2,1:2,5 (EM MASSA SECA DE CIMENTO/ AREIA MÉDIA/ BRITA 1) - PREPARO MECÂNICO COM BETONEIRA 600 L. AF_05/2021</t>
  </si>
  <si>
    <t>542,40</t>
  </si>
  <si>
    <t>CONCRETO FCK = 40MPA, TRAÇO 1:1,6:1,9 (EM MASSA SECA DE CIMENTO/ AREIA MÉDIA/ BRITA 1) - PREPARO MECÂNICO COM BETONEIRA 600 L. AF_05/2021</t>
  </si>
  <si>
    <t>612,46</t>
  </si>
  <si>
    <t>CONCRETO MAGRO PARA LASTRO, TRAÇO 1:4,5:4,5 (EM MASSA SECA DE CIMENTO/ AREIA MÉDIA/ BRITA 1) - PREPARO MANUAL. AF_05/2021</t>
  </si>
  <si>
    <t>481,90</t>
  </si>
  <si>
    <t>CONCRETO FCK = 15MPA, TRAÇO 1:3,4:3,5 (EM MASSA SECA DE CIMENTO/ AREIA MÉDIA/ BRITA 1) - PREPARO MANUAL. AF_05/2021</t>
  </si>
  <si>
    <t>519,51</t>
  </si>
  <si>
    <t>CONCRETAGEM DE BLOCO DE COROAMENTO OU VIGA BALDRAME, FCK 30 MPA, COM USO DE JERICA - LANÇAMENTO, ADENSAMENTO E ACABAMENTO. AF_01/2024</t>
  </si>
  <si>
    <t>757,32</t>
  </si>
  <si>
    <t>CONCRETAGEM DE SAPATA, FCK 30 MPA, COM USO DE JERICA - LANÇAMENTO, ADENSAMENTO E ACABAMENTO. AF_01/2024</t>
  </si>
  <si>
    <t>908,38</t>
  </si>
  <si>
    <t>796,48</t>
  </si>
  <si>
    <t>CONCRETAGEM DE SAPATA, FCK 30 MPA, COM USO DE BOMBA - LANÇAMENTO, ADENSAMENTO E ACABAMENTO. AF_01/2024</t>
  </si>
  <si>
    <t>830,44</t>
  </si>
  <si>
    <t>CONCRETAGEM DE EDIFICAÇÕES (PAREDES E LAJES) FEITAS COM SISTEMA DE FÔRMAS MANUSEÁVEIS, COM CONCRETO USINADO AUTOADENSÁVEL FCK 25 MPA - LANÇAMENTO E ACABAMENTO. AF_09/2024</t>
  </si>
  <si>
    <t>726,81</t>
  </si>
  <si>
    <t>CONCRETAGEM DE LAJES EM EDIFICAÇÕES UNIFAMILIARES FEITAS COM SISTEMA DE FÔRMAS MANUSEÁVEIS, COM CONCRETO USINADO BOMBEÁVEL FCK 25 MPA - LANÇAMENTO, ADENSAMENTO E ACABAMENTO. AF_09/2024</t>
  </si>
  <si>
    <t>809,26</t>
  </si>
  <si>
    <t>CONCRETAGEM DE PAREDES EM EDIFICAÇÕES UNIFAMILIARES FEITAS COM SISTEMA DE FÔRMAS MANUSEÁVEIS, COM CONCRETO USINADO BOMBEÁVEL FCK 25 MPA - LANÇAMENTO, ADENSAMENTO E ACABAMENTO. AF_09/2024</t>
  </si>
  <si>
    <t>791,18</t>
  </si>
  <si>
    <t>CONCRETAGEM DE PLATIBANDA EM EDIFICAÇÕES UNIFAMILIARES FEITAS COM SISTEMA DE FÔRMAS MANUSEÁVEIS, COM CONCRETO USINADO BOMBEÁVEL FCK 25 MPA - LANÇAMENTO, ADENSAMENTO E ACABAMENTO. AF_09/2024</t>
  </si>
  <si>
    <t>856,19</t>
  </si>
  <si>
    <t>CONCRETAGEM DE LAJES EM EDIFICAÇÕES MULTIFAMILIARES FEITAS COM SISTEMA DE FÔRMAS MANUSEÁVEIS, COM CONCRETO USINADO BOMBEÁVEL FCK 25 MPA - LANÇAMENTO, ADENSAMENTO E ACABAMENTO. AF_09/2024</t>
  </si>
  <si>
    <t>812,83</t>
  </si>
  <si>
    <t>CONCRETAGEM DE PAREDES EM EDIFICAÇÕES MULTIFAMILIARES FEITAS COM SISTEMA DE FÔRMAS MANUSEÁVEIS, COM CONCRETO USINADO BOMBEÁVEL FCK 25 MPA - LANÇAMENTO, ADENSAMENTO E ACABAMENTO. AF_09/2024</t>
  </si>
  <si>
    <t>793,73</t>
  </si>
  <si>
    <t>CONCRETAGEM DE PLATIBANDA EM EDIFICAÇÕES MULTIFAMILIARES FEITAS COM SISTEMA DE FÔRMAS MANUSEÁVEIS, COM CONCRETO USINADO BOMBEÁVEL FCK 25 MPA - LANÇAMENTO, ADENSAMENTO E ACABAMENTO. AF_09/2024</t>
  </si>
  <si>
    <t>876,58</t>
  </si>
  <si>
    <t>CONCRETAGEM DE PLATIBANDA EM EDIFICAÇÕES UNIFAMILIARES FEITAS COM SISTEMA DE FÔRMAS MANUSEÁVEIS, COM CONCRETO USINADO AUTOADENSÁVEL FCK 25 MPA - LANÇAMENTO E ACABAMENTO. AF_09/2024</t>
  </si>
  <si>
    <t>772,46</t>
  </si>
  <si>
    <t>CONCRETAGEM DE PLATIBANDA EM EDIFICAÇÕES MULTIFAMILIARES FEITAS COM SISTEMA DE FÔRMAS MANUSEÁVEIS, COM CONCRETO USINADO AUTOADENSÁVEL FCK 25 MPA - LANÇAMENTO E ACABAMENTO. AF_09/2024</t>
  </si>
  <si>
    <t>779,27</t>
  </si>
  <si>
    <t>CONCRETAGEM DE EDIFICAÇÕES (PAREDES E LAJES) FEITAS COM SISTEMA DE FÔRMAS MANUSEÁVEIS, COM CONCRETO USINADO BOMBEÁVEL FCK 25 MPA - LANÇAMENTO, ADENSAMENTO E ACABAMENTO. AF_09/2024</t>
  </si>
  <si>
    <t>799,09</t>
  </si>
  <si>
    <t>CONCRETO MAGRO PARA LASTRO, TRAÇO 1:4,5:4,5 (EM MASSA SECA DE CIMENTO/ AREIA MÉDIA/ SEIXO ROLADO) - PREPARO MECÂNICO COM BETONEIRA 400 L. AF_05/2021</t>
  </si>
  <si>
    <t>613,90</t>
  </si>
  <si>
    <t>CONCRETO FCK = 15MPA, TRAÇO 1:3,4:3,4 (EM MASSA SECA DE CIMENTO/ AREIA MÉDIA/ SEIXO ROLADO) - PREPARO MECÂNICO COM BETONEIRA 400 L. AF_05/2021</t>
  </si>
  <si>
    <t>652,47</t>
  </si>
  <si>
    <t>CONCRETO FCK = 20MPA, TRAÇO 1:2,6:2,9 (EM MASSA SECA DE CIMENTO/ AREIA MÉDIA/ SEIXO ROLADO) - PREPARO MECÂNICO COM BETONEIRA 400 L. AF_05/2021</t>
  </si>
  <si>
    <t>698,34</t>
  </si>
  <si>
    <t>CONCRETO FCK = 25MPA, TRAÇO 1:2,2:2,5 (EM MASSA SECA DE CIMENTO/ AREIA MÉDIA/ SEIXO ROLADO) - PREPARO MECÂNICO COM BETONEIRA 400 L. AF_05/2021</t>
  </si>
  <si>
    <t>715,83</t>
  </si>
  <si>
    <t>CONCRETO FCK = 30MPA, TRAÇO 1:1,9:2,3 (EM MASSA SECA DE CIMENTO/ AREIA MÉDIA/ SEIXO ROLADO) - PREPARO MECÂNICO COM BETONEIRA 400 L. AF_05/2021</t>
  </si>
  <si>
    <t>752,11</t>
  </si>
  <si>
    <t>CONCRETO FCK = 40MPA, TRAÇO 1:1,4:1,8 (EM MASSA SECA DE CIMENTO/ AREIA MÉDIA/ SEIXO ROLADO) - PREPARO MECÂNICO COM BETONEIRA 400 L. AF_05/2021</t>
  </si>
  <si>
    <t>802,17</t>
  </si>
  <si>
    <t>CONCRETO MAGRO PARA LASTRO, TRAÇO 1:4,5:4,5 (EM MASSA SECA DE CIMENTO/ AREIA MÉDIA/ SEIXO ROLADO) - PREPARO MECÂNICO COM BETONEIRA 600 L. AF_05/2021</t>
  </si>
  <si>
    <t>612,20</t>
  </si>
  <si>
    <t>CONCRETO FCK = 15MPA, TRAÇO 1:3,4:3,4 (EM MASSA SECA DE CIMENTO/ AREIA MÉDIA/ SEIXO ROLADO) - PREPARO MECÂNICO COM BETONEIRA 600 L. AF_05/2021</t>
  </si>
  <si>
    <t>647,18</t>
  </si>
  <si>
    <t>CONCRETO FCK = 20MPA, TRAÇO 1:2,6:2,9 (EM MASSA SECA DE CIMENTO/ AREIA MÉDIA/ SEIXO ROLADO) - PREPARO MECÂNICO COM BETONEIRA 600 L. AF_05/2021</t>
  </si>
  <si>
    <t>686,59</t>
  </si>
  <si>
    <t>CONCRETO FCK = 25MPA, TRAÇO 1:2,2:2,5 (EM MASSA SECA DE CIMENTO/ AREIA MÉDIA/ SEIXO ROLADO) - PREPARO MECÂNICO COM BETONEIRA 600 L. AF_05/2021</t>
  </si>
  <si>
    <t>714,26</t>
  </si>
  <si>
    <t>CONCRETO FCK = 30MPA, TRAÇO 1:1,9:2,3 (EM MASSA SECA DE CIMENTO/ AREIA MÉDIA/ SEIXO ROLADO) - PREPARO MECÂNICO COM BETONEIRA 600 L. AF_05/2021</t>
  </si>
  <si>
    <t>746,33</t>
  </si>
  <si>
    <t>CONCRETO FCK = 40MPA, TRAÇO 1:1,4:1,8 (EM MASSA SECA DE CIMENTO/ AREIA MÉDIA/ SEIXO ROLADO) - PREPARO MECÂNICO COM BETONEIRA 600 L. AF_05/2021</t>
  </si>
  <si>
    <t>802,38</t>
  </si>
  <si>
    <t>CONCRETO MAGRO PARA LASTRO, TRAÇO 1:4,5:4,5 (EM MASSA SECA DE CIMENTO/ AREIA MÉDIA/ SEIXO ROLADO) - PREPARO MANUAL. AF_05/2021</t>
  </si>
  <si>
    <t>670,16</t>
  </si>
  <si>
    <t>CONCRETO FCK = 15MPA, TRAÇO 1:3,4:3,4 (EM MASSA SECA DE CIMENTO/ AREIA MÉDIA/ SEIXO ROLADO) - PREPARO MANUAL. AF_05/2021</t>
  </si>
  <si>
    <t>700,74</t>
  </si>
  <si>
    <t>CONCRETO CICLÓPICO FCK = 15MPA, 30% PEDRA DE MÃO EM VOLUME REAL, INCLUSIVE LANÇAMENTO. AF_05/2021</t>
  </si>
  <si>
    <t>614,85</t>
  </si>
  <si>
    <t>CONCRETAGEM DE ESCADAS EM EDIFICAÇÕES MULTIFAMILIARES FEITAS COM SISTEMA DE FÔRMAS MANUSEÁVEIS COM CONCRETO USINADO BOMBEÁVEL, FCK 25 MPA - LANÇAMENTO, ADENSAMENTO E ACABAMENTO. AF_09/2024</t>
  </si>
  <si>
    <t>870,09</t>
  </si>
  <si>
    <t>CONCRETAGEM DE ESCADAS EM EDIFICAÇÕES MULTIFAMILIARES FEITAS COM SISTEMA DE FÔRMAS MANUSEÁVEIS COM CONCRETO USINADO AUTOADENSÁVEL, FCK 25 MPA - LANÇAMENTO E ACABAMENTO. AF_09/2024</t>
  </si>
  <si>
    <t>747,44</t>
  </si>
  <si>
    <t>CONCRETAGEM DE PILARES, FCK = 25 MPA,  COM USO DE BALDES - LANÇAMENTO, ADENSAMENTO E ACABAMENTO. AF_02/2022</t>
  </si>
  <si>
    <t>1.007,27</t>
  </si>
  <si>
    <t>LANÇAMENTO COM USO DE BALDES, ADENSAMENTO E ACABAMENTO DE CONCRETO EM ESTRUTURAS. AF_02/2022</t>
  </si>
  <si>
    <t>290,28</t>
  </si>
  <si>
    <t>CONCRETAGEM DE PILARES, FCK = 25 MPA, COM USO DE GRUA - LANÇAMENTO, ADENSAMENTO E ACABAMENTO. AF_02/2022</t>
  </si>
  <si>
    <t>764,06</t>
  </si>
  <si>
    <t>CONCRETAGEM DE PILARES, FCK = 25 MPA, COM USO DE BOMBA - LANÇAMENTO, ADENSAMENTO E ACABAMENTO. AF_02/2022_PS</t>
  </si>
  <si>
    <t>715,89</t>
  </si>
  <si>
    <t>LANÇAMENTO COM USO DE BOMBA, ADENSAMENTO E ACABAMENTO DE CONCRETO EM ESTRUTURAS. AF_02/2022</t>
  </si>
  <si>
    <t>40,16</t>
  </si>
  <si>
    <t>CONCRETAGEM DE VIGAS E LAJES, FCK=25 MPA, PARA LAJES PREMOLDADAS COM USO DE BOMBA - LANÇAMENTO, ADENSAMENTO E ACABAMENTO. AF_02/2022_PS</t>
  </si>
  <si>
    <t>737,06</t>
  </si>
  <si>
    <t>CONCRETAGEM DE VIGAS E LAJES, FCK=25 MPA, PARA LAJES MACIÇAS OU NERVURADAS COM USO DE BOMBA - LANÇAMENTO, ADENSAMENTO E ACABAMENTO. AF_02/2022_PS</t>
  </si>
  <si>
    <t>717,47</t>
  </si>
  <si>
    <t>CONCRETAGEM DE VIGAS E LAJES, FCK=25 MPA, PARA LAJES PREMOLDADAS COM JERICAS EM ELEVADOR DE CABO EM EDIFICAÇÃO DE MULTIPAVIMENTOS ATÉ 16 ANDARES - LANÇAMENTO, ADENSAMENTO E ACABAMENTO. AF_02/2022</t>
  </si>
  <si>
    <t>1.059,19</t>
  </si>
  <si>
    <t>CONCRETAGEM DE VIGAS E LAJES, FCK=25 MPA, PARA LAJES MACIÇAS OU NERVURADAS COM JERICAS EM ELEVADOR DE CABO EM EDIFICAÇÃO DE MULTIPAVIMENTOS ATÉ 16 ANDARES  - LANÇAMENTO, ADENSAMENTO E ACABAMENTO. AF_02/2022</t>
  </si>
  <si>
    <t>894,34</t>
  </si>
  <si>
    <t>CONCRETAGEM DE VIGAS E LAJES, FCK=25 MPA, PARA LAJES PREMOLDADAS COM JERICAS EM CREMALHEIRA EM EDIFICAÇÃO DE MULTIPAVIMENTOS ATÉ 16 ANDARES  - LANÇAMENTO, ADENSAMENTO E ACABAMENTO. AF_02/2022</t>
  </si>
  <si>
    <t>966,28</t>
  </si>
  <si>
    <t>CONCRETAGEM DE VIGAS E LAJES, FCK=25 MPA, PARA LAJES MACIÇAS OU NERVURADAS COM JERICAS EM CREMALHEIRA EM EDIFICAÇÃO DE MULTIPAVIMENTOS ATÉ 16 ANDARES - LANÇAMENTO, ADENSAMENTO E ACABAMENTO. AF_02/2022</t>
  </si>
  <si>
    <t>853,03</t>
  </si>
  <si>
    <t>CONCRETAGEM DE VIGAS E LAJES, FCK=25 MPA, PARA LAJES PREMOLDADAS COM GRUA DE CAÇAMBA DE 350 L EM EDIFICAÇÃO DE MULTIPAVIMENTOS ATÉ 16 ANDARES - LANÇAMENTO, ADENSAMENTO E ACABAMENTO. AF_02/2022</t>
  </si>
  <si>
    <t>904,67</t>
  </si>
  <si>
    <t>CONCRETAGEM DE VIGAS E LAJES, FCK=25 MPA, PARA LAJES MACIÇAS OU NERVURADAS COM GRUA DE CAÇAMBA DE 500 L EM EDIFICAÇÃO DE MULTIPAVIMENTOS ATÉ 16 ANDARES - LANÇAMENTO, ADENSAMENTO E ACABAMENTO. AF_02/2022</t>
  </si>
  <si>
    <t>790,81</t>
  </si>
  <si>
    <t>CONCRETAGEM DE VIGAS E LAJES, FCK=25 MPA, PARA QUALQUER TIPO DE LAJE COM BALDES EM EDIFICAÇÃO TÉRREA - LANÇAMENTO, ADENSAMENTO E ACABAMENTO. AF_02/2022</t>
  </si>
  <si>
    <t>1.023,59</t>
  </si>
  <si>
    <t>CONCRETAGEM DE VIGAS E LAJES, FCK=25 MPA, PARA QUALQUER TIPO DE LAJE COM BALDES EM EDIFICAÇÃO DE MULTIPAVIMENTOS ATÉ 04 ANDARES - LANÇAMENTO, ADENSAMENTO E ACABAMENTO. AF_02/2022</t>
  </si>
  <si>
    <t>1.304,37</t>
  </si>
  <si>
    <t>CONCRETAGEM DE RESERVATÓRIOS, FCK=25 MPA, COM USO DE BOMBA - LANÇAMENTO, ADENSAMENTO E ACABAMENTO. AF_02/2022_PS</t>
  </si>
  <si>
    <t>734,29</t>
  </si>
  <si>
    <t>CONCRETAGEM DE MURETAS, FCK=25 MPA, COM USO DE BOMBA - LANÇAMENTO, ADENSAMENTO E ACABAMENTO. AF_02/2022_PS</t>
  </si>
  <si>
    <t>722,03</t>
  </si>
  <si>
    <t>CONCRETAGEM DE ESCADAS, FCK=25 MPA, COM USO DE BOMBA - LANÇAMENTO, ADENSAMENTO E ACABAMENTO. AF_02/2022_PS</t>
  </si>
  <si>
    <t>784,05</t>
  </si>
  <si>
    <t>CONCRETAGEM DE PILARES, FCK=25 MPA, COM USO DE JERICAS EM ELEVADOR DE CABO - LANÇAMENTO, ADENSAMENTO E ACABAMENTO. AF_02/2022</t>
  </si>
  <si>
    <t>1.126,44</t>
  </si>
  <si>
    <t>CONCRETAGEM DE PILARES, FCK=25 MPA, COM USO DE JERICAS EM CREMALHEIRA - LANÇAMENTO, ADENSAMENTO E ACABAMENTO. AF_02/2022</t>
  </si>
  <si>
    <t>888,54</t>
  </si>
  <si>
    <t>ARMAÇÃO DE SAPATA ISOLADA, VIGA BALDRAME E SAPATA CORRIDA UTILIZANDO AÇO CA-60 DE 5 MM - MONTAGEM. AF_01/2024</t>
  </si>
  <si>
    <t>16,64</t>
  </si>
  <si>
    <t>CONCRETAGEM DE SAPATA CORRIDA, FCK 30 MPA, COM USO DE JERICA - LANÇAMENTO, ADENSAMENTO E ACABAMENTO. AF_01/2024</t>
  </si>
  <si>
    <t>812,41</t>
  </si>
  <si>
    <t>CONCRETAGEM DE SAPATA CORRIDA, FCK 30 MPA, COM USO DE BOMBA - LANÇAMENTO, ADENSAMENTO E ACABAMENTO. AF_01/2024</t>
  </si>
  <si>
    <t>821,72</t>
  </si>
  <si>
    <t>LAJE PRÉ-MOLDADA UNIDIRECIONAL, BIAPOIADA, PARA PISO, ENCHIMENTO EM CERÂMICA, VIGOTA CONVENCIONAL, ALTURA TOTAL DA LAJE (ENCHIMENTO+CAPA) = (8+4). AF_11/2020_PA</t>
  </si>
  <si>
    <t>204,82</t>
  </si>
  <si>
    <t>LAJE PRÉ-MOLDADA UNIDIRECIONAL, BIAPOIADA, PARA FORRO, ENCHIMENTO EM CERÂMICA, VIGOTA CONVENCIONAL, ALTURA TOTAL DA LAJE (ENCHIMENTO+CAPA) = (8+3). AF_11/2020_PA</t>
  </si>
  <si>
    <t>191,74</t>
  </si>
  <si>
    <t>ALVENARIA DE EMBASAMENTO COM BLOCO ESTRUTURAL DE CONCRETO, DE 14X19X29CM E ARGAMASSA DE ASSENTAMENTO COM PREPARO EM BETONEIRA. AF_05/2020</t>
  </si>
  <si>
    <t>984,83</t>
  </si>
  <si>
    <t>ALVENARIA DE EMBASAMENTO COM BLOCO ESTRUTURAL DE CERÂMICA, DE 14X19X29CM E ARGAMASSA DE ASSENTAMENTO COM PREPARO EM BETONEIRA. AF_05/2020</t>
  </si>
  <si>
    <t>670,35</t>
  </si>
  <si>
    <t>TRATAMENTO DE JUNTA DE DILATAÇÃO, COM TARUGO DE POLIETILENO E SELANTE PU, INCLUSO PREENCHIMENTO COM ESPUMA EXPANSIVA PU. AF_09/2023</t>
  </si>
  <si>
    <t>66,77</t>
  </si>
  <si>
    <t>TRATAMENTO DE JUNTA DE DILATAÇÃO COM MANTA ASFÁLTICA ADERIDA COM MAÇARICO. AF_09/2023</t>
  </si>
  <si>
    <t>20,97</t>
  </si>
  <si>
    <t>TRATAMENTO DE JUNTA SERRADA, COM TARUGO DE POLIETILENO E SELANTE À BASE DE SILICONE. AF_09/2023</t>
  </si>
  <si>
    <t>46,23</t>
  </si>
  <si>
    <t>VERGA PRÉ-MOLDADA COM ATÉ 1,5 M DE VÃO, ESPESSURA DE *20* CM. AF_03/2024</t>
  </si>
  <si>
    <t>30,47</t>
  </si>
  <si>
    <t>VERGA MOLDADA IN LOCO EM CONCRETO, ESPESSURA DE *20* CM. AF_03/2024</t>
  </si>
  <si>
    <t>80,72</t>
  </si>
  <si>
    <t>71,39</t>
  </si>
  <si>
    <t>CONTRAVERGA PRÉ-MOLDADA, ESPESSURA DE *20* CM. AF_03/2024</t>
  </si>
  <si>
    <t>29,63</t>
  </si>
  <si>
    <t>CONTRAVERGA MOLDADA IN LOCO EM CONCRETO, ESPESSURA DE *20* CM. AF_03/2024</t>
  </si>
  <si>
    <t>60,36</t>
  </si>
  <si>
    <t>50,24</t>
  </si>
  <si>
    <t>FIXAÇÃO (ENCUNHAMENTO) DE ALVENARIA DE VEDAÇÃO COM ARGAMASSA APLICADA COM BISNAGA. AF_03/2024</t>
  </si>
  <si>
    <t>11,65</t>
  </si>
  <si>
    <t>FIXAÇÃO (ENCUNHAMENTO) DE ALVENARIA DE VEDAÇÃO COM TIJOLO MACIÇO. AF_03/2024</t>
  </si>
  <si>
    <t>28,76</t>
  </si>
  <si>
    <t>FIXAÇÃO (ENCUNHAMENTO) DE ALVENARIA DE VEDAÇÃO COM ESPUMA DE POLIURETANO EXPANSIVA. AF_03/2024</t>
  </si>
  <si>
    <t>13,30</t>
  </si>
  <si>
    <t>CINTA DE AMARRAÇÃO DE ALVENARIA MOLDADA IN LOCO COM UTILIZAÇÃO DE BLOCOS CANALETA, ESPESSURA DE *20* CM. AF_03/2024</t>
  </si>
  <si>
    <t>68,91</t>
  </si>
  <si>
    <t>VERGA PRÉ-MOLDADA COM ATÉ 1,5 M DE VÃO, ESPESSURA DE *15* CM. AF_03/2024</t>
  </si>
  <si>
    <t>26,45</t>
  </si>
  <si>
    <t>VERGA PRÉ-MOLDADA COM ATÉ 1,5 M DE VÃO, ESPESSURA DE *10* CM. AF_03/2024</t>
  </si>
  <si>
    <t>23,26</t>
  </si>
  <si>
    <t>VERGA MOLDADA IN LOCO EM CONCRETO, ESPESSURA DE *15* CM. AF_03/2024</t>
  </si>
  <si>
    <t>68,68</t>
  </si>
  <si>
    <t>VERGA MOLDADA IN LOCO EM CONCRETO, ESPESSURA DE *10* CM. AF_03/2024</t>
  </si>
  <si>
    <t>56,59</t>
  </si>
  <si>
    <t>VERGA MOLDADA IN LOCO COM UTILIZAÇÃO DE BLOCOS CANALETA, ESPESSURA DE *15* CM. AF_03/2024</t>
  </si>
  <si>
    <t>59,17</t>
  </si>
  <si>
    <t>VERGA MOLDADA IN LOCO COM UTILIZAÇÃO DE BLOCOS CANALETA, ESPESSURA DE *10* CM. AF_03/2024</t>
  </si>
  <si>
    <t>42,06</t>
  </si>
  <si>
    <t>CONTRAVERGA PRÉ-MOLDADA, ESPESSURA DE *15* CM. AF_03/2024</t>
  </si>
  <si>
    <t>26,06</t>
  </si>
  <si>
    <t>CONTRAVERGA PRÉ-MOLDADA, ESPESSURA DE *10* CM. AF_03/2024</t>
  </si>
  <si>
    <t>22,89</t>
  </si>
  <si>
    <t>CONTRAVERGA MOLDADA IN LOCO EM CONCRETO, ESPESSURA DE *15* CM. AF_03/2024</t>
  </si>
  <si>
    <t>52,35</t>
  </si>
  <si>
    <t>CONTRAVERGA MOLDADA IN LOCO EM CONCRETO, ESPESSURA DE *10* CM. AF_03/2024</t>
  </si>
  <si>
    <t>44,36</t>
  </si>
  <si>
    <t>CONTRAVERGA MOLDADA IN LOCO COM UTILIZAÇÃO DE BLOCOS CANALETA, ESPESSURA DE *15* CM. AF_03/2024</t>
  </si>
  <si>
    <t>47,50</t>
  </si>
  <si>
    <t>CONTRAVERGA MOLDADA IN LOCO COM UTILIZAÇÃO DE BLOCOS CANALETA, ESPESSURA DE *10* CM. AF_03/2024</t>
  </si>
  <si>
    <t>32,27</t>
  </si>
  <si>
    <t>CINTA DE AMARRAÇÃO DE ALVENARIA MOLDADA IN LOCO COM UTILIZAÇÃO DE BLOCOS CANALETA, ESPESSURA DE *15* CM. AF_03/2024</t>
  </si>
  <si>
    <t>57,08</t>
  </si>
  <si>
    <t>CINTA DE AMARRAÇÃO DE ALVENARIA MOLDADA IN LOCO COM UTILIZAÇÃO DE BLOCOS CANALETA, ESPESSURA DE *10* CM. AF_03/2024</t>
  </si>
  <si>
    <t>VERGA PRÉ-FABRICADA COM ATÉ 1,5 M DE VÃO, ESPESSURA DE *20* CM. AF_03/2024</t>
  </si>
  <si>
    <t>65,60</t>
  </si>
  <si>
    <t>VERGA PRÉ-FABRICADA COM ATÉ 1,5 M DE VÃO, ESPESSURA DE *15* CM. AF_03/2024</t>
  </si>
  <si>
    <t>47,29</t>
  </si>
  <si>
    <t>VERGA PRÉ-FABRICADA COM ATÉ 1,5 M DE VÃO, ESPESSURA DE *10* CM. AF_03/2024</t>
  </si>
  <si>
    <t>32,02</t>
  </si>
  <si>
    <t>CONTRAVERGA PRÉ-FABRICADA, ESPESSURA DE *20* CM. AF_03/2024</t>
  </si>
  <si>
    <t>65,42</t>
  </si>
  <si>
    <t>CONTRAVERGA PRÉ-FABRICADA, ESPESSURA DE *15* CM. AF_03/2024</t>
  </si>
  <si>
    <t>47,08</t>
  </si>
  <si>
    <t>CONTRAVERGA PRÉ-FABRICADA, ESPESSURA DE *10* CM. AF_03/2024</t>
  </si>
  <si>
    <t>PEÇA RETANGULAR PRÉ-MOLDADA, VOLUME DE CONCRETO DE ATÉ 10 LITROS, TAXA DE AÇO APROXIMADA DE 30KG/M³. AF_03/2024</t>
  </si>
  <si>
    <t>3.396,29</t>
  </si>
  <si>
    <t>PEÇA RETANGULAR PRÉ-MOLDADA, VOLUME DE CONCRETO DE 10 A 30 LITROS, TAXA DE AÇO APROXIMADA DE 30KG/M³. AF_03/2024</t>
  </si>
  <si>
    <t>2.969,22</t>
  </si>
  <si>
    <t>PEÇA RETANGULAR PRÉ-MOLDADA, VOLUME DE CONCRETO DE 30 A 100 LITROS, TAXA DE AÇO APROXIMADA DE 30KG/M³. AF_03/2024</t>
  </si>
  <si>
    <t>2.437,20</t>
  </si>
  <si>
    <t>PEÇA RETANGULAR PRÉ-MOLDADA, VOLUME DE CONCRETO ACIMA DE 100 LITROS, TAXA DE AÇO APROXIMADA DE 30KG/M³. AF_03/2024</t>
  </si>
  <si>
    <t>1.472,22</t>
  </si>
  <si>
    <t>PEÇA RETANGULAR PRÉ-MOLDADA, VOLUME DE CONCRETO DE 30 A 70 LITROS, TAXA DE AÇO APROXIMADA DE 70KG/M³. AF_03/2024</t>
  </si>
  <si>
    <t>3.182,95</t>
  </si>
  <si>
    <t>PEÇA CIRCULAR PRÉ-MOLDADA, VOLUME DE CONCRETO DE 10 A 30 LITROS, TAXA DE FIBRA DE POLIPROPILENO APROXIMADA DE 6 KG/M³. AF_03/2024_PS</t>
  </si>
  <si>
    <t>3.935,41</t>
  </si>
  <si>
    <t>PEÇA CIRCULAR PRÉ-MOLDADA, VOLUME DE CONCRETO DE 30 A 100 LITROS, TAXA DE AÇO APROXIMADA DE 30KG/M³. AF_03/2024</t>
  </si>
  <si>
    <t>2.854,49</t>
  </si>
  <si>
    <t>PEÇA CIRCULAR PRÉ-MOLDADA, VOLUME DE CONCRETO ACIMA DE 100 LITROS, TAXA DE AÇO APROXIMADA DE 30KG/M³. AF_03/2024</t>
  </si>
  <si>
    <t>2.001,90</t>
  </si>
  <si>
    <t>CONTENÇÃO EM CORTINA COM ESTACAS ESPAÇADAS COM 30 CM DE DIÂMETRO E PROFUNDIDADE MENOR OU IGUAL A 10 M. AF_06/2018</t>
  </si>
  <si>
    <t>155,80</t>
  </si>
  <si>
    <t>CONTENÇÃO EM CORTINA COM ESTACAS ESPAÇADAS COM 30 CM DE DIÂMETRO E PROFUNDIDADE MAIOR QUE 10 M E MENOR OU IGUAL A 15 M. AF_06/2018</t>
  </si>
  <si>
    <t>123,86</t>
  </si>
  <si>
    <t>CONTENÇÃO EM CORTINA COM ESTACAS ESPAÇADAS COM 30 CM DE DIÂMETRO E PROFUNDIDADE MAIOR QUE 15 M. AF_06/2018</t>
  </si>
  <si>
    <t>115,22</t>
  </si>
  <si>
    <t>CONTENÇÃO EM CORTINA COM ESTACAS ESPAÇADAS COM 40 CM DE DIÂMETRO E PROFUNDIDADE MENOR OU IGUAL A 10 M. AF_06/2018</t>
  </si>
  <si>
    <t>157,81</t>
  </si>
  <si>
    <t>CONTENÇÃO EM CORTINA COM ESTACAS ESPAÇADAS COM 40 CM DE DIÂMETRO E PROFUNDIDADE MAIOR QUE 10 M E MENOR OU IGUAL A 15 M. AF_06/2018</t>
  </si>
  <si>
    <t>144,70</t>
  </si>
  <si>
    <t>CONTENÇÃO EM CORTINA COM ESTACAS ESPAÇADAS COM 40 CM DE DIÂMETRO E PROFUNDIDADE MAIOR QUE 15 M. AF_06/2018</t>
  </si>
  <si>
    <t>138,10</t>
  </si>
  <si>
    <t>CONTENÇÃO EM CORTINA COM ESTACAS ESPAÇADAS COM 50 CM DE DIÂMETRO E PROFUNDIDADE MENOR OU IGUAL A 10 M. AF_06/2018</t>
  </si>
  <si>
    <t>180,25</t>
  </si>
  <si>
    <t>CONTENÇÃO EM CORTINA COM ESTACAS ESPAÇADAS COM 50 CM DE DIÂMETRO E PROFUNDIDADE MAIOR QUE 10 M E MENOR OU IGUAL A 15 M. AF_06/2018</t>
  </si>
  <si>
    <t>169,71</t>
  </si>
  <si>
    <t>CONTENÇÃO EM CORTINA COM ESTACAS ESPAÇADAS COM 50 CM DE DIÂMETRO E PROFUNDIDADE MAIOR QUE 15 M. AF_06/2018</t>
  </si>
  <si>
    <t>164,34</t>
  </si>
  <si>
    <t>CONTENÇÃO EM CORTINA COM ESTACAS ESPAÇADAS COM 60 CM DE DIÂMETRO E PROFUNDIDADE MENOR OU IGUAL A 10 M. AF_06/2018</t>
  </si>
  <si>
    <t>204,54</t>
  </si>
  <si>
    <t>CONTENÇÃO EM CORTINA COM ESTACAS ESPAÇADAS COM 60 CM DE DIÂMETRO E PROFUNDIDADE MAIOR QUE 10 M E MENOR OU IGUAL A 15 M. AF_06/2018</t>
  </si>
  <si>
    <t>195,63</t>
  </si>
  <si>
    <t>CONTENÇÃO EM CORTINA COM ESTACAS ESPAÇADAS COM 60 CM DE DIÂMETRO E PROFUNDIDADE MAIOR QUE 15 M. AF_06/2018</t>
  </si>
  <si>
    <t>190,99</t>
  </si>
  <si>
    <t>EXECUÇÃO DE MURETA GUIA PARA CONTENÇÃO/ FUNDAÇÃO COM 30 CM DE ESPESSURA. AF_06/2018</t>
  </si>
  <si>
    <t>681,92</t>
  </si>
  <si>
    <t>EXECUÇÃO DE MURETA GUIA PARA CONTENÇÃO/ FUNDAÇÃO COM 40 CM DE ESPESSURA. AF_06/2018</t>
  </si>
  <si>
    <t>692,64</t>
  </si>
  <si>
    <t>EXECUÇÃO DE MURETA GUIA PARA CONTENÇÃO/ FUNDAÇÃO COM 50 CM DE ESPESSURA. AF_06/2018</t>
  </si>
  <si>
    <t>703,36</t>
  </si>
  <si>
    <t>EXECUÇÃO DE MURETA GUIA PARA CONTENÇÃO/ FUNDAÇÃO COM 60 CM DE ESPESSURA. AF_06/2018</t>
  </si>
  <si>
    <t>714,09</t>
  </si>
  <si>
    <t>EXECUÇÃO DE MURETA GUIA PARA CONTENÇÃO/ FUNDAÇÃO COM 80 CM DE ESPESSURA. AF_06/2018</t>
  </si>
  <si>
    <t>735,53</t>
  </si>
  <si>
    <t>SOLDA DE TOPO EM CHAPA/PERFIL/TUBO DE AÇO CHANFRADO, ESPESSURA=1/4''. AF_06/2018</t>
  </si>
  <si>
    <t>82,45</t>
  </si>
  <si>
    <t>SOLDA DE TOPO EM CHAPA/PERFIL/TUBO DE AÇO CHANFRADO, ESPESSURA=5/16''. AF_06/2018</t>
  </si>
  <si>
    <t>SOLDA DE TOPO EM CHAPA/PERFIL/TUBO DE AÇO CHANFRADO, ESPESSURA=3/8''. AF_06/2018</t>
  </si>
  <si>
    <t>125,72</t>
  </si>
  <si>
    <t>SOLDA DE TOPO EM CHAPA/PERFIL/TUBO DE AÇO CHANFRADO, ESPESSURA=1/2''. AF_06/2018</t>
  </si>
  <si>
    <t>188,07</t>
  </si>
  <si>
    <t>SOLDA DE TOPO EM CHAPA/PERFIL/TUBO DE AÇO CHANFRADO, ESPESSURA=5/8''. AF_06/2018</t>
  </si>
  <si>
    <t>263,61</t>
  </si>
  <si>
    <t>SOLDA DE TOPO EM CHAPA/PERFIL/TUBO DE AÇO CHANFRADO, ESPESSURA=3/4''. AF_06/2018</t>
  </si>
  <si>
    <t>357,92</t>
  </si>
  <si>
    <t>VIGA METÁLICA EM PERFIL LAMINADO OU SOLDADO EM AÇO ESTRUTURAL, COM CONEXÕES PARAFUSADAS, INCLUSOS MÃO DE OBRA, TRANSPORTE E IÇAMENTO UTILIZANDO GUINDASTE - FORNECIMENTO E INSTALAÇÃO. AF_01/2020_PSA</t>
  </si>
  <si>
    <t>14,92</t>
  </si>
  <si>
    <t>VIGA METÁLICA EM PERFIL LAMINADO OU SOLDADO EM AÇO ESTRUTURAL, COM CONEXÕES SOLDADAS, INCLUSOS MÃO DE OBRA, TRANSPORTE E IÇAMENTO UTILIZANDO GUINDASTE - FORNECIMENTO E INSTALAÇÃO. AF_01/2020_PA</t>
  </si>
  <si>
    <t>14,74</t>
  </si>
  <si>
    <t>PILAR METÁLICO PERFIL LAMINADO/SOLDADO EM AÇO ESTRUTURAL, COM CONEXÕES PARAFUSADAS, INCLUSOS MÃO DE OBRA, TRANSPORTE E IÇAMENTO UTILIZANDO GUINDASTE - FORNECIMENTO E INSTALAÇÃO. AF_01/2020_PSA</t>
  </si>
  <si>
    <t>12,97</t>
  </si>
  <si>
    <t>PILAR METÁLICO PERFIL LAMINADO OU SOLDADO EM AÇO ESTRUTURAL, COM CONEXÕES SOLDADAS, INCLUSOS MÃO DE OBRA, TRANSPORTE E IÇAMENTO UTILIZANDO GUINDASTE - FORNECIMENTO E INSTALAÇÃO. AF_01/2020_PA</t>
  </si>
  <si>
    <t>13,24</t>
  </si>
  <si>
    <t>CONTRAVENTAMENTO COM CANTONEIRAS DE AÇO, ABAS IGUAIS, COM CONEXÕES PARAFUSADAS, INCLUSOS MÃO DE OBRA, TRANSPORTE E IÇAMENTO UTILIZANDO TALHA MANUAL, PARA EDIFÍCIOS DE ATÉ 2 PAVIMENTOS - FORNECIMENTO E INSTALAÇÃO. AF_01/2020_PSA</t>
  </si>
  <si>
    <t>15,38</t>
  </si>
  <si>
    <t>CONTRAVENTAMENTO COM CANTONEIRAS DE AÇO, ABAS IGUAIS, COM CONEXÕES SOLDADAS, INCLUSOS MÃO DE OBRA, TRANSPORTE E IÇAMENTO UTILIZANDO TALHA MANUAL, PARA EDIFÍCIOS DE ATÉ 2 PAVIMENTOS - FORNECIMENTO E INSTALAÇÃO. AF_01/2020_PA</t>
  </si>
  <si>
    <t>14,81</t>
  </si>
  <si>
    <t>CONTRAVENTAMENTO COM CANTONEIRAS DE AÇO, ABAS IGUAIS, COM CONEXÕES PARAFUSADAS, INCLUSOS MÃO DE OBRA, TRANSPORTE E IÇAMENTO UTILIZANDO GUINDASTE, PARA EDIFÍCIOS DE 3 A 5 PAVIMENTOS - FORNECIMENTO E INSTALAÇÃO. AF_01/2020_PSA</t>
  </si>
  <si>
    <t>21,68</t>
  </si>
  <si>
    <t>CONTRAVENTAMENTO COM CANTONEIRAS DE AÇO, ABAS IGUAIS, COM CONEXÕES SOLDADAS, INCLUSOS MÃO DE OBRA, TRANSPORTE E IÇAMENTO UTILIZANDO GUINDASTE, PARA EDIFÍCIOS DE 3 A 5 PAVIMENTOS - FORNECIMENTO E INSTALAÇÃO. AF_01/2020_PA</t>
  </si>
  <si>
    <t>20,80</t>
  </si>
  <si>
    <t>CONTRAVENTAMENTO COM CANTONEIRAS DE AÇO, ABAS IGUAIS, COM CONEXÕES PARAFUSADAS, INCLUSOS MÃO DE OBRA, TRANSPORTE E IÇAMENTO UTILIZANDO GRUA, PARA EDIFÍCIOS DE 6 A 10 PAVIMENTOS - FORNECIMENTO E INSTALAÇÃO. AF_01/2020_PSA</t>
  </si>
  <si>
    <t>16,41</t>
  </si>
  <si>
    <t>CONTRAVENTAMENTO COM CANTONEIRAS DE AÇO, ABAS IGUAIS, COM CONEXÕES SOLDADAS, INCLUSOS MÃO DE OBRA, TRANSPORTE E IÇAMENTO UTILIZANDO GRUA, PARA EDIFÍCIOS DE 6 A 10 PAVIMENTOS - FORNECIMENTO E INSTALAÇÃO. AF_01/2020_PA</t>
  </si>
  <si>
    <t>15,64</t>
  </si>
  <si>
    <t>ESTRUTURA TRELIÇADA DE COBERTURA, TIPO ARCO, COM LIGAÇÕES SOLDADAS, INCLUSOS PERFIS METÁLICOS, CHAPAS METÁLICAS, MÃO DE OBRA E TRANSPORTE COM GUINDASTE - FORNECIMENTO E INSTALAÇÃO. AF_01/2020_PSA</t>
  </si>
  <si>
    <t>18,99</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</si>
  <si>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</si>
  <si>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</si>
  <si>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19,14</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</si>
  <si>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</si>
  <si>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</si>
  <si>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12,19</t>
  </si>
  <si>
    <t>FABRICAÇÃO, MONTAGEM E DESMONTAGEM DE FÔRMA PARA ESCADA HIDRÁULICA, EM CHAPA DE MADEIRA COMPENSADA RESINADA, E = 17 MM, 3 UTILIZAÇÕES. AF_08/2022</t>
  </si>
  <si>
    <t>81,38</t>
  </si>
  <si>
    <t>FABRICAÇÃO, MONTAGEM E DESMONTAGEM DE FÔRMA PARA BACIA DE DISSIPAÇÃO, EM MADEIRA SERRADA, E = 25 MM, 2 UTILIZAÇÕES. AF_08/2022</t>
  </si>
  <si>
    <t>56,90</t>
  </si>
  <si>
    <t>ARMAÇÃO DE DESCIDA D'ÁGUA UTILIZANDO AÇO CA-60 DE 5 MM - MONTAGEM. AF_08/2022</t>
  </si>
  <si>
    <t>CONCRETAGEM DE DISSIPADOR DE ENERGIA, CONCRETO USINADO, FCK = 20 MPA, COM USO DE BOMBA - LANÇAMENTO, ADENSAMENTO E ACABAMENTO. AF_08/2022</t>
  </si>
  <si>
    <t>716,73</t>
  </si>
  <si>
    <t>PEDRA DE MÃO FIXADA COM CONCRETO PARA BACIA DE DISSIPAÇÃO, 40% DE CONCRETO EM VOLUME, FCK = 20 MPA, COM USO DE JERICA E PREPARO EM BETONEIRA DE 600 L - AREIA, BRITA E PEDRA DE MÃO COMERCIAIS - LANÇAMENTO, ADENSAMENTO E ACABAMENTO. AF_08/2022</t>
  </si>
  <si>
    <t>455,68</t>
  </si>
  <si>
    <t>PEDRA ARGAMASSADA COM CIMENTO E AREIA 1:3, 40% DE ARGAMASSA EM VOLUME - AREIA E PEDRA DE MÃO COMERCIAIS - FORNECIMENTO E ASSENTAMENTO. AF_08/2022</t>
  </si>
  <si>
    <t>535,20</t>
  </si>
  <si>
    <t>CONCRETAGEM DE DISSIPADOR DE ENERGIA, FCK = 20 MPA, COM USO DE JERICAS E PREPARO EM BETONEIRA DE 600 L - AREIA E BRITA COMERCIAIS - LANÇAMENTO, ADENSAMENTO E ACABAMENTO. AF_08/2022</t>
  </si>
  <si>
    <t>680,47</t>
  </si>
  <si>
    <t>ESCADA HIDRÁULICA, LARGURA ATÉ 1M, TIPO DESCIDA D'ÁGUA DE CORTE OU ATERRO EM DEGRAUS (DCD 02, 04 E DAD 02), EM CONCRETO USINADO, FCK = 20 MPA, LANÇADO COM BOMBA, INCLUINDO ARMAÇÃO, MATERIAIS E FÔRMAS (3 UTILIZAÇÕES). AF_08/2022</t>
  </si>
  <si>
    <t>1.727,76</t>
  </si>
  <si>
    <t>ESCADA HIDRÁULICA, LARGURA DE 1 A 4,1 M, TIPO DESCIDA D'ÁGUA DE ATERRO EM DEGRAUS (DAD 04, 06, 08, 10, 12, 14, 16, 18), EM CONCRETO USINADO, FCK = 20 MPA, LANÇADO COM BOMBA, INCLUINDO ARMAÇÃO, MATERIAIS E FÔRMAS (3 UTILIZAÇÕES). AF_08/2022</t>
  </si>
  <si>
    <t>1.413,30</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</si>
  <si>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</si>
  <si>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</si>
  <si>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1.249,53</t>
  </si>
  <si>
    <t>BACIA DE DISSIPAÇÃO, LARGURA ATÉ 1 M, TIPO BACIA EM PEDRA DE MÃO FIXADA COM CONCRETO (DEB 01, 02), COM PREPARO MANUAL, FCK = 20 MPA, LANÇADO MANUALMENTE, INCLUINDO MATERIAIS E FÔRMAS (2 UTILIZAÇÕES). AF_08/2022</t>
  </si>
  <si>
    <t>793,99</t>
  </si>
  <si>
    <t>BACIA DE DISSIPAÇÃO, LARGURA DE 1 A 4 M, TIPO BACIA EM PEDRA DE MÃO FIXADA COM CONCRETO (DEB 03, 04, 05, 06), COM PREPARO MANUAL, FCK = 20 MPA, LANÇADO MANUALMENTE, INCLUINDO MATERIAIS E FÔRMAS (2 UTILIZAÇÕES). AF_08/2022</t>
  </si>
  <si>
    <t>599,10</t>
  </si>
  <si>
    <t>BACIA DE DISSIPAÇÃO, LARGURA DE 4 A 9,2 M, TIPO BACIA EM PEDRA DE MÃO FIXADA COM CONCRETO (DEB 07, 08, 09, 10, 11, 12, 13), COM PREPARO MANUAL, FCK = 20 MPA, LANÇADO MANUALMENTE, INCLUINDO MATERIAIS E FÔRMAS (2 UTILIZAÇÕES). AF_08/2022</t>
  </si>
  <si>
    <t>570,54</t>
  </si>
  <si>
    <t>DESCIDA D'ÁGUA RÁPIDA (DAR 03), EM CONCRETO USINADO, FCK = 20 MPA, LANÇADO COM BOMBA, INCLUINDO ARMAÇÃO, MATERIAIS E FÔRMAS (2 UTILIZAÇÕES). AF_08/2022</t>
  </si>
  <si>
    <t>1.579,39</t>
  </si>
  <si>
    <t>VIGA DE MADEIRA SERRADA, PINUS OU EQUIVALENTE DA REGIÃO, SEÇÃO RETANGULAR 7,5 X 10 CM. AF_03/2024</t>
  </si>
  <si>
    <t>54,32</t>
  </si>
  <si>
    <t>PILAR DE MADEIRA ROLIÇA, EUCALIPTO OU EQUIVALENTE DA REGIÃO, FIXADO COM VERGALHÃO, DIÂMETRO DE 12 A 15 CM, APOIO ARTICULADO, COMPRIMENTO DE 3 M. AF_03/2024</t>
  </si>
  <si>
    <t>54,49</t>
  </si>
  <si>
    <t>VIGA DE MADEIRA SERRADA, PINUS OU EQUIVALENTE DA REGIÃO, SEÇÃO RETANGULAR 7,5 X 15 CM. AF_03/2024</t>
  </si>
  <si>
    <t>61,67</t>
  </si>
  <si>
    <t>PILAR DE MADEIRA ROLIÇA, EUCALIPTO OU EQUIVALENTE DA REGIÃO, FIXADO COM VERGALHÃO, DIÂMETRO DE 12 A 15 CM, APOIO ARTICULADO, COMPRIMENTO DE 6 M. AF_03/2024</t>
  </si>
  <si>
    <t>44,35</t>
  </si>
  <si>
    <t>PILAR DE MADEIRA ROLIÇA, EUCALIPTO OU EQUIVALENTE DA REGIÃO, FIXADO COM VERGALHÃO, DIÂMETRO DE 21 A 29 CM, APOIO ARTICULADO, COMPRIMENTO DE 3 M. AF_03/2024</t>
  </si>
  <si>
    <t>156,76</t>
  </si>
  <si>
    <t>PILAR DE MADEIRA ROLIÇA, EUCALIPTO OU EQUIVALENTE DA REGIÃO, FIXADO COM VERGALHÃO, DIÂMETRO DE 21 A 29 CM, APOIO ARTICULADO, COMPRIMENTO DE 6 M. AF_03/2024</t>
  </si>
  <si>
    <t>146,77</t>
  </si>
  <si>
    <t>PILAR DE MADEIRA ROLIÇA, EUCALIPTO OU EQUIVALENTE DA REGIÃO, FIXADO COM VERGALHÃO, DIÂMETRO DE 30 A 34 CM, APOIO ARTICULADO, COMPRIMENTO DE 3 M. AF_03/2024</t>
  </si>
  <si>
    <t>214,45</t>
  </si>
  <si>
    <t>PILAR DE MADEIRA ROLIÇA, EUCALIPTO OU EQUIVALENTE DA REGIÃO, FIXADO COM VERGALHÃO, DIÂMETRO DE 30 A 34 CM, APOIO ARTICULADO, COMPRIMENTO DE 6 M. AF_03/2024</t>
  </si>
  <si>
    <t>205,14</t>
  </si>
  <si>
    <t>PILAR DE MADEIRA SERRADA, MAÇARANDUBA OU EQUIVALENTE DA REGIÃO, NÃO APARELHADO, FIXADO COM VERGALHÃO, SEÇÃO QUADRADA 10 X 10 CM, APOIO ARTICULADO, COMPRIMENTO DE 3 M. AF_03/2024</t>
  </si>
  <si>
    <t>111,35</t>
  </si>
  <si>
    <t>PILAR DE MADEIRA SERRADA, MAÇARANDUBA OU EQUIVALENTE DA REGIÃO, NÃO APARELHADO, FIXADO COM VERGALHÃO, SEÇÃO QUADRADA 10 X 10 CM, APOIO ARTICULADO, COMPRIMENTO DE 6 M. AF_03/2024</t>
  </si>
  <si>
    <t>98,41</t>
  </si>
  <si>
    <t>PILAR DE MADEIRA SERRADA, MAÇARANDUBA OU EQUIVALENTE DA REGIÃO, NÃO APARELHADO, FIXADO COM VERGALHÃO, SEÇÃO QUADRADA 15 X 15 CM, APOIO ARTICULADO, COMPRIMENTO DE 3 M. AF_03/2024</t>
  </si>
  <si>
    <t>195,31</t>
  </si>
  <si>
    <t>PILAR DE MADEIRA SERRADA, MAÇARANDUBA OU EQUIVALENTE DA REGIÃO, NÃO APARELHADO, FIXADO COM VERGALHÃO, SEÇÃO QUADRADA 15 X 15 CM, APOIO ARTICULADO, COMPRIMENTO DE 6 M. AF_03/2024</t>
  </si>
  <si>
    <t>182,39</t>
  </si>
  <si>
    <t>PILAR DE MADEIRA SERRADA, MAÇARANDUBA OU EQUIVALENTE DA REGIÃO, NÃO APARELHADO, FIXADO COM VERGALHÃO, SEÇÃO QUADRADA 20 X 20 CM, APOIO ARTICULADO, COMPRIMENTO DE 3 M. AF_03/2024</t>
  </si>
  <si>
    <t>312,80</t>
  </si>
  <si>
    <t>PILAR DE MADEIRA SERRADA, MAÇARANDUBA OU EQUIVALENTE DA REGIÃO, NÃO APARELHADO, FIXADO COM VERGALHÃO, SEÇÃO QUADRADA 20 X 20 CM, APOIO ARTICULADO, COMPRIMENTO DE 6 M. AF_03/2024</t>
  </si>
  <si>
    <t>299,94</t>
  </si>
  <si>
    <t>VIGA DE MADEIRA SERRADA, MAÇARANDUBA OU EQUIVALENTE DA REGIÃO, APARELHADA, SEÇÃO RETANGULAR 6 X 12 CM. AF_03/2024</t>
  </si>
  <si>
    <t>75,46</t>
  </si>
  <si>
    <t>VIGA DE MADEIRA SERRADA, MAÇARANDUBA OU EQUIVALENTE DA REGIÃO, APARELHADA, SEÇÃO RETANGULAR 6 X 16 CM. AF_03/2024</t>
  </si>
  <si>
    <t>88,48</t>
  </si>
  <si>
    <t>VIGA DE MADEIRA SERRADA, MAÇARANDUBA OU EQUIVALENTE DA REGIÃO, NÃO APARELHADA, SEÇÃO RETANGULAR 6 X 12 CM. AF_03/2024</t>
  </si>
  <si>
    <t>79,04</t>
  </si>
  <si>
    <t>VIGA DE MADEIRA SERRADA, MAÇARANDUBA OU EQUIVALENTE DA REGIÃO, NÃO APARELHADA, SEÇÃO RETANGULAR 6 X 16 CM. AF_03/2024</t>
  </si>
  <si>
    <t>90,12</t>
  </si>
  <si>
    <t>VIGA DE MADEIRA SERRADA, MAÇARANDUBA OU EQUIVALENTE DA REGIÃO, NÃO APARELHADA, SEÇÃO RETANGULAR 6 X 20 CM. AF_03/2024</t>
  </si>
  <si>
    <t>113,92</t>
  </si>
  <si>
    <t>VIGA DE MADEIRA SERRADA, MAÇARANDUBA OU EQUIVALENTE DA REGIÃO, NÃO APARELHADA, SEÇÃO RETANGULAR 8 X 16 CM. AF_03/2024</t>
  </si>
  <si>
    <t>119,45</t>
  </si>
  <si>
    <t>VIGA DE MADEIRA SERRADA, MAÇARANDUBA OU EQUIVALENTE DA REGIÃO, NÃO APARELHADA, SEÇÃO RETANGULAR 6 X 25 CM. AF_03/2024</t>
  </si>
  <si>
    <t>104,85</t>
  </si>
  <si>
    <t>VIGA DE MADEIRA SERRADA, MAÇARANDUBA OU EQUIVALENTE DA REGIÃO, NÃO APARELHADA, SEÇÃO RETANGULAR 6 X 30 CM. AF_03/2024</t>
  </si>
  <si>
    <t>118,69</t>
  </si>
  <si>
    <t>VIGA DE MADEIRA SERRADA, MAÇARANDUBA OU EQUIVALENTE DA REGIÃO, NÃO APARELHADA, SEÇÃO RETANGULAR 6 X 40 CM. AF_03/2024</t>
  </si>
  <si>
    <t>222,40</t>
  </si>
  <si>
    <t>VIGA DE MADEIRA SERRADA, MAÇARANDUBA OU EQUIVALENTE DA REGIÃO, APARELHADA, SEÇÃO RETANGULAR 8 X 30 CM. AF_03/2024</t>
  </si>
  <si>
    <t>204,41</t>
  </si>
  <si>
    <t>PISO DE MADEIRA, SOBRE VIGOTAS DE MADEIRA SEÇÃO 7,5 X 15 CM. AF_03/2024</t>
  </si>
  <si>
    <t>464,14</t>
  </si>
  <si>
    <t>VIGA DE MADEIRA SERRADA, MAÇARANDUBA OU EQUIVALENTE DA REGIÃO, APARELHADA, SEÇÃO RETANGULAR 7,5 X 23 CM. AF_03/2024</t>
  </si>
  <si>
    <t>160,45</t>
  </si>
  <si>
    <t>VIGA DE MADEIRA SERRADA, MAÇARANDUBA OU EQUIVALENTE DA REGIÃO, NÃO APARELHADA, SEÇÃO RETANGULAR 7,5 X 23 CM. AF_03/2024</t>
  </si>
  <si>
    <t>175,45</t>
  </si>
  <si>
    <t>VIGA DE MADEIRA SERRADA, MAÇARANDUBA OU EQUIVALENTE DA REGIÃO, NÃO APARELHADA, SEÇÃO RETANGULAR 8 X 30 CM. AF_03/2024</t>
  </si>
  <si>
    <t>177,43</t>
  </si>
  <si>
    <t>PILAR DE MADEIRA ROLIÇA, EUCALIPTO OU EQUIVALENTE DA REGIÃO, FIXADO COM VERGALHÃO, DIÂMETRO DE 16 A 20 CM, APOIO ARTICULADO, COMPRIMENTO DE 3 M. AF_03/2024</t>
  </si>
  <si>
    <t>78,43</t>
  </si>
  <si>
    <t>PILAR DE MADEIRA ROLIÇA, EUCALIPTO OU EQUIVALENTE DA REGIÃO, FIXADO COM VERGALHÃO, DIÂMETRO DE 16 A 20 CM, APOIO ARTICULADO, COMPRIMENTO DE 6 M. AF_03/2024</t>
  </si>
  <si>
    <t>VIGA DE MADEIRA ROLIÇA, EUCALIPTO OU EQUIVALENTE DA REGIÃO, DIÂMETRO DE 12 A 15 CM. AF_03/2024</t>
  </si>
  <si>
    <t>73,96</t>
  </si>
  <si>
    <t>VIGA DE MADEIRA ROLIÇA, EUCALIPTO OU EQUIVALENTE DA REGIÃO, DIÂMETRO DE 16 A 20 CM. AF_03/2024</t>
  </si>
  <si>
    <t>100,62</t>
  </si>
  <si>
    <t>VIGA DE MADEIRA ROLIÇA, EUCALIPTO OU EQUIVALENTE DA REGIÃO, DIÂMETRO DE 21 A 29 CM. AF_03/2024</t>
  </si>
  <si>
    <t>184,61</t>
  </si>
  <si>
    <t>VIGA DE MADEIRA ROLIÇA, EUCALIPTO OU EQUIVALENTE DA REGIÃO, DIÂMETRO DE 30 A 34 CM. AF_03/2024</t>
  </si>
  <si>
    <t>249,65</t>
  </si>
  <si>
    <t>IMPERMEABILIZAÇÃO DE SUPERFÍCIE COM ARGAMASSA DE CIMENTO E AREIA, COM ADITIVO IMPERMEABILIZANTE, E = 1,5CM. AF_09/2023</t>
  </si>
  <si>
    <t>49,57</t>
  </si>
  <si>
    <t>30,40</t>
  </si>
  <si>
    <t>IMPERMEABILIZAÇÃO DE SUPERFÍCIE COM ARGAMASSA POLIMÉRICA / MEMBRANA ACRÍLICA, 4 DEMÃOS, REFORÇADA COM VÉU DE POLIÉSTER (MAV). AF_09/2023</t>
  </si>
  <si>
    <t>55,41</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</si>
  <si>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</si>
  <si>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</si>
  <si>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</si>
  <si>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112,61</t>
  </si>
  <si>
    <t>IMPERMEABILIZAÇÃO DE SUPERFÍCIE COM MANTA ASFÁLTICA, DUAS CAMADAS, INCLUSIVE APLICAÇÃO DE PRIMER ASFÁLTICO, E=3MM E E=4MM. AF_09/2023</t>
  </si>
  <si>
    <t>189,05</t>
  </si>
  <si>
    <t>IMPERMEABILIZAÇÃO DE SUPERFÍCIE COM MEMBRANA À BASE DE POLIURETANO, 2 DEMÃOS. AF_09/2023</t>
  </si>
  <si>
    <t>167,47</t>
  </si>
  <si>
    <t>IMPERMEABILIZAÇÃO DE SUPERFÍCIE COM MEMBRANA À BASE DE RESINA ACRÍLICA, 3 DEMÃOS. AF_09/2023</t>
  </si>
  <si>
    <t>43,92</t>
  </si>
  <si>
    <t>41,28</t>
  </si>
  <si>
    <t>PROTEÇÃO MECÂNICA DE SUPERFÍCIE HORIZONTAL COM ARGAMASSA DE CIMENTO E AREIA, TRAÇO 1:3, E=2CM. AF_09/2023</t>
  </si>
  <si>
    <t>37,55</t>
  </si>
  <si>
    <t>PROTEÇÃO MECÂNICA DE SUPERFÍCIE VERTICAL COM ARGAMASSA DE CIMENTO E AREIA, TRAÇO 1:3, E=2CM. AF_09/2023</t>
  </si>
  <si>
    <t>48,97</t>
  </si>
  <si>
    <t>PROTEÇÃO MECÂNICA DE SUPERFICIE HORIZONTAL COM ARGAMASSA DE CIMENTO E AREIA, TRAÇO 1:3, E=3CM. AF_09/2023</t>
  </si>
  <si>
    <t>53,60</t>
  </si>
  <si>
    <t>PROTEÇÃO MECÂNICA DE SUPERFÍCIE VERTICAL COM ARGAMASSA DE CIMENTO E AREIA, TRAÇO 1:3, E=3CM. AF_09/2023</t>
  </si>
  <si>
    <t>65,03</t>
  </si>
  <si>
    <t>PROTEÇÃO MECÂNICA DE SUPERFICIE HORIZONTAL COM ARGAMASSA DE CIMENTO E AREIA, TRAÇO 1:3, E=4CM. AF_09/2023</t>
  </si>
  <si>
    <t>68,82</t>
  </si>
  <si>
    <t>PROTEÇÃO MECÂNICA DE SUPERFÍCIE VERTICAL COM ARGAMASSA DE CIMENTO E AREIA, TRAÇO 1:3, E=4CM. AF_09/2023</t>
  </si>
  <si>
    <t>80,24</t>
  </si>
  <si>
    <t>PROTEÇÃO MECÂNICA DE SUPERFICIE HORIZONTAL COM ARGAMASSA DE CIMENTO E AREIA, TRAÇO 1:3, E=5CM. AF_09/2023</t>
  </si>
  <si>
    <t>84,88</t>
  </si>
  <si>
    <t>PROTEÇÃO MECÂNICA DE SUPERFÍCIE VERTICAL COM ARGAMASSA DE CIMENTO E AREIA, TRAÇO 1:3, E=5CM. AF_09/2023</t>
  </si>
  <si>
    <t>96,30</t>
  </si>
  <si>
    <t>PROTEÇÃO MECÂNICA DE SUPERFICIE HORIZONTAL COM CONCRETO 15 MPA, E=4CM. AF_09/2023</t>
  </si>
  <si>
    <t>47,00</t>
  </si>
  <si>
    <t>PROTEÇÃO MECÂNICA DE SUPERFICIE HORIZONTAL COM CONCRETO 15 MPA, E=5CM. AF_09/2023</t>
  </si>
  <si>
    <t>PROTEÇÃO MECÂNICA DE SUPERFÍCIE VERTICAL COM CONCRETO 15 MPA, E=5CM. AF_09/2023</t>
  </si>
  <si>
    <t>68,58</t>
  </si>
  <si>
    <t>ELETRODUTO FLEXÍVEL CORRUGADO, PVC, DN 20 MM (1/2"), PARA CIRCUITOS TERMINAIS, INSTALADO EM FORRO - FORNECIMENTO E INSTALAÇÃO. AF_03/2023_PA</t>
  </si>
  <si>
    <t>16,69</t>
  </si>
  <si>
    <t>ELETRODUTO FLEXÍVEL CORRUGADO REFORÇADO, PVC, DN 20 MM (1/2"), PARA CIRCUITOS TERMINAIS, INSTALADO EM FORRO - FORNECIMENTO E INSTALAÇÃO. AF_03/2023_PA</t>
  </si>
  <si>
    <t>17,35</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</si>
  <si>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</si>
  <si>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</si>
  <si>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19,21</t>
  </si>
  <si>
    <t>ELETRODUTO FLEXÍVEL CORRUGADO, PVC, DN 32 MM (1"), PARA CIRCUITOS TERMINAIS, INSTALADO EM FORRO - FORNECIMENTO E INSTALAÇÃO. AF_03/2023_PA</t>
  </si>
  <si>
    <t>20,53</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</si>
  <si>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</si>
  <si>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</si>
  <si>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17,85</t>
  </si>
  <si>
    <t>ELETRODUTO FLEXÍVEL CORRUGADO, PEAD, DN 40 MM (1 1/4"), PARA CIRCUITOS TERMINAIS, INSTALADO EM FORRO - FORNECIMENTO E INSTALAÇÃO. AF_03/2023_PA</t>
  </si>
  <si>
    <t>20,27</t>
  </si>
  <si>
    <t>ELETRODUTO FLEXÍVEL LISO, PEAD, DN 40 MM (1 1/4"), PARA CIRCUITOS TERMINAIS, INSTALADO EM FORRO - FORNECIMENTO E INSTALAÇÃO. AF_03/2023_PA</t>
  </si>
  <si>
    <t>19,60</t>
  </si>
  <si>
    <t>ELETRODUTO FLEXÍVEL CORRUGADO REFORÇADO, PVC, DN 20 MM (1/2"), PARA CIRCUITOS TERMINAIS, INSTALADO EM LAJE - FORNECIMENTO E INSTALAÇÃO. AF_03/2023</t>
  </si>
  <si>
    <t>6,84</t>
  </si>
  <si>
    <t>ELETRODUTO FLEXÍVEL CORRUGADO REFORÇADO, PVC, DN 25 MM (3/4"), PARA CIRCUITOS TERMINAIS, INSTALADO EM LAJE - FORNECIMENTO E INSTALAÇÃO. AF_03/2023</t>
  </si>
  <si>
    <t>8,65</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</si>
  <si>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</si>
  <si>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</si>
  <si>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7,36</t>
  </si>
  <si>
    <t>ELETRODUTO FLEXÍVEL CORRUGADO, PEAD, DN 40 MM (1 1/4"), PARA CIRCUITOS TERMINAIS, INSTALADO EM LAJE - FORNECIMENTO E INSTALAÇÃO. AF_03/2023</t>
  </si>
  <si>
    <t>9,72</t>
  </si>
  <si>
    <t>ELETRODUTO FLEXÍVEL LISO, PEAD, DN 40 MM (1 1/4"), PARA CIRCUITOS TERMINAIS, INSTALADO EM LAJE - FORNECIMENTO E INSTALAÇÃO. AF_03/2023</t>
  </si>
  <si>
    <t>9,05</t>
  </si>
  <si>
    <t>ELETRODUTO FLEXÍVEL CORRUGADO, PVC, DN 20 MM (1/2"), PARA CIRCUITOS TERMINAIS, INSTALADO EM PAREDE - FORNECIMENTO E INSTALAÇÃO. AF_03/2023</t>
  </si>
  <si>
    <t>9,16</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</si>
  <si>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</si>
  <si>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</si>
  <si>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</si>
  <si>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</si>
  <si>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12,83</t>
  </si>
  <si>
    <t>ELETRODUTO FLEXÍVEL CORRUGADO REFORÇADO, PVC, DN 32 MM (1"), PARA CIRCUITOS TERMINAIS, INSTALADO EM PAREDE - FORNECIMENTO E INSTALAÇÃO. AF_03/2023</t>
  </si>
  <si>
    <t>16,52</t>
  </si>
  <si>
    <t>ELETRODUTO FLEXÍVEL LISO, PEAD, DN 32 MM (1"), PARA CIRCUITOS TERMINAIS, INSTALADO EM PAREDE - FORNECIMENTO E INSTALAÇÃO. AF_03/2023</t>
  </si>
  <si>
    <t>10,35</t>
  </si>
  <si>
    <t>ELETRODUTO FLEXÍVEL CORRUGADO, PEAD, DN 40 MM (1 1/4"), PARA CIRCUITOS TERMINAIS, INSTALADO EM PAREDE - FORNECIMENTO E INSTALAÇÃO. AF_03/2023</t>
  </si>
  <si>
    <t>12,59</t>
  </si>
  <si>
    <t>ELETRODUTO FLEXÍVEL LISO, PEAD, DN 40 MM (1 1/4"), PARA CIRCUITOS TERMINAIS, INSTALADO EM PAREDE - FORNECIMENTO E INSTALAÇÃO. AF_03/2023</t>
  </si>
  <si>
    <t>11,97</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</si>
  <si>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</si>
  <si>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</si>
  <si>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</si>
  <si>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16,11</t>
  </si>
  <si>
    <t>ELETRODUTO RÍGIDO ROSCÁVEL, PVC, DN 20 MM (1/2"), PARA CIRCUITOS TERMINAIS, INSTALADO EM LAJE - FORNECIMENTO E INSTALAÇÃO. AF_03/2023</t>
  </si>
  <si>
    <t>8,75</t>
  </si>
  <si>
    <t>ELETRODUTO RÍGIDO ROSCÁVEL, PVC, DN 25 MM (3/4"), PARA CIRCUITOS TERMINAIS, INSTALADO EM LAJE - FORNECIMENTO E INSTALAÇÃO. AF_03/2023</t>
  </si>
  <si>
    <t>10,60</t>
  </si>
  <si>
    <t>ELETRODUTO RÍGIDO ROSCÁVEL, PVC, DN 32 MM (1"), PARA CIRCUITOS TERMINAIS, INSTALADO EM LAJE - FORNECIMENTO E INSTALAÇÃO. AF_03/2023</t>
  </si>
  <si>
    <t>14,86</t>
  </si>
  <si>
    <t>ELETRODUTO RÍGIDO ROSCÁVEL, PVC, DN 40 MM (1 1/4"), PARA CIRCUITOS TERMINAIS, INSTALADO EM LAJE - FORNECIMENTO E INSTALAÇÃO. AF_03/2023</t>
  </si>
  <si>
    <t>18,98</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</si>
  <si>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</si>
  <si>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</si>
  <si>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14,85</t>
  </si>
  <si>
    <t>ELETRODUTO RÍGIDO ROSCÁVEL, PVC, DN 32 MM (1"), PARA CIRCUITOS TERMINAIS, INSTALADO EM PAREDE - FORNECIMENTO E INSTALAÇÃO. AF_03/2023</t>
  </si>
  <si>
    <t>19,10</t>
  </si>
  <si>
    <t>ELETRODUTO RÍGIDO ROSCÁVEL, PVC, DN 40 MM (1 1/4"), PARA CIRCUITOS TERMINAIS, INSTALADO EM PAREDE - FORNECIMENTO E INSTALAÇÃO. AF_03/2023</t>
  </si>
  <si>
    <t>23,21</t>
  </si>
  <si>
    <t>29,83</t>
  </si>
  <si>
    <t>ELETRODUTO RÍGIDO ROSCÁVEL, PVC, DN 75 MM (2 1/2"), PARA REDE ENTERRADA DE DISTRIBUIÇÃO DE ENERGIA ELÉTRICA - FORNECIMENTO E INSTALAÇÃO. AF_12/2021</t>
  </si>
  <si>
    <t>41,77</t>
  </si>
  <si>
    <t>ELETRODUTO RÍGIDO ROSCÁVEL, PVC, DN 85 MM (3"), PARA REDE ENTERRADA DE DISTRIBUIÇÃO DE ENERGIA ELÉTRICA - FORNECIMENTO E INSTALAÇÃO. AF_12/2021</t>
  </si>
  <si>
    <t>51,23</t>
  </si>
  <si>
    <t>ELETRODUTO RÍGIDO ROSCÁVEL, PVC, DN 110 MM (4"), PARA REDE ENTERRADA DE DISTRIBUIÇÃO DE ENERGIA ELÉTRICA - FORNECIMENTO E INSTALAÇÃO. AF_12/2021</t>
  </si>
  <si>
    <t>77,81</t>
  </si>
  <si>
    <t>ELETRODUTO RÍGIDO SOLDÁVEL, PVC, DN 20 MM (1/2"), APARENTE - FORNECIMENTO E INSTALAÇÃO. AF_10/2022_PA</t>
  </si>
  <si>
    <t>15,62</t>
  </si>
  <si>
    <t>ELETRODUTO RÍGIDO SOLDÁVEL, PVC, DN 25 MM (3/4"), APARENTE - FORNECIMENTO E INSTALAÇÃO. AF_10/2022_PA</t>
  </si>
  <si>
    <t>19,31</t>
  </si>
  <si>
    <t>ELETRODUTO RÍGIDO SOLDÁVEL, PVC, DN 32 MM (1"), APARENTE - FORNECIMENTO E INSTALAÇÃO. AF_10/2022_PA</t>
  </si>
  <si>
    <t>ELETRODUTO FLEXÍVEL CORRUGADO, PEAD, DN 50 (1 1/2"), PARA REDE ENTERRADA DE DISTRIBUIÇÃO DE ENERGIA ELÉTRICA - FORNECIMENTO E INSTALAÇÃO. AF_12/2021</t>
  </si>
  <si>
    <t>8,47</t>
  </si>
  <si>
    <t>ELETRODUTO FLEXÍVEL CORRUGADO, PEAD, DN 63 (2"), PARA REDE ENTERRADA DE DISTRIBUIÇÃO DE ENERGIA ELÉTRICA - FORNECIMENTO E INSTALAÇÃO. AF_12/2021</t>
  </si>
  <si>
    <t>12,07</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</si>
  <si>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</si>
  <si>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</si>
  <si>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22,96</t>
  </si>
  <si>
    <t>LUVA PARA ELETRODUTO, PVC, ROSCÁVEL, DN 20 MM (1/2"), PARA CIRCUITOS TERMINAIS, INSTALADA EM FORRO - FORNECIMENTO E INSTALAÇÃO. AF_03/2023</t>
  </si>
  <si>
    <t>7,20</t>
  </si>
  <si>
    <t>LUVA PARA ELETRODUTO, PVC, ROSCÁVEL, DN 25 MM (3/4"), PARA CIRCUITOS TERMINAIS, INSTALADA EM FORRO - FORNECIMENTO E INSTALAÇÃO. AF_03/2023</t>
  </si>
  <si>
    <t>8,49</t>
  </si>
  <si>
    <t>LUVA PARA ELETRODUTO, PVC, ROSCÁVEL, DN 32 MM (1"), PARA CIRCUITOS TERMINAIS, INSTALADA EM FORRO - FORNECIMENTO E INSTALAÇÃO. AF_03/2023</t>
  </si>
  <si>
    <t>10,25</t>
  </si>
  <si>
    <t>LUVA PARA ELETRODUTO, PVC, ROSCÁVEL, DN 40 MM (1 1/4"), PARA CIRCUITOS TERMINAIS, INSTALADA EM FORRO - FORNECIMENTO E INSTALAÇÃO. AF_03/2023</t>
  </si>
  <si>
    <t>12,70</t>
  </si>
  <si>
    <t>LUVA PARA ELETRODUTO, PVC, ROSCÁVEL, DN 20 MM (1/2"), PARA CIRCUITOS TERMINAIS, INSTALADA EM LAJE - FORNECIMENTO E INSTALAÇÃO. AF_03/2023</t>
  </si>
  <si>
    <t>5,70</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</si>
  <si>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</si>
  <si>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</si>
  <si>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</si>
  <si>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11,21</t>
  </si>
  <si>
    <t>LUVA PARA ELETRODUTO, PVC, ROSCÁVEL, DN 20 MM (1/2"), PARA CIRCUITOS TERMINAIS, INSTALADA EM PAREDE - FORNECIMENTO E INSTALAÇÃO. AF_03/2023</t>
  </si>
  <si>
    <t>10,29</t>
  </si>
  <si>
    <t>LUVA PARA ELETRODUTO, PVC, ROSCÁVEL, DN 25 MM (3/4"), PARA CIRCUITOS TERMINAIS, INSTALADA EM PAREDE - FORNECIMENTO E INSTALAÇÃO. AF_03/2023</t>
  </si>
  <si>
    <t>11,59</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</si>
  <si>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</si>
  <si>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</si>
  <si>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15,69</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</si>
  <si>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</si>
  <si>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</si>
  <si>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12,30</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</si>
  <si>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</si>
  <si>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</si>
  <si>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16,31</t>
  </si>
  <si>
    <t>CURVA 90 GRAUS PARA ELETRODUTO, PVC, ROSCÁVEL, DN 32 MM (1"), PARA CIRCUITOS TERMINAIS, INSTALADA EM FORRO - FORNECIMENTO E INSTALAÇÃO. AF_03/2023</t>
  </si>
  <si>
    <t>17,39</t>
  </si>
  <si>
    <t>CURVA 180 GRAUS PARA ELETRODUTO, PVC, ROSCÁVEL, DN 32 MM (1"), PARA CIRCUITOS TERMINAIS, INSTALADA EM FORRO - FORNECIMENTO E INSTALAÇÃO. AF_03/2023</t>
  </si>
  <si>
    <t>19,81</t>
  </si>
  <si>
    <t>CURVA 90 GRAUS PARA ELETRODUTO, PVC, ROSCÁVEL, DN 40 MM (1 1/4"), PARA CIRCUITOS TERMINAIS, INSTALADA EM FORRO - FORNECIMENTO E INSTALAÇÃO. AF_03/2023</t>
  </si>
  <si>
    <t>20,01</t>
  </si>
  <si>
    <t>CURVA 180 GRAUS PARA ELETRODUTO, PVC, ROSCÁVEL, DN 40 MM (1 1/4"), PARA CIRCUITOS TERMINAIS, INSTALADA EM FORRO - FORNECIMENTO E INSTALAÇÃO. AF_03/2023</t>
  </si>
  <si>
    <t>22,60</t>
  </si>
  <si>
    <t>CURVA 90 GRAUS PARA ELETRODUTO, PVC, ROSCÁVEL, DN 20 MM (1/2"), PARA CIRCUITOS TERMINAIS, INSTALADA EM LAJE - FORNECIMENTO E INSTALAÇÃO. AF_03/2023</t>
  </si>
  <si>
    <t>10,38</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</si>
  <si>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</si>
  <si>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</si>
  <si>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</si>
  <si>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14,05</t>
  </si>
  <si>
    <t>CURVA 90 GRAUS PARA ELETRODUTO, PVC, ROSCÁVEL, DN 32 MM (1"), PARA CIRCUITOS TERMINAIS, INSTALADA EM LAJE - FORNECIMENTO E INSTALAÇÃO. AF_03/2023</t>
  </si>
  <si>
    <t>15,13</t>
  </si>
  <si>
    <t>CURVA 180 GRAUS PARA ELETRODUTO, PVC, ROSCÁVEL, DN 32 MM (1"), PARA CIRCUITOS TERMINAIS, INSTALADA EM LAJE - FORNECIMENTO E INSTALAÇÃO. AF_03/2023</t>
  </si>
  <si>
    <t>17,55</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</si>
  <si>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</si>
  <si>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</si>
  <si>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20,38</t>
  </si>
  <si>
    <t>CURVA 90 GRAUS PARA ELETRODUTO, PVC, ROSCÁVEL, DN 20 MM (1/2"), PARA CIRCUITOS TERMINAIS, INSTALADA EM PAREDE - FORNECIMENTO E INSTALAÇÃO. AF_03/2023</t>
  </si>
  <si>
    <t>17,30</t>
  </si>
  <si>
    <t>CURVA 180 GRAUS PARA ELETRODUTO, PVC, ROSCÁVEL, DN 20 MM (1/2"), PARA CIRCUITOS TERMINAIS, INSTALADA EM PAREDE - FORNECIMENTO E INSTALAÇÃO. AF_03/2023</t>
  </si>
  <si>
    <t>16,94</t>
  </si>
  <si>
    <t>CURVA 90 GRAUS PARA ELETRODUTO, PVC, ROSCÁVEL, DN 25 MM (3/4"), PARA CIRCUITOS TERMINAIS, INSTALADA EM PAREDE - FORNECIMENTO E INSTALAÇÃO. AF_03/2023</t>
  </si>
  <si>
    <t>18,52</t>
  </si>
  <si>
    <t>CURVA 180 GRAUS PARA ELETRODUTO, PVC, ROSCÁVEL, DN 25 MM (3/4"), PARA CIRCUITOS TERMINAIS, INSTALADA EM PAREDE - FORNECIMENTO E INSTALAÇÃO. AF_03/2023</t>
  </si>
  <si>
    <t>20,90</t>
  </si>
  <si>
    <t>CURVA 90 GRAUS PARA ELETRODUTO, PVC, ROSCÁVEL, DN 32 MM (1"), PARA CIRCUITOS TERMINAIS, INSTALADA EM PAREDE - FORNECIMENTO E INSTALAÇÃO. AF_03/2023</t>
  </si>
  <si>
    <t>21,94</t>
  </si>
  <si>
    <t>CURVA 180 GRAUS PARA ELETRODUTO, PVC, ROSCÁVEL, DN 32 MM (1"), PARA CIRCUITOS TERMINAIS, INSTALADA EM PAREDE - FORNECIMENTO E INSTALAÇÃO. AF_03/2023</t>
  </si>
  <si>
    <t>24,49</t>
  </si>
  <si>
    <t>CURVA 180 GRAUS PARA ELETRODUTO, PVC, ROSCÁVEL, DN 40 MM (1 1/4"), PARA CIRCUITOS TERMINAIS, INSTALADA EM PAREDE - FORNECIMENTO E INSTALAÇÃO. AF_03/2023</t>
  </si>
  <si>
    <t>27,08</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</si>
  <si>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</si>
  <si>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</si>
  <si>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19,50</t>
  </si>
  <si>
    <t>LUVA PARA ELETRODUTO, PVC, ROSCÁVEL, DN 75 MM (2 1/2"), PARA REDE ENTERRADA DE DISTRIBUIÇÃO DE ENERGIA ELÉTRICA - FORNECIMENTO E INSTALAÇÃO. AF_12/2021</t>
  </si>
  <si>
    <t>29,72</t>
  </si>
  <si>
    <t>LUVA PARA ELETRODUTO, PVC, ROSCÁVEL, DN 85 MM (3"), PARA REDE ENTERRADA DE DISTRIBUIÇÃO DE ENERGIA ELÉTRICA - FORNECIMENTO E INSTALAÇÃO. AF_12/2021</t>
  </si>
  <si>
    <t>36,18</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</si>
  <si>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</si>
  <si>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</si>
  <si>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24,22</t>
  </si>
  <si>
    <t>CURVA 90 GRAUS PARA ELETRODUTO, PVC, ROSCÁVEL, DN 60 MM (2"), PARA REDE ENTERRADA DE DISTRIBUIÇÃO DE ENERGIA ELÉTRICA - FORNECIMENTO E INSTALAÇÃO. AF_12/2021</t>
  </si>
  <si>
    <t>31,13</t>
  </si>
  <si>
    <t>CURVA 90 GRAUS PARA ELETRODUTO, PVC, ROSCÁVEL, DN 75 MM (2 1/2"), PARA REDE ENTERRADA DE DISTRIBUIÇÃO DE ENERGIA ELÉTRICA - FORNECIMENTO E INSTALAÇÃO. AF_12/2021</t>
  </si>
  <si>
    <t>52,36</t>
  </si>
  <si>
    <t>CURVA 90 GRAUS PARA ELETRODUTO, PVC, ROSCÁVEL, DN 85 MM (3"), PARA REDE ENTERRADA DE DISTRIBUIÇÃO DE ENERGIA ELÉTRICA - FORNECIMENTO E INSTALAÇÃO. AF_12/2021</t>
  </si>
  <si>
    <t>55,00</t>
  </si>
  <si>
    <t>CURVA 90 GRAUS PARA ELETRODUTO, PVC, ROSCÁVEL, DN 110 MM (4"), PARA REDE ENTERRADA DE DISTRIBUIÇÃO DE ENERGIA ELÉTRICA - FORNECIMENTO E INSTALAÇÃO. AF_12/2021</t>
  </si>
  <si>
    <t>90,31</t>
  </si>
  <si>
    <t>CURVA 135 GRAUS PARA ELETRODUTO, PVC, ROSCÁVEL, DN 25 MM (3/4"), PARA CIRCUITOS TERMINAIS, INSTALADA EM FORRO - FORNECIMENTO E INSTALAÇÃO. AF_03/2023</t>
  </si>
  <si>
    <t>13,67</t>
  </si>
  <si>
    <t>CURVA 135 GRAUS PARA ELETRODUTO, PVC, ROSCÁVEL, DN 25 MM (3/4"), PARA CIRCUITOS TERMINAIS, INSTALADA EM LAJE - FORNECIMENTO E INSTALAÇÃO. AF_03/2023</t>
  </si>
  <si>
    <t>11,41</t>
  </si>
  <si>
    <t>CURVA 135 GRAUS PARA ELETRODUTO, PVC, ROSCÁVEL, DN 25 MM (3/4"), PARA CIRCUITOS TERMINAIS, INSTALADA EM PAREDE - FORNECIMENTO E INSTALAÇÃO. AF_03/2023</t>
  </si>
  <si>
    <t>18,26</t>
  </si>
  <si>
    <t>CONDULETE DE PVC, TIPO E, PARA ELETRODUTO DE PVC SOLDÁVEL DN 20 MM (1/2''), APARENTE - FORNECIMENTO E INSTALAÇÃO. AF_10/2022</t>
  </si>
  <si>
    <t>23,13</t>
  </si>
  <si>
    <t>2,90</t>
  </si>
  <si>
    <t>CABO DE COBRE FLEXÍVEL ISOLADO, 1,5 MM², ANTI-CHAMA 0,6/1,0 KV, PARA CIRCUITOS TERMINAIS - FORNECIMENTO E INSTALAÇÃO. AF_03/2023</t>
  </si>
  <si>
    <t>4,20</t>
  </si>
  <si>
    <t>CABO DE COBRE FLEXÍVEL ISOLADO, 2,5 MM², ANTI-CHAMA 0,6/1,0 KV, PARA CIRCUITOS TERMINAIS - FORNECIMENTO E INSTALAÇÃO. AF_03/2023</t>
  </si>
  <si>
    <t>6,50</t>
  </si>
  <si>
    <t>CABO DE COBRE FLEXÍVEL ISOLADO, 4 MM², ANTI-CHAMA 0,6/1,0 KV, PARA CIRCUITOS TERMINAIS - FORNECIMENTO E INSTALAÇÃO. AF_03/2023</t>
  </si>
  <si>
    <t>6,94</t>
  </si>
  <si>
    <t>9,07</t>
  </si>
  <si>
    <t>9,79</t>
  </si>
  <si>
    <t>CABO DE COBRE FLEXÍVEL ISOLADO, 10 MM², ANTI-CHAMA 450/750 V, PARA CIRCUITOS TERMINAIS - FORNECIMENTO E INSTALAÇÃO. AF_03/2023</t>
  </si>
  <si>
    <t>16,23</t>
  </si>
  <si>
    <t>CABO DE COBRE FLEXÍVEL ISOLADO, 10 MM², ANTI-CHAMA 0,6/1,0 KV, PARA CIRCUITOS TERMINAIS - FORNECIMENTO E INSTALAÇÃO. AF_03/2023</t>
  </si>
  <si>
    <t>15,66</t>
  </si>
  <si>
    <t>CABO DE COBRE FLEXÍVEL ISOLADO, 16 MM², ANTI-CHAMA 450/750 V, PARA CIRCUITOS TERMINAIS - FORNECIMENTO E INSTALAÇÃO. AF_03/2023</t>
  </si>
  <si>
    <t>23,46</t>
  </si>
  <si>
    <t>24,56</t>
  </si>
  <si>
    <t>CABO DE COBRE FLEXÍVEL ISOLADO, 10 MM², ANTI-CHAMA 450/750 V, PARA DISTRIBUIÇÃO - FORNECIMENTO E INSTALAÇÃO. AF_10/2020</t>
  </si>
  <si>
    <t>CABO DE COBRE FLEXÍVEL ISOLADO, 10 MM², ANTI-CHAMA 0,6/1,0 KV, PARA DISTRIBUIÇÃO - FORNECIMENTO E INSTALAÇÃO. AF_10/2020</t>
  </si>
  <si>
    <t>10,16</t>
  </si>
  <si>
    <t>CABO DE COBRE FLEXÍVEL ISOLADO, 16 MM², ANTI-CHAMA 450/750 V, PARA DISTRIBUIÇÃO - FORNECIMENTO E INSTALAÇÃO. AF_10/2020</t>
  </si>
  <si>
    <t>CABO DE COBRE FLEXÍVEL ISOLADO, 16 MM², ANTI-CHAMA 0,6/1,0 KV, PARA DISTRIBUIÇÃO - FORNECIMENTO E INSTALAÇÃO. AF_10/2020</t>
  </si>
  <si>
    <t>26,77</t>
  </si>
  <si>
    <t>36,99</t>
  </si>
  <si>
    <t>53,67</t>
  </si>
  <si>
    <t>CABO DE COBRE FLEXÍVEL ISOLADO, 70 MM², ANTI-CHAMA 0,6/1,0 KV, PARA REDE ENTERRADA DE DISTRIBUIÇÃO DE ENERGIA ELÉTRICA - FORNECIMENTO E INSTALAÇÃO. AF_12/2021</t>
  </si>
  <si>
    <t>74,29</t>
  </si>
  <si>
    <t>CABO DE COBRE FLEXÍVEL ISOLADO, 95 MM², ANTI-CHAMA 0,6/1,0 KV, PARA REDE ENTERRADA DE DISTRIBUIÇÃO DE ENERGIA ELÉTRICA - FORNECIMENTO E INSTALAÇÃO. AF_12/2021</t>
  </si>
  <si>
    <t>96,04</t>
  </si>
  <si>
    <t>CABO DE COBRE FLEXÍVEL ISOLADO, 120 MM², ANTI-CHAMA 0,6/1,0 KV, PARA REDE ENTERRADA DE DISTRIBUIÇÃO DE ENERGIA ELÉTRICA - FORNECIMENTO E INSTALAÇÃO. AF_12/2021</t>
  </si>
  <si>
    <t>124,78</t>
  </si>
  <si>
    <t>CABO DE COBRE FLEXÍVEL ISOLADO, 150 MM², ANTI-CHAMA 0,6/1,0 KV, PARA REDE ENTERRADA DE DISTRIBUIÇÃO DE ENERGIA ELÉTRICA - FORNECIMENTO E INSTALAÇÃO. AF_12/2021</t>
  </si>
  <si>
    <t>150,97</t>
  </si>
  <si>
    <t>CABO DE COBRE FLEXÍVEL ISOLADO, 185 MM², ANTI-CHAMA 0,6/1,0 KV, PARA REDE ENTERRADA DE DISTRIBUIÇÃO DE ENERGIA ELÉTRICA - FORNECIMENTO E INSTALAÇÃO. AF_12/2021</t>
  </si>
  <si>
    <t>185,00</t>
  </si>
  <si>
    <t>CABO DE COBRE FLEXÍVEL ISOLADO, 240 MM², ANTI-CHAMA 0,6/1,0 KV, PARA REDE ENTERRADA DE DISTRIBUIÇÃO DE ENERGIA ELÉTRICA - FORNECIMENTO E INSTALAÇÃO. AF_12/2021</t>
  </si>
  <si>
    <t>244,92</t>
  </si>
  <si>
    <t>CABO DE COBRE FLEXÍVEL ISOLADO, 300 MM², ANTI-CHAMA 0,6/1,0 KV, PARA REDE ENTERRADA DE DISTRIBUIÇÃO DE ENERGIA ELÉTRICA - FORNECIMENTO E INSTALAÇÃO. AF_12/2021</t>
  </si>
  <si>
    <t>316,68</t>
  </si>
  <si>
    <t>CABO DE COBRE ISOLADO, 10 MM², ANTI-CHAMA 450/750 V, INSTALADO EM ELETROCALHA OU PERFILADO - FORNECIMENTO E INSTALAÇÃO. AF_10/2020</t>
  </si>
  <si>
    <t>10,36</t>
  </si>
  <si>
    <t>CABO DE COBRE ISOLADO, 10 MM², ANTI-CHAMA 0,6/1 KV, INSTALADO EM ELETROCALHA OU PERFILADO - FORNECIMENTO E INSTALAÇÃO. AF_10/2020</t>
  </si>
  <si>
    <t>9,89</t>
  </si>
  <si>
    <t>CABO DE COBRE ISOLADO, 16 MM², ANTI-CHAMA 450/750 V, INSTALADO EM ELETROCALHA OU PERFILADO - FORNECIMENTO E INSTALAÇÃO. AF_10/2020</t>
  </si>
  <si>
    <t>14,90</t>
  </si>
  <si>
    <t>CABO DE COBRE ISOLADO, 16 MM², ANTI-CHAMA 0,6/1 KV, INSTALADO EM ELETROCALHA OU PERFILADO - FORNECIMENTO E INSTALAÇÃO. AF_10/2020</t>
  </si>
  <si>
    <t>15,80</t>
  </si>
  <si>
    <t>CABO DE COBRE ISOLADO, 25 MM², ANTI-CHAMA 450/750 V, INSTALADO EM ELETROCALHA OU PERFILADO - FORNECIMENTO E INSTALAÇÃO. AF_10/2020</t>
  </si>
  <si>
    <t>23,35</t>
  </si>
  <si>
    <t>CABO DE COBRE ISOLADO, 25 MM², ANTI-CHAMA 0,6/1 KV, INSTALADO EM ELETROCALHA OU PERFILADO - FORNECIMENTO E INSTALAÇÃO. AF_10/2020</t>
  </si>
  <si>
    <t>CAIXA OCTOGONAL 4" X 4", PVC, INSTALADA EM LAJE - FORNECIMENTO E INSTALAÇÃO. AF_03/2023</t>
  </si>
  <si>
    <t>16,57</t>
  </si>
  <si>
    <t>CAIXA RETANGULAR 4" X 2" ALTA (2,00 M DO PISO), PVC, INSTALADA EM PAREDE - FORNECIMENTO E INSTALAÇÃO. AF_03/2023</t>
  </si>
  <si>
    <t>31,83</t>
  </si>
  <si>
    <t>CAIXA RETANGULAR 4" X 2" BAIXA (0,30 M DO PISO), PVC, INSTALADA EM PAREDE - FORNECIMENTO E INSTALAÇÃO. AF_03/2023</t>
  </si>
  <si>
    <t>11,93</t>
  </si>
  <si>
    <t>CAIXA RETANGULAR 4" X 4" ALTA (2,00 M DO PISO), PVC, INSTALADA EM PAREDE - FORNECIMENTO E INSTALAÇÃO. AF_03/2023</t>
  </si>
  <si>
    <t>CAIXA RETANGULAR 4" X 4" MÉDIA (1,30 M DO PISO), PVC, INSTALADA EM PAREDE - FORNECIMENTO E INSTALAÇÃO. AF_03/2023</t>
  </si>
  <si>
    <t>22,03</t>
  </si>
  <si>
    <t>CAIXA RETANGULAR 4" X 4" BAIXA (0,30 M DO PISO), PVC, INSTALADA EM PAREDE - FORNECIMENTO E INSTALAÇÃO. AF_03/2023</t>
  </si>
  <si>
    <t>15,22</t>
  </si>
  <si>
    <t>CAIXA OCTOGONAL 4" X 4", METÁLICA, INSTALADA EM LAJE - FORNECIMENTO E INSTALAÇÃO. AF_03/2023</t>
  </si>
  <si>
    <t>CAIXA SEXTAVADA 3" X 3", METÁLICA, INSTALADA EM LAJE - FORNECIMENTO E INSTALAÇÃO. AF_03/2023</t>
  </si>
  <si>
    <t>12,88</t>
  </si>
  <si>
    <t>CAIXA RETANGULAR 4" X 2" ALTA (2,00 M DO PISO), METÁLICA, INSTALADA EM PAREDE - FORNECIMENTO E INSTALAÇÃO. AF_03/2023</t>
  </si>
  <si>
    <t>30,45</t>
  </si>
  <si>
    <t>17,10</t>
  </si>
  <si>
    <t>CAIXA RETANGULAR 4" X 2" BAIXA (0,30 M DO PISO), METÁLICA, INSTALADA EM PAREDE - FORNECIMENTO E INSTALAÇÃO. AF_03/2023</t>
  </si>
  <si>
    <t>CAIXA RETANGULAR 4" X 4" ALTA (2,00 M DO PISO), METÁLICA, INSTALADA EM PAREDE - FORNECIMENTO E INSTALAÇÃO. AF_03/2023</t>
  </si>
  <si>
    <t>33,28</t>
  </si>
  <si>
    <t>CAIXA RETANGULAR 4" X 4" MÉDIA (1,30 M DO PISO), METÁLICA, INSTALADA EM PAREDE - FORNECIMENTO E INSTALAÇÃO. AF_03/2023</t>
  </si>
  <si>
    <t>19,47</t>
  </si>
  <si>
    <t>CAIXA RETANGULAR 4" X 4" BAIXA (0,30 M DO PISO), METÁLICA, INSTALADA EM PAREDE - FORNECIMENTO E INSTALAÇÃO. AF_03/2023</t>
  </si>
  <si>
    <t>CONDULETE DE ALUMÍNIO, TIPO B, PARA ELETRODUTO DE AÇO GALVANIZADO DN 20 MM (3/4''), APARENTE - FORNECIMENTO E INSTALAÇÃO. AF_10/2022</t>
  </si>
  <si>
    <t>27,80</t>
  </si>
  <si>
    <t>CONDULETE DE ALUMÍNIO, TIPO C, PARA ELETRODUTO DE AÇO GALVANIZADO DN 20 MM (3/4''), APARENTE - FORNECIMENTO E INSTALAÇÃO. AF_10/2022</t>
  </si>
  <si>
    <t>30,93</t>
  </si>
  <si>
    <t>CONDULETE DE ALUMÍNIO, TIPO E, PARA ELETRODUTO DE AÇO GALVANIZADO DN 20 MM (3/4''), APARENTE - FORNECIMENTO E INSTALAÇÃO. AF_10/2022</t>
  </si>
  <si>
    <t>25,62</t>
  </si>
  <si>
    <t>CONDULETE DE ALUMÍNIO, TIPO B, PARA ELETRODUTO DE AÇO GALVANIZADO DN 25 MM (1''), APARENTE - FORNECIMENTO E INSTALAÇÃO. AF_10/2022</t>
  </si>
  <si>
    <t>33,41</t>
  </si>
  <si>
    <t>CONDULETE DE ALUMÍNIO, TIPO C, PARA ELETRODUTO DE AÇO GALVANIZADO DN 25 MM (1''), APARENTE - FORNECIMENTO E INSTALAÇÃO. AF_10/2022</t>
  </si>
  <si>
    <t>37,57</t>
  </si>
  <si>
    <t>CONDULETE DE ALUMÍNIO, TIPO E, ELETRODUTO DE AÇO GALVANIZADO DN 25 MM (1''), APARENTE - FORNECIMENTO E INSTALAÇÃO. AF_10/2022</t>
  </si>
  <si>
    <t>35,89</t>
  </si>
  <si>
    <t>CONDULETE DE ALUMÍNIO, TIPO E, PARA ELETRODUTO DE AÇO GALVANIZADO DN 32 MM (1 1/4''), APARENTE - FORNECIMENTO E INSTALAÇÃO. AF_10/2022</t>
  </si>
  <si>
    <t>42,71</t>
  </si>
  <si>
    <t>CONDULETE DE ALUMÍNIO, TIPO LR, PARA ELETRODUTO DE AÇO GALVANIZADO DN 20 MM (3/4''), APARENTE - FORNECIMENTO E INSTALAÇÃO. AF_10/2022</t>
  </si>
  <si>
    <t>CONDULETE DE ALUMÍNIO, TIPO LR, PARA ELETRODUTO DE AÇO GALVANIZADO DN 25 MM (1''), APARENTE - FORNECIMENTO E INSTALAÇÃO. AF_10/2022</t>
  </si>
  <si>
    <t>42,13</t>
  </si>
  <si>
    <t>CONDULETE DE ALUMÍNIO, TIPO LR, PARA ELETRODUTO DE AÇO GALVANIZADO DN 32 MM (1 1/4''), APARENTE - FORNECIMENTO E INSTALAÇÃO. AF_10/2022</t>
  </si>
  <si>
    <t>59,29</t>
  </si>
  <si>
    <t>CONDULETE DE ALUMÍNIO, TIPO T, PARA ELETRODUTO DE AÇO GALVANIZADO DN 20 MM (3/4''), APARENTE - FORNECIMENTO E INSTALAÇÃO. AF_10/2022</t>
  </si>
  <si>
    <t>34,76</t>
  </si>
  <si>
    <t>CONDULETE DE ALUMÍNIO, TIPO T, PARA ELETRODUTO DE AÇO GALVANIZADO DN 25 MM (1''), APARENTE - FORNECIMENTO E INSTALAÇÃO. AF_10/2022</t>
  </si>
  <si>
    <t>49,51</t>
  </si>
  <si>
    <t>CONDULETE DE ALUMÍNIO, TIPO T, PARA ELETRODUTO DE AÇO GALVANIZADO DN 32 MM (1 1/4''), APARENTE - FORNECIMENTO E INSTALAÇÃO. AF_10/2022</t>
  </si>
  <si>
    <t>CONDULETE DE ALUMÍNIO, TIPO X, PARA ELETRODUTO DE AÇO GALVANIZADO DN 20 MM (3/4''), APARENTE - FORNECIMENTO E INSTALAÇÃO. AF_10/2022</t>
  </si>
  <si>
    <t>42,00</t>
  </si>
  <si>
    <t>CONDULETE DE ALUMÍNIO, TIPO X, PARA ELETRODUTO DE AÇO GALVANIZADO DN 25 MM (1''), APARENTE - FORNECIMENTO E INSTALAÇÃO. AF_10/2022</t>
  </si>
  <si>
    <t>51,91</t>
  </si>
  <si>
    <t>CONDULETE DE ALUMÍNIO, TIPO X, PARA ELETRODUTO DE AÇO GALVANIZADO DN 32 MM (1 1/4''), APARENTE - FORNECIMENTO E INSTALAÇÃO. AF_10/2022</t>
  </si>
  <si>
    <t>76,47</t>
  </si>
  <si>
    <t>CONDULETE DE PVC, TIPO B, PARA ELETRODUTO DE PVC SOLDÁVEL DN 20 MM (1/2''), APARENTE - FORNECIMENTO E INSTALAÇÃO. AF_10/2022</t>
  </si>
  <si>
    <t>23,68</t>
  </si>
  <si>
    <t>CONDULETE DE PVC, TIPO B, PARA ELETRODUTO DE PVC SOLDÁVEL DN 25 MM (3/4''), APARENTE - FORNECIMENTO E INSTALAÇÃO. AF_10/2022</t>
  </si>
  <si>
    <t>24,97</t>
  </si>
  <si>
    <t>CONDULETE DE PVC, TIPO B, PARA ELETRODUTO DE PVC SOLDÁVEL DN 32 MM (1''), APARENTE - FORNECIMENTO E INSTALAÇÃO. AF_10/2022</t>
  </si>
  <si>
    <t>27,31</t>
  </si>
  <si>
    <t>CONDULETE DE PVC, TIPO LL, PARA ELETRODUTO DE PVC SOLDÁVEL DN 20 MM (1/2''), APARENTE - FORNECIMENTO E INSTALAÇÃO. AF_10/2022</t>
  </si>
  <si>
    <t>27,73</t>
  </si>
  <si>
    <t>CONDULETE DE PVC, TIPO LL, PARA ELETRODUTO DE PVC SOLDÁVEL DN 25 MM (3/4''), APARENTE - FORNECIMENTO E INSTALAÇÃO. AF_10/2022</t>
  </si>
  <si>
    <t>31,58</t>
  </si>
  <si>
    <t>CONDULETE DE PVC, TIPO LL, PARA ELETRODUTO DE PVC SOLDÁVEL DN 32 MM (1''), APARENTE - FORNECIMENTO E INSTALAÇÃO. AF_10/2022</t>
  </si>
  <si>
    <t>39,16</t>
  </si>
  <si>
    <t>CONDULETE DE PVC, TIPO LB, PARA ELETRODUTO DE PVC SOLDÁVEL DN 20 MM (1/2''), APARENTE - FORNECIMENTO E INSTALAÇÃO. AF_10/2022</t>
  </si>
  <si>
    <t>17,51</t>
  </si>
  <si>
    <t>CONDULETE DE PVC, TIPO LB, PARA ELETRODUTO DE PVC SOLDÁVEL DN 25 MM (3/4''), APARENTE - FORNECIMENTO E INSTALAÇÃO. AF_10/2022</t>
  </si>
  <si>
    <t>21,37</t>
  </si>
  <si>
    <t>CONDULETE DE PVC, TIPO LB, PARA ELETRODUTO DE PVC SOLDÁVEL DN 32 MM (1''), APARENTE - FORNECIMENTO E INSTALAÇÃO. AF_10/2022</t>
  </si>
  <si>
    <t>28,93</t>
  </si>
  <si>
    <t>CONDULETE DE PVC, TIPO TB, PARA ELETRODUTO DE PVC SOLDÁVEL DN 20 MM (1/2''), APARENTE - FORNECIMENTO E INSTALAÇÃO. AF_10/2022</t>
  </si>
  <si>
    <t>20,29</t>
  </si>
  <si>
    <t>CONDULETE DE PVC, TIPO TB, PARA ELETRODUTO DE PVC SOLDÁVEL DN 25 MM (3/4''), APARENTE - FORNECIMENTO E INSTALAÇÃO. AF_10/2022</t>
  </si>
  <si>
    <t>25,44</t>
  </si>
  <si>
    <t>CONDULETE DE PVC, TIPO TB, PARA ELETRODUTO DE PVC SOLDÁVEL DN 32 MM (1''), APARENTE - FORNECIMENTO E INSTALAÇÃO. AF_10/2022</t>
  </si>
  <si>
    <t>37,29</t>
  </si>
  <si>
    <t>CONDULETE DE PVC, TIPO X, PARA ELETRODUTO DE PVC SOLDÁVEL DN 20 MM (1/2''), APARENTE - FORNECIMENTO E INSTALAÇÃO. AF_10/2022</t>
  </si>
  <si>
    <t>33,59</t>
  </si>
  <si>
    <t>CONDULETE DE PVC, TIPO X, PARA ELETRODUTO DE PVC SOLDÁVEL DN 25 MM (3/4"), APARENTE - FORNECIMENTO E INSTALAÇÃO. AF_10/2022</t>
  </si>
  <si>
    <t>39,48</t>
  </si>
  <si>
    <t>CONDULETE DE PVC, TIPO X, PARA ELETRODUTO DE PVC SOLDÁVEL DN 32 MM (1''), APARENTE - FORNECIMENTO E INSTALAÇÃO. AF_10/2022</t>
  </si>
  <si>
    <t>54,77</t>
  </si>
  <si>
    <t>CAIXA ENTERRADA ELÉTRICA RETANGULAR, EM CONCRETO PRÉ-MOLDADO, FUNDO COM BRITA, DIMENSÕES INTERNAS: 0,3X0,3X0,3 M. AF_12/2020</t>
  </si>
  <si>
    <t>137,77</t>
  </si>
  <si>
    <t>CAIXA ENTERRADA ELÉTRICA RETANGULAR, EM CONCRETO PRÉ-MOLDADO, FUNDO COM BRITA, DIMENSÕES INTERNAS: 0,4X0,4X0,4 M. AF_12/2020</t>
  </si>
  <si>
    <t>217,64</t>
  </si>
  <si>
    <t>CAIXA ENTERRADA ELÉTRICA RETANGULAR, EM CONCRETO PRÉ-MOLDADO, FUNDO COM BRITA, DIMENSÕES INTERNAS: 0,6X0,6X0,5 M. AF_12/2020</t>
  </si>
  <si>
    <t>421,18</t>
  </si>
  <si>
    <t>CAIXA ENTERRADA ELÉTRICA RETANGULAR, EM CONCRETO PRÉ-MOLDADO, FUNDO COM BRITA, DIMENSÕES INTERNAS: 0,8X0,8X0,5 M. AF_12/2020</t>
  </si>
  <si>
    <t>826,32</t>
  </si>
  <si>
    <t>CAIXA ENTERRADA ELÉTRICA RETANGULAR, EM CONCRETO PRÉ-MOLDADO, FUNDO COM BRITA, DIMENSÕES INTERNAS: 1X1X0,5 M. AF_12/2020</t>
  </si>
  <si>
    <t>1.274,01</t>
  </si>
  <si>
    <t>167,61</t>
  </si>
  <si>
    <t>CAIXA ENTERRADA ELÉTRICA RETANGULAR, EM ALVENARIA COM TIJOLOS CERÂMICOS MACIÇOS, FUNDO COM BRITA, DIMENSÕES INTERNAS: 0,4X0,4X0,4 M. AF_12/2020</t>
  </si>
  <si>
    <t>263,90</t>
  </si>
  <si>
    <t>CAIXA ENTERRADA ELÉTRICA RETANGULAR, EM ALVENARIA COM TIJOLOS CERÂMICOS MACIÇOS, FUNDO COM BRITA, DIMENSÕES INTERNAS: 0,6X0,6X0,6 M. AF_12/2020</t>
  </si>
  <si>
    <t>509,32</t>
  </si>
  <si>
    <t>CAIXA ENTERRADA ELÉTRICA RETANGULAR, EM ALVENARIA COM TIJOLOS CERÂMICOS MACIÇOS, FUNDO COM BRITA, DIMENSÕES INTERNAS: 0,8X0,8X0,6 M. AF_12/2020</t>
  </si>
  <si>
    <t>690,73</t>
  </si>
  <si>
    <t>CAIXA ENTERRADA ELÉTRICA RETANGULAR, EM ALVENARIA COM TIJOLOS CERÂMICOS MACIÇOS, FUNDO COM BRITA, DIMENSÕES INTERNAS: 1X1X0,6 M. AF_12/2020</t>
  </si>
  <si>
    <t>785,19</t>
  </si>
  <si>
    <t>CAIXA ENTERRADA ELÉTRICA RETANGULAR, EM ALVENARIA COM BLOCOS DE CONCRETO, FUNDO COM BRITA, DIMENSÕES INTERNAS: 0,4X0,4X0,4 M. AF_12/2020</t>
  </si>
  <si>
    <t>204,36</t>
  </si>
  <si>
    <t>CAIXA ENTERRADA ELÉTRICA RETANGULAR, EM ALVENARIA COM BLOCOS DE CONCRETO, FUNDO COM BRITA, DIMENSÕES INTERNAS: 0,6X0,6X0,6 M. AF_12/2020</t>
  </si>
  <si>
    <t>383,43</t>
  </si>
  <si>
    <t>CAIXA ENTERRADA ELÉTRICA RETANGULAR, EM ALVENARIA COM BLOCOS DE CONCRETO, FUNDO COM BRITA, DIMENSÕES INTERNAS: 0,8X0,8X0,6 M. AF_12/2020</t>
  </si>
  <si>
    <t>530,17</t>
  </si>
  <si>
    <t>CAIXA ENTERRADA ELÉTRICA RETANGULAR, EM ALVENARIA COM BLOCOS DE CONCRETO, FUNDO COM BRITA, DIMENSÕES INTERNAS: 1X1X0,6 M. AF_12/2020</t>
  </si>
  <si>
    <t>590,62</t>
  </si>
  <si>
    <t>CONDULETE DE PVC, TIPO E, PARA ELETRODUTO DE PVC SOLDÁVEL DN 25 MM (3/4''), APARENTE - FORNECIMENTO E INSTALAÇÃO. AF_10/2022</t>
  </si>
  <si>
    <t>23,50</t>
  </si>
  <si>
    <t>CONDULETE DE PVC, TIPO E, PARA ELETRODUTO DE PVC SOLDÁVEL DN 32 MM (1''), APARENTE - FORNECIMENTO E INSTALAÇÃO. AF_10/2022</t>
  </si>
  <si>
    <t>28,02</t>
  </si>
  <si>
    <t>CONDULETE DE PVC, TIPO LR, PARA ELETRODUTO DE PVC SOLDÁVEL DN 20 MM (1/2''), APARENTE - FORNECIMENTO E INSTALAÇÃO. AF_10/2022</t>
  </si>
  <si>
    <t>27,71</t>
  </si>
  <si>
    <t>CONDULETE DE PVC, TIPO LR, PARA ELETRODUTO DE PVC SOLDÁVEL DN 25 MM (3/4''), APARENTE - FORNECIMENTO E INSTALAÇÃO. AF_10/2022</t>
  </si>
  <si>
    <t>30,09</t>
  </si>
  <si>
    <t>CONDULETE DE PVC, TIPO LR, PARA ELETRODUTO DE PVC SOLDÁVEL DN 32 MM (1''), APARENTE - FORNECIMENTO E INSTALAÇÃO. AF_10/2022</t>
  </si>
  <si>
    <t>38,53</t>
  </si>
  <si>
    <t>CONDULETE DE PVC, TIPO C, PARA ELETRODUTO DE PVC SOLDÁVEL DN 20 MM (1/2''), APARENTE - FORNECIMENTO E INSTALAÇÃO. AF_10/2022</t>
  </si>
  <si>
    <t>26,30</t>
  </si>
  <si>
    <t>CONDULETE DE PVC, TIPO C, PARA ELETRODUTO DE PVC SOLDÁVEL DN 25 MM (3/4''), APARENTE - FORNECIMENTO E INSTALAÇÃO. AF_10/2022</t>
  </si>
  <si>
    <t>27,40</t>
  </si>
  <si>
    <t>CONDULETE DE PVC, TIPO C, PARA ELETRODUTO DE PVC SOLDÁVEL DN 32 MM (1''), APARENTE - FORNECIMENTO E INSTALAÇÃO. AF_10/2022</t>
  </si>
  <si>
    <t>34,03</t>
  </si>
  <si>
    <t>CONDULETE DE PVC, TIPO T, PARA ELETRODUTO DE PVC SOLDÁVEL DN 25 MM (3/4''), APARENTE - FORNECIMENTO E INSTALAÇÃO. AF_10/2022</t>
  </si>
  <si>
    <t>35,19</t>
  </si>
  <si>
    <t>CONDULETE DE PVC, TIPO T, PARA ELETRODUTO DE PVC SOLDÁVEL DN 32 MM (1''), APARENTE - FORNECIMENTO E INSTALAÇÃO. AF_10/2022</t>
  </si>
  <si>
    <t>47,51</t>
  </si>
  <si>
    <t>17,29</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</si>
  <si>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</si>
  <si>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</si>
  <si>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</si>
  <si>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20,93</t>
  </si>
  <si>
    <t>DISJUNTOR MONOPOLAR TIPO DIN, CORRENTE NOMINAL DE 40A - FORNECIMENTO E INSTALAÇÃO. AF_10/2020</t>
  </si>
  <si>
    <t>30,18</t>
  </si>
  <si>
    <t>DISJUNTOR MONOPOLAR TIPO DIN, CORRENTE NOMINAL DE 50A - FORNECIMENTO E INSTALAÇÃO. AF_10/2020</t>
  </si>
  <si>
    <t>DISJUNTOR BIPOLAR TIPO DIN, CORRENTE NOMINAL DE 10A - FORNECIMENTO E INSTALAÇÃO. AF_10/2020</t>
  </si>
  <si>
    <t>87,16</t>
  </si>
  <si>
    <t>88,45</t>
  </si>
  <si>
    <t>91,22</t>
  </si>
  <si>
    <t>DISJUNTOR BIPOLAR TIPO DIN, CORRENTE NOMINAL DE 25A - FORNECIMENTO E INSTALAÇÃO. AF_10/2020</t>
  </si>
  <si>
    <t>94,48</t>
  </si>
  <si>
    <t>98,13</t>
  </si>
  <si>
    <t>DISJUNTOR BIPOLAR TIPO DIN, CORRENTE NOMINAL DE 50A - FORNECIMENTO E INSTALAÇÃO. AF_10/2020</t>
  </si>
  <si>
    <t>104,57</t>
  </si>
  <si>
    <t>DISJUNTOR TRIPOLAR TIPO DIN, CORRENTE NOMINAL DE 10A - FORNECIMENTO E INSTALAÇÃO. AF_10/2020</t>
  </si>
  <si>
    <t>108,56</t>
  </si>
  <si>
    <t>DISJUNTOR TRIPOLAR TIPO DIN, CORRENTE NOMINAL DE 16A - FORNECIMENTO E INSTALAÇÃO. AF_10/2020</t>
  </si>
  <si>
    <t>110,48</t>
  </si>
  <si>
    <t>DISJUNTOR TRIPOLAR TIPO DIN, CORRENTE NOMINAL DE 20A - FORNECIMENTO E INSTALAÇÃO. AF_10/2020</t>
  </si>
  <si>
    <t>114,63</t>
  </si>
  <si>
    <t>DISJUNTOR TRIPOLAR TIPO DIN, CORRENTE NOMINAL DE 25A - FORNECIMENTO E INSTALAÇÃO. AF_10/2020</t>
  </si>
  <si>
    <t>DISJUNTOR TRIPOLAR TIPO DIN, CORRENTE NOMINAL DE 32A - FORNECIMENTO E INSTALAÇÃO. AF_10/2020</t>
  </si>
  <si>
    <t>119,53</t>
  </si>
  <si>
    <t>DISJUNTOR TRIPOLAR TIPO DIN, CORRENTE NOMINAL DE 40A - FORNECIMENTO E INSTALAÇÃO. AF_10/2020</t>
  </si>
  <si>
    <t>126,86</t>
  </si>
  <si>
    <t>DISJUNTOR TRIPOLAR TIPO DIN, CORRENTE NOMINAL DE 50A - FORNECIMENTO E INSTALAÇÃO. AF_10/2020</t>
  </si>
  <si>
    <t>136,54</t>
  </si>
  <si>
    <t>3.811,85</t>
  </si>
  <si>
    <t>QUADRO DE MEDIÇÃO GERAL DE ENERGIA COM 12 MEDIDORES - FORNECIMENTO E INSTALAÇÃO. AF_10/2020</t>
  </si>
  <si>
    <t>7.348,19</t>
  </si>
  <si>
    <t>QUADRO DE MEDIÇÃO GERAL DE ENERGIA COM 16 MEDIDORES - FORNECIMENTO E INSTALAÇÃO. AF_10/2020</t>
  </si>
  <si>
    <t>9.797,59</t>
  </si>
  <si>
    <t>QUADRO DE MEDIÇÃO GERAL DE ENERGIA PARA BARRAMENTO BLINDADO COM 4 MEDIDORES - FORNECIMENTO E INSTALAÇÃO. AF_10/2020</t>
  </si>
  <si>
    <t>1.707,13</t>
  </si>
  <si>
    <t>QUADRO DE DISTRIBUIÇÃO DE ENERGIA EM CHAPA DE AÇO GALVANIZADO, DE EMBUTIR, COM BARRAMENTO TRIFÁSICO, PARA 12 DISJUNTORES DIN 100A - FORNECIMENTO E INSTALAÇÃO. AF_10/2020</t>
  </si>
  <si>
    <t>370,13</t>
  </si>
  <si>
    <t>QUADRO DE DISTRIBUIÇÃO DE ENERGIA EM PVC, DE EMBUTIR, SEM BARRAMENTO, PARA 6 DISJUNTORES - FORNECIMENTO E INSTALAÇÃO. AF_10/2020</t>
  </si>
  <si>
    <t>85,48</t>
  </si>
  <si>
    <t>QUADRO DE DISTRIBUIÇÃO DE ENERGIA EM PVC, DE EMBUTIR, SEM BARRAMENTO, PARA 3 DISJUNTORES - FORNECIMENTO E INSTALAÇÃO. AF_10/2020</t>
  </si>
  <si>
    <t>58,92</t>
  </si>
  <si>
    <t>QUADRO DE DISTRIBUIÇÃO DE ENERGIA EM CHAPA DE AÇO GALVANIZADO, DE SOBREPOR, COM BARRAMENTO TRIFÁSICO, PARA 18 DISJUNTORES DIN 100A - FORNECIMENTO E INSTALAÇÃO. AF_10/2020</t>
  </si>
  <si>
    <t>515,66</t>
  </si>
  <si>
    <t>QUADRO DE DISTRIBUIÇÃO DE ENERGIA EM CHAPA DE AÇO GALVANIZADO, DE EMBUTIR, COM BARRAMENTO TRIFÁSICO, PARA 24 DISJUNTORES DIN 100A - FORNECIMENTO E INSTALAÇÃO. AF_10/2020</t>
  </si>
  <si>
    <t>534,12</t>
  </si>
  <si>
    <t>QUADRO DE DISTRIBUIÇÃO DE ENERGIA EM CHAPA DE AÇO GALVANIZADO, DE EMBUTIR, COM BARRAMENTO TRIFÁSICO, PARA 30 DISJUNTORES DIN 150A - FORNECIMENTO E INSTALAÇÃO. AF_10/2020</t>
  </si>
  <si>
    <t>615,51</t>
  </si>
  <si>
    <t>QUADRO DE DISTRIBUIÇÃO DE ENERGIA EM CHAPA DE AÇO GALVANIZADO, DE EMBUTIR, COM BARRAMENTO TRIFÁSICO, PARA 40 DISJUNTORES DIN 100A - FORNECIMENTO E INSTALAÇÃO. AF_10/2020</t>
  </si>
  <si>
    <t>881,55</t>
  </si>
  <si>
    <t>QUADRO DE DISTRIBUIÇÃO DE ENERGIA EM CHAPA DE AÇO GALVANIZADO, DE EMBUTIR, COM BARRAMENTO TRIFÁSICO, PARA 30 DISJUNTORES DIN 225A - FORNECIMENTO E INSTALAÇÃO. AF_10/2020</t>
  </si>
  <si>
    <t>1.248,24</t>
  </si>
  <si>
    <t>QUADRO DE DISTRIBUIÇÃO DE ENERGIA EM CHAPA DE AÇO GALVANIZADO, DE EMBUTIR, COM BARRAMENTO TRIFÁSICO, PARA 18 DISJUNTORES DIN 100A - FORNECIMENTO E INSTALAÇÃO. AF_10/2020</t>
  </si>
  <si>
    <t>509,31</t>
  </si>
  <si>
    <t>DISJUNTOR MONOPOLAR TIPO NEMA, CORRENTE NOMINAL DE 10 ATÉ 30A - FORNECIMENTO E INSTALAÇÃO. AF_10/2020</t>
  </si>
  <si>
    <t>23,47</t>
  </si>
  <si>
    <t>DISJUNTOR MONOPOLAR TIPO NEMA, CORRENTE NOMINAL DE 35 ATÉ 50A - FORNECIMENTO E INSTALAÇÃO. AF_10/2020</t>
  </si>
  <si>
    <t>39,90</t>
  </si>
  <si>
    <t>DISJUNTOR BIPOLAR TIPO NEMA, CORRENTE NOMINAL DE 10 ATÉ 50A - FORNECIMENTO E INSTALAÇÃO. AF_10/2020</t>
  </si>
  <si>
    <t>108,67</t>
  </si>
  <si>
    <t>DISJUNTOR TRIPOLAR TIPO NEMA, CORRENTE NOMINAL DE 10 ATÉ 50A - FORNECIMENTO E INSTALAÇÃO. AF_10/2020</t>
  </si>
  <si>
    <t>138,18</t>
  </si>
  <si>
    <t>DISJUNTOR TRIPOLAR TIPO NEMA, CORRENTE NOMINAL DE 60 ATÉ 100A - FORNECIMENTO E INSTALAÇÃO. AF_10/2020</t>
  </si>
  <si>
    <t>224,46</t>
  </si>
  <si>
    <t>DISJUNTOR TERMOMAGNÉTICO TRIPOLAR , CORRENTE NOMINAL DE 125A - FORNECIMENTO E INSTALAÇÃO. AF_10/2020</t>
  </si>
  <si>
    <t>630,52</t>
  </si>
  <si>
    <t>DISJUNTOR TERMOMAGNÉTICO TRIPOLAR , CORRENTE NOMINAL DE 200A - FORNECIMENTO E INSTALAÇÃO. AF_10/2020</t>
  </si>
  <si>
    <t>962,17</t>
  </si>
  <si>
    <t>DISJUNTOR TERMOMAGNÉTICO TRIPOLAR , CORRENTE NOMINAL DE 250A - FORNECIMENTO E INSTALAÇÃO. AF_10/2020</t>
  </si>
  <si>
    <t>1.555,96</t>
  </si>
  <si>
    <t>DISJUNTOR TERMOMAGNÉTICO TRIPOLAR , CORRENTE NOMINAL DE 400A - FORNECIMENTO E INSTALAÇÃO. AF_10/2020</t>
  </si>
  <si>
    <t>2.093,69</t>
  </si>
  <si>
    <t>DISJUNTOR TERMOMAGNÉTICO TRIPOLAR , CORRENTE NOMINAL DE 600A - FORNECIMENTO E INSTALAÇÃO. AF_10/2020</t>
  </si>
  <si>
    <t>3.372,75</t>
  </si>
  <si>
    <t>DISJUNTOR BAIXA TENSÃO TRIPOLAR A SECO  800A/600V - FORNECIMENTO E INSTALAÇÃO. AF_10/2020</t>
  </si>
  <si>
    <t>7.077,46</t>
  </si>
  <si>
    <t>CONTATOR TRIPOLAR I NOMINAL 12A - FORNECIMENTO E INSTALAÇÃO. AF_10/2020</t>
  </si>
  <si>
    <t>200,53</t>
  </si>
  <si>
    <t>CONTATOR TRIPOLAR I NOMINAL 22A - FORNECIMENTO E INSTALAÇÃO. AF_10/2020</t>
  </si>
  <si>
    <t>247,44</t>
  </si>
  <si>
    <t>CONTATOR TRIPOLAR I NOMINAL 38A - FORNECIMENTO E INSTALAÇÃO. AF_10/2020</t>
  </si>
  <si>
    <t>516,12</t>
  </si>
  <si>
    <t>CONTATOR TRIPOLAR I NOMIMAL 95A - FORNECIMENTO E INSTALAÇÃO. AF_10/2020</t>
  </si>
  <si>
    <t>1.908,97</t>
  </si>
  <si>
    <t>CAIXA DE PROTEÇÃO PARA MEDIDOR MONOFÁSICO DE EMBUTIR - FORNECIMENTO E INSTALAÇÃO. AF_10/2020</t>
  </si>
  <si>
    <t>114,77</t>
  </si>
  <si>
    <t>QUADRO DE MEDIÇÃO GERAL DE ENERGIA PARA 1 MEDIDOR DE SOBREPOR - FORNECIMENTO E INSTALAÇÃO. AF_10/2020</t>
  </si>
  <si>
    <t>167,98</t>
  </si>
  <si>
    <t>SUPORTE PARAFUSADO COM PLACA DE ENCAIXE 4" X 2" ALTO (2,00 M DO PISO) PARA PONTO ELÉTRICO - FORNECIMENTO E INSTALAÇÃO. AF_03/2023</t>
  </si>
  <si>
    <t>SUPORTE PARAFUSADO COM PLACA DE ENCAIXE 4" X 2" MÉDIO (1,30 M DO PISO) PARA PONTO ELÉTRICO - FORNECIMENTO E INSTALAÇÃO. AF_03/2023</t>
  </si>
  <si>
    <t>10,87</t>
  </si>
  <si>
    <t>SUPORTE PARAFUSADO COM PLACA DE ENCAIXE 4" X 2" BAIXO (0,30 M DO PISO) PARA PONTO ELÉTRICO - FORNECIMENTO E INSTALAÇÃO. AF_03/2023</t>
  </si>
  <si>
    <t>8,96</t>
  </si>
  <si>
    <t>SUPORTE PARAFUSADO COM PLACA DE ENCAIXE 4" X 4" ALTO (2,00 M DO PISO) PARA PONTO ELÉTRICO - FORNECIMENTO E INSTALAÇÃO. AF_03/2023</t>
  </si>
  <si>
    <t>SUPORTE PARAFUSADO COM PLACA DE ENCAIXE 4" X 4" MÉDIO (1,30 M DO PISO) PARA PONTO ELÉTRICO - FORNECIMENTO E INSTALAÇÃO. AF_03/2023</t>
  </si>
  <si>
    <t>15,84</t>
  </si>
  <si>
    <t>SUPORTE PARAFUSADO COM PLACA DE ENCAIXE 4" X 4" BAIXO (0,30 M DO PISO) PARA PONTO ELÉTRICO - FORNECIMENTO E INSTALAÇÃO. AF_03/2023</t>
  </si>
  <si>
    <t>13,62</t>
  </si>
  <si>
    <t>INTERRUPTOR SIMPLES (1 MÓDULO), 10A/250V, SEM SUPORTE E SEM PLACA - FORNECIMENTO E INSTALAÇÃO. AF_03/2023</t>
  </si>
  <si>
    <t>18,61</t>
  </si>
  <si>
    <t>29,48</t>
  </si>
  <si>
    <t>INTERRUPTOR PARALELO (1 MÓDULO), 10A/250V, SEM SUPORTE E SEM PLACA - FORNECIMENTO E INSTALAÇÃO. AF_03/2023</t>
  </si>
  <si>
    <t>25,00</t>
  </si>
  <si>
    <t>35,87</t>
  </si>
  <si>
    <t>INTERRUPTOR SIMPLES (1 MÓDULO) COM INTERRUPTOR PARALELO (1 MÓDULO), 10A/250V, SEM SUPORTE E SEM PLACA - FORNECIMENTO E INSTALAÇÃO. AF_03/2023</t>
  </si>
  <si>
    <t>40,37</t>
  </si>
  <si>
    <t>51,24</t>
  </si>
  <si>
    <t>INTERRUPTOR SIMPLES (2 MÓDULOS), 10A/250V, SEM SUPORTE E SEM PLACA - FORNECIMENTO E INSTALAÇÃO. AF_03/2023</t>
  </si>
  <si>
    <t>34,02</t>
  </si>
  <si>
    <t>INTERRUPTOR SIMPLES (2 MÓDULOS), 10A/250V, INCLUINDO SUPORTE E PLACA - FORNECIMENTO E INSTALAÇÃO. AF_03/2023</t>
  </si>
  <si>
    <t>44,89</t>
  </si>
  <si>
    <t>INTERRUPTOR PARALELO (2 MÓDULOS), 10A/250V, SEM SUPORTE E SEM PLACA - FORNECIMENTO E INSTALAÇÃO. AF_03/2023</t>
  </si>
  <si>
    <t>46,81</t>
  </si>
  <si>
    <t>57,68</t>
  </si>
  <si>
    <t>INTERRUPTOR SIMPLES (1 MÓDULO) COM INTERRUPTOR PARALELO (2 MÓDULOS), 10A/250V, SEM SUPORTE E SEM PLACA - FORNECIMENTO E INSTALAÇÃO. AF_03/2023</t>
  </si>
  <si>
    <t>62,17</t>
  </si>
  <si>
    <t>INTERRUPTOR SIMPLES (1 MÓDULO) COM INTERRUPTOR PARALELO (2 MÓDULOS), 10A/250V, INCLUINDO SUPORTE E PLACA - FORNECIMENTO E INSTALAÇÃO. AF_03/2023</t>
  </si>
  <si>
    <t>73,04</t>
  </si>
  <si>
    <t>INTERRUPTOR SIMPLES (2 MÓDULOS) COM INTERRUPTOR PARALELO (1 MÓDULO), 10A/250V, SEM SUPORTE E SEM PLACA - FORNECIMENTO E INSTALAÇÃO. AF_03/2023</t>
  </si>
  <si>
    <t>55,78</t>
  </si>
  <si>
    <t>INTERRUPTOR SIMPLES (2 MÓDULOS) COM INTERRUPTOR PARALELO (1 MÓDULO), 10A/250V, INCLUINDO SUPORTE E PLACA - FORNECIMENTO E INSTALAÇÃO. AF_03/2023</t>
  </si>
  <si>
    <t>66,65</t>
  </si>
  <si>
    <t>INTERRUPTOR SIMPLES (3 MÓDULOS), 10A/250V, SEM SUPORTE E SEM PLACA - FORNECIMENTO E INSTALAÇÃO. AF_03/2023</t>
  </si>
  <si>
    <t>49,44</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</si>
  <si>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</si>
  <si>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</si>
  <si>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</si>
  <si>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79,44</t>
  </si>
  <si>
    <t>INTERRUPTOR SIMPLES (3 MÓDULOS) COM INTERRUPTOR PARALELO (1 MÓDULO), 10A/250V, SEM SUPORTE E SEM PLACA - FORNECIMENTO E INSTALAÇÃO. AF_03/2023</t>
  </si>
  <si>
    <t>71,56</t>
  </si>
  <si>
    <t>INTERRUPTOR SIMPLES (3 MÓDULOS) COM INTERRUPTOR PARALELO (1 MÓDULO), 10A/250V, INCLUINDO SUPORTE E PLACA - FORNECIMENTO E INSTALAÇÃO. AF_03/2023</t>
  </si>
  <si>
    <t>87,40</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</si>
  <si>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</si>
  <si>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</si>
  <si>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93,84</t>
  </si>
  <si>
    <t>INTERRUPTOR SIMPLES (4 MÓDULOS), 10A/250V, SEM SUPORTE E SEM PLACA - FORNECIMENTO E INSTALAÇÃO. AF_03/2023</t>
  </si>
  <si>
    <t>65,16</t>
  </si>
  <si>
    <t>INTERRUPTOR SIMPLES (4 MÓDULOS), 10A/250V, INCLUINDO SUPORTE E PLACA - FORNECIMENTO E INSTALAÇÃO. AF_03/2023</t>
  </si>
  <si>
    <t>81,00</t>
  </si>
  <si>
    <t>INTERRUPTOR SIMPLES (6 MÓDULOS), 10A/250V, SEM SUPORTE E SEM PLACA - FORNECIMENTO E INSTALAÇÃO. AF_03/2023</t>
  </si>
  <si>
    <t>96,05</t>
  </si>
  <si>
    <t>INTERRUPTOR SIMPLES (6 MÓDULOS), 10A/250V, INCLUINDO SUPORTE E PLACA - FORNECIMENTO E INSTALAÇÃO. AF_03/2023</t>
  </si>
  <si>
    <t>111,89</t>
  </si>
  <si>
    <t>INTERRUPTOR INTERMEDIÁRIO (1 MÓDULO), 10A/250V, SEM SUPORTE E SEM PLACA - FORNECIMENTO E INSTALAÇÃO. AF_03/2023</t>
  </si>
  <si>
    <t>39,11</t>
  </si>
  <si>
    <t>INTERRUPTOR INTERMEDIÁRIO (1 MÓDULO), 10A/250V, INCLUINDO SUPORTE E PLACA - FORNECIMENTO E INSTALAÇÃO. AF_03/2023</t>
  </si>
  <si>
    <t>49,98</t>
  </si>
  <si>
    <t>INTERRUPTOR BIPOLAR (1 MÓDULO), 10A/250V, SEM SUPORTE E SEM PLACA - FORNECIMENTO E INSTALAÇÃO. AF_03/2023</t>
  </si>
  <si>
    <t>37,94</t>
  </si>
  <si>
    <t>INTERRUPTOR BIPOLAR (1 MÓDULO), 10A/250V, INCLUINDO SUPORTE E PLACA - FORNECIMENTO E INSTALAÇÃO. AF_03/2023</t>
  </si>
  <si>
    <t>48,81</t>
  </si>
  <si>
    <t>DIMMER ROTATIVO (1 MÓDULO), 220V/600W, SEM SUPORTE E SEM PLACA - FORNECIMENTO E INSTALAÇÃO. AF_03/2023</t>
  </si>
  <si>
    <t>85,95</t>
  </si>
  <si>
    <t>DIMMER ROTATIVO (1 MÓDULO), 220V/600W, INCLUINDO SUPORTE E PLACA - FORNECIMENTO E INSTALAÇÃO. AF_03/2023</t>
  </si>
  <si>
    <t>96,82</t>
  </si>
  <si>
    <t>INTERRUPTOR PULSADOR CAMPAINHA (1 MÓDULO), 10A/250V, SEM SUPORTE E SEM PLACA - FORNECIMENTO E INSTALAÇÃO. AF_03/2023</t>
  </si>
  <si>
    <t>17,53</t>
  </si>
  <si>
    <t>INTERRUPTOR PULSADOR CAMPAINHA (1 MÓDULO), 10A/250V, INCLUINDO SUPORTE E PLACA - FORNECIMENTO E INSTALAÇÃO. AF_03/2023</t>
  </si>
  <si>
    <t>28,40</t>
  </si>
  <si>
    <t>CAMPAINHA CIGARRA (1 MÓDULO), 10A/250V, SEM SUPORTE E SEM PLACA - FORNECIMENTO E INSTALAÇÃO. AF_03/2023</t>
  </si>
  <si>
    <t>36,42</t>
  </si>
  <si>
    <t>CAMPAINHA CIGARRA (1 MÓDULO), 10A/250V, INCLUINDO SUPORTE E PLACA - FORNECIMENTO E INSTALAÇÃO. AF_03/2023</t>
  </si>
  <si>
    <t>INTERRUPTOR PULSADOR MINUTERIA (1 MÓDULO), 10A/250V, SEM SUPORTE E SEM PLACA - FORNECIMENTO E INSTALAÇÃO. AF_03/2023</t>
  </si>
  <si>
    <t>21,44</t>
  </si>
  <si>
    <t>INTERRUPTOR PULSADOR MINUTERIA (1 MÓDULO), 10A/250V, INCLUINDO SUPORTE E PLACA - FORNECIMENTO E INSTALAÇÃO. AF_03/2023</t>
  </si>
  <si>
    <t>32,31</t>
  </si>
  <si>
    <t>TOMADA ALTA DE EMBUTIR (1 MÓDULO), 2P+T 10 A, SEM SUPORTE E SEM PLACA - FORNECIMENTO E INSTALAÇÃO. AF_03/2023</t>
  </si>
  <si>
    <t>33,90</t>
  </si>
  <si>
    <t>TOMADA ALTA DE EMBUTIR (1 MÓDULO), 2P+T 20 A, SEM SUPORTE E SEM PLACA - FORNECIMENTO E INSTALAÇÃO. AF_03/2023</t>
  </si>
  <si>
    <t>36,02</t>
  </si>
  <si>
    <t>TOMADA ALTA DE EMBUTIR (1 MÓDULO), 2P+T 10 A, INCLUINDO SUPORTE E PLACA - FORNECIMENTO E INSTALAÇÃO. AF_03/2023</t>
  </si>
  <si>
    <t>44,77</t>
  </si>
  <si>
    <t>TOMADA ALTA DE EMBUTIR (1 MÓDULO), 2P+T 20 A, INCLUINDO SUPORTE E PLACA - FORNECIMENTO E INSTALAÇÃO. AF_03/2023</t>
  </si>
  <si>
    <t>46,89</t>
  </si>
  <si>
    <t>23,90</t>
  </si>
  <si>
    <t>26,02</t>
  </si>
  <si>
    <t>34,77</t>
  </si>
  <si>
    <t>TOMADA MÉDIA DE EMBUTIR (1 MÓDULO), 2P+T 20 A, INCLUINDO SUPORTE E PLACA - FORNECIMENTO E INSTALAÇÃO. AF_03/2023</t>
  </si>
  <si>
    <t>36,89</t>
  </si>
  <si>
    <t>TOMADA BAIXA DE EMBUTIR (1 MÓDULO), 2P+T 10 A, SEM SUPORTE E SEM PLACA - FORNECIMENTO E INSTALAÇÃO. AF_03/2023</t>
  </si>
  <si>
    <t>20,03</t>
  </si>
  <si>
    <t>TOMADA BAIXA DE EMBUTIR (1 MÓDULO), 2P+T 20 A, SEM SUPORTE E SEM PLACA - FORNECIMENTO E INSTALAÇÃO. AF_03/2023</t>
  </si>
  <si>
    <t>22,15</t>
  </si>
  <si>
    <t>TOMADA BAIXA DE EMBUTIR (1 MÓDULO), 2P+T 10 A, INCLUINDO SUPORTE E PLACA - FORNECIMENTO E INSTALAÇÃO. AF_03/2023</t>
  </si>
  <si>
    <t>30,90</t>
  </si>
  <si>
    <t>TOMADA BAIXA DE EMBUTIR (1 MÓDULO), 2P+T 20 A, INCLUINDO SUPORTE E PLACA - FORNECIMENTO E INSTALAÇÃO. AF_03/2023</t>
  </si>
  <si>
    <t>33,02</t>
  </si>
  <si>
    <t>44,61</t>
  </si>
  <si>
    <t>48,85</t>
  </si>
  <si>
    <t>TOMADA MÉDIA DE EMBUTIR (2 MÓDULOS), 2P+T 10 A, INCLUINDO SUPORTE E PLACA - FORNECIMENTO E INSTALAÇÃO. AF_03/2023</t>
  </si>
  <si>
    <t>55,48</t>
  </si>
  <si>
    <t>TOMADA MÉDIA DE EMBUTIR (2 MÓDULOS), 2P+T 20 A, INCLUINDO SUPORTE E PLACA - FORNECIMENTO E INSTALAÇÃO. AF_03/2023</t>
  </si>
  <si>
    <t>59,72</t>
  </si>
  <si>
    <t>TOMADA BAIXA DE EMBUTIR (2 MÓDULOS), 2P+T 10 A, SEM SUPORTE E SEM PLACA - FORNECIMENTO E INSTALAÇÃO. AF_03/2023</t>
  </si>
  <si>
    <t>36,82</t>
  </si>
  <si>
    <t>TOMADA BAIXA DE EMBUTIR (2 MÓDULOS), 2P+T 20 A, SEM SUPORTE E SEM PLACA - FORNECIMENTO E INSTALAÇÃO. AF_03/2023</t>
  </si>
  <si>
    <t>41,06</t>
  </si>
  <si>
    <t>TOMADA BAIXA DE EMBUTIR (2 MÓDULOS), 2P+T 10 A, INCLUINDO SUPORTE E PLACA - FORNECIMENTO E INSTALAÇÃO. AF_03/2023</t>
  </si>
  <si>
    <t>47,69</t>
  </si>
  <si>
    <t>TOMADA BAIXA DE EMBUTIR (2 MÓDULOS), 2P+T 20 A, INCLUINDO SUPORTE E PLACA - FORNECIMENTO E INSTALAÇÃO. AF_03/2023</t>
  </si>
  <si>
    <t>51,93</t>
  </si>
  <si>
    <t>65,27</t>
  </si>
  <si>
    <t>TOMADA MÉDIA DE EMBUTIR (3 MÓDULOS), 2P+T 20 A, SEM SUPORTE E SEM PLACA - FORNECIMENTO E INSTALAÇÃO. AF_03/2023</t>
  </si>
  <si>
    <t>71,63</t>
  </si>
  <si>
    <t>TOMADA MÉDIA DE EMBUTIR (3 MÓDULOS), 2P+T 10 A, INCLUINDO SUPORTE E PLACA - FORNECIMENTO E INSTALAÇÃO. AF_03/2023</t>
  </si>
  <si>
    <t>76,14</t>
  </si>
  <si>
    <t>TOMADA MÉDIA DE EMBUTIR (3 MÓDULOS), 2P+T 20 A, INCLUINDO SUPORTE E PLACA - FORNECIMENTO E INSTALAÇÃO. AF_03/2023</t>
  </si>
  <si>
    <t>82,50</t>
  </si>
  <si>
    <t>TOMADA BAIXA DE EMBUTIR (3 MÓDULOS), 2P+T 10 A, SEM SUPORTE E SEM PLACA - FORNECIMENTO E INSTALAÇÃO. AF_03/2023</t>
  </si>
  <si>
    <t>53,61</t>
  </si>
  <si>
    <t>TOMADA BAIXA DE EMBUTIR (3 MÓDULOS), 2P+T 20 A, SEM SUPORTE E SEM PLACA - FORNECIMENTO E INSTALAÇÃO. AF_03/2023</t>
  </si>
  <si>
    <t>59,97</t>
  </si>
  <si>
    <t>TOMADA BAIXA DE EMBUTIR (3 MÓDULOS), 2P+T 10 A, INCLUINDO SUPORTE E PLACA - FORNECIMENTO E INSTALAÇÃO. AF_03/2023</t>
  </si>
  <si>
    <t>64,48</t>
  </si>
  <si>
    <t>TOMADA BAIXA DE EMBUTIR (3 MÓDULOS), 2P+T 20 A, INCLUINDO SUPORTE E PLACA - FORNECIMENTO E INSTALAÇÃO. AF_03/2023</t>
  </si>
  <si>
    <t>70,84</t>
  </si>
  <si>
    <t>TOMADA BAIXA DE EMBUTIR (4 MÓDULOS), 2P+T 10 A, SEM SUPORTE E SEM PLACA - FORNECIMENTO E INSTALAÇÃO. AF_03/2023</t>
  </si>
  <si>
    <t>70,97</t>
  </si>
  <si>
    <t>TOMADA BAIXA DE EMBUTIR (4 MÓDULOS), 2P+T 10 A, INCLUINDO SUPORTE E PLACA - FORNECIMENTO E INSTALAÇÃO. AF_03/2023</t>
  </si>
  <si>
    <t>86,81</t>
  </si>
  <si>
    <t>TOMADA BAIXA DE EMBUTIR (6 MÓDULOS), 2P+T 10 A, SEM SUPORTE E SEM PLACA - FORNECIMENTO E INSTALAÇÃO. AF_03/2023</t>
  </si>
  <si>
    <t>104,81</t>
  </si>
  <si>
    <t>TOMADA BAIXA DE EMBUTIR (6 MÓDULOS), 2P+T 10 A, INCLUINDO SUPORTE E PLACA - FORNECIMENTO E INSTALAÇÃO. AF_03/2023</t>
  </si>
  <si>
    <t>39,27</t>
  </si>
  <si>
    <t>INTERRUPTOR SIMPLES (1 MÓDULO) COM 1 TOMADA DE EMBUTIR 2P+T 10 A, INCLUINDO SUPORTE E PLACA - FORNECIMENTO E INSTALAÇÃO. AF_03/2023</t>
  </si>
  <si>
    <t>50,14</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</si>
  <si>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</si>
  <si>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</si>
  <si>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</si>
  <si>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</si>
  <si>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45,71</t>
  </si>
  <si>
    <t>INTERRUPTOR PARALELO (1 MÓDULO) COM 1 TOMADA DE EMBUTIR 2P+T 10 A, INCLUINDO SUPORTE E PLACA - FORNECIMENTO E INSTALAÇÃO. AF_03/2023</t>
  </si>
  <si>
    <t>56,58</t>
  </si>
  <si>
    <t>INTERRUPTOR PARALELO (1 MÓDULO) COM 2 TOMADAS DE EMBUTIR 2P+T 10 A, SEM SUPORTE E SEM PLACA - FORNECIMENTO E INSTALAÇÃO. AF_03/2023</t>
  </si>
  <si>
    <t>66,37</t>
  </si>
  <si>
    <t>INTERRUPTOR PARALELO (1 MÓDULO) COM 2 TOMADAS DE EMBUTIR 2P+T 10 A, INCLUINDO SUPORTE E PLACA - FORNECIMENTO E INSTALAÇÃO. AF_03/2023</t>
  </si>
  <si>
    <t>77,24</t>
  </si>
  <si>
    <t>INTERRUPTOR PARALELO (2 MÓDULOS) COM 1 TOMADA DE EMBUTIR 2P+T 10 A, SEM SUPORTE E SEM PLACA - FORNECIMENTO E INSTALAÇÃO. AF_03/2023</t>
  </si>
  <si>
    <t>67,47</t>
  </si>
  <si>
    <t>INTERRUPTOR PARALELO (2 MÓDULOS) COM 1 TOMADA DE EMBUTIR 2P+T 10 A, INCLUINDO SUPORTE E PLACA - FORNECIMENTO E INSTALAÇÃO. AF_03/2023</t>
  </si>
  <si>
    <t>78,34</t>
  </si>
  <si>
    <t>INTERRUPTOR SIMPLES (1 MÓDULO), INTERRUPTOR PARALELO (1 MÓDULO) E 1 TOMADA DE EMBUTIR 2P+T 10 A, SEM SUPORTE E SEM PLACA - FORNECIMENTO E INSTALAÇÃO. AF_03/2023</t>
  </si>
  <si>
    <t>61,07</t>
  </si>
  <si>
    <t>INTERRUPTOR SIMPLES (1 MÓDULO), INTERRUPTOR PARALELO (1 MÓDULO) E 1 TOMADA DE EMBUTIR 2P+T 10 A, INCLUINDO SUPORTE E PLACA - FORNECIMENTO E INSTALAÇÃO. AF_03/2023</t>
  </si>
  <si>
    <t>71,94</t>
  </si>
  <si>
    <t>SENSOR DE PRESENÇA COM FOTOCÉLULA, FIXAÇÃO EM PAREDE - FORNECIMENTO E INSTALAÇÃO. AF_09/2024</t>
  </si>
  <si>
    <t>100,77</t>
  </si>
  <si>
    <t>SENSOR DE PRESENÇA SEM FOTOCÉLULA, FIXAÇÃO EM PAREDE - FORNECIMENTO E INSTALAÇÃO. AF_09/2024</t>
  </si>
  <si>
    <t>70,88</t>
  </si>
  <si>
    <t>SENSOR DE PRESENÇA COM FOTOCÉLULA, FIXAÇÃO EM TETO - FORNECIMENTO E INSTALAÇÃO. AF_09/2024</t>
  </si>
  <si>
    <t>70,98</t>
  </si>
  <si>
    <t>SENSOR DE PRESENÇA SEM FOTOCÉLULA, FIXAÇÃO EM TETO - FORNECIMENTO E INSTALAÇÃO. AF_09/2024</t>
  </si>
  <si>
    <t>67,16</t>
  </si>
  <si>
    <t>LUMINÁRIA DE EMERGÊNCIA, COM 30 LÂMPADAS LED DE 2 W, SEM REATOR - FORNECIMENTO E INSTALAÇÃO. AF_09/2024</t>
  </si>
  <si>
    <t>19,49</t>
  </si>
  <si>
    <t>LÂMPADA COMPACTA DE LED 6 W, BASE E27 - FORNECIMENTO E INSTALAÇÃO. AF_09/2024</t>
  </si>
  <si>
    <t>13,36</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</si>
  <si>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</si>
  <si>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</si>
  <si>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</si>
  <si>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30,32</t>
  </si>
  <si>
    <t>LUMINÁRIA TIPO PLAFON CIRCULAR, DE SOBREPOR, COM LED DE 12/13 W - FORNECIMENTO E INSTALAÇÃO. AF_09/2024</t>
  </si>
  <si>
    <t>LÂMPADA TUBULAR LED 9/10W SEM SOQUETE - FORNECIMENTO E INSTALAÇÃO. AF_09/2024</t>
  </si>
  <si>
    <t>15,56</t>
  </si>
  <si>
    <t>ENTRADA DE ENERGIA ELÉTRICA, AÉREA, MONOFÁSICA, COM CAIXA DE SOBREPOR, CABO DE 10 MM2 E DISJUNTOR DIN 50A (NÃO INCLUSO O POSTE DE CONCRETO). AF_07/2020_PS</t>
  </si>
  <si>
    <t>1.490,87</t>
  </si>
  <si>
    <t>ENTRADA DE ENERGIA ELÉTRICA, AÉREA, MONOFÁSICA, COM CAIXA DE SOBREPOR, CABO DE 16 MM2 E DISJUNTOR DIN 50A (NÃO INCLUSO O POSTE DE CONCRETO). AF_07/2020_PS</t>
  </si>
  <si>
    <t>1.588,77</t>
  </si>
  <si>
    <t>ENTRADA DE ENERGIA ELÉTRICA, AÉREA, MONOFÁSICA, COM CAIXA DE SOBREPOR, CABO DE 25 MM2 E DISJUNTOR DIN 50A (NÃO INCLUSO O POSTE DE CONCRETO). AF_07/2020_PS</t>
  </si>
  <si>
    <t>1.613,08</t>
  </si>
  <si>
    <t>ENTRADA DE ENERGIA ELÉTRICA, AÉREA, MONOFÁSICA, COM CAIXA DE SOBREPOR, CABO DE 35 MM2 E DISJUNTOR DIN 50A (NÃO INCLUSO O POSTE DE CONCRETO). AF_07/2020_PS</t>
  </si>
  <si>
    <t>1.758,03</t>
  </si>
  <si>
    <t>ENTRADA DE ENERGIA ELÉTRICA, AÉREA, MONOFÁSICA, COM CAIXA DE EMBUTIR, CABO DE 10 MM2 E DISJUNTOR DIN 50A (NÃO INCLUSO O POSTE DE CONCRETO). AF_07/2020_PS</t>
  </si>
  <si>
    <t>1.474,87</t>
  </si>
  <si>
    <t>ENTRADA DE ENERGIA ELÉTRICA, AÉREA, MONOFÁSICA, COM CAIXA DE EMBUTIR, CABO DE 16 MM2 E DISJUNTOR DIN 50A (NÃO INCLUSO O POSTE DE CONCRETO). AF_07/2020_PS</t>
  </si>
  <si>
    <t>1.572,77</t>
  </si>
  <si>
    <t>ENTRADA DE ENERGIA ELÉTRICA, AÉREA, MONOFÁSICA, COM CAIXA DE EMBUTIR, CABO DE 25 MM2 E DISJUNTOR DIN 50A (NÃO INCLUSO O POSTE DE CONCRETO). AF_07/2020_PS</t>
  </si>
  <si>
    <t>1.597,08</t>
  </si>
  <si>
    <t>ENTRADA DE ENERGIA ELÉTRICA, AÉREA, MONOFÁSICA, COM CAIXA DE EMBUTIR, CABO DE 35 MM2 E DISJUNTOR DIN 50A (NÃO INCLUSO O POSTE DE CONCRETO). AF_07/2020_PS</t>
  </si>
  <si>
    <t>1.742,03</t>
  </si>
  <si>
    <t>ENTRADA DE ENERGIA ELÉTRICA, AÉREA, BIFÁSICA, COM CAIXA DE SOBREPOR, CABO DE 10 MM2 E DISJUNTOR DIN 50A (NÃO INCLUSO O POSTE DE CONCRETO). AF_07/2020_PS</t>
  </si>
  <si>
    <t>1.771,66</t>
  </si>
  <si>
    <t>ENTRADA DE ENERGIA ELÉTRICA, AÉREA, BIFÁSICA, COM CAIXA DE SOBREPOR, CABO DE 16 MM2 E DISJUNTOR DIN 50A (NÃO INCLUSO O POSTE DE CONCRETO). AF_07/2020_PS</t>
  </si>
  <si>
    <t>1.919,85</t>
  </si>
  <si>
    <t>ENTRADA DE ENERGIA ELÉTRICA, AÉREA, BIFÁSICA, COM CAIXA DE SOBREPOR, CABO DE 25 MM2 E DISJUNTOR DIN 50A (NÃO INCLUSO O POSTE DE CONCRETO). AF_07/2020_PS</t>
  </si>
  <si>
    <t>1.956,65</t>
  </si>
  <si>
    <t>ENTRADA DE ENERGIA ELÉTRICA, AÉREA, BIFÁSICA, COM CAIXA DE SOBREPOR, CABO DE 35 MM2 E DISJUNTOR DIN 50A (NÃO INCLUSO O POSTE DE CONCRETO). AF_07/2020_PS</t>
  </si>
  <si>
    <t>2.159,34</t>
  </si>
  <si>
    <t>ENTRADA DE ENERGIA ELÉTRICA, AÉREA, BIFÁSICA, COM CAIXA DE EMBUTIR, CABO DE 10 MM2 E DISJUNTOR DIN 50A (NÃO INCLUSO O POSTE DE CONCRETO). AF_07/2020_PS</t>
  </si>
  <si>
    <t>1.763,76</t>
  </si>
  <si>
    <t>ENTRADA DE ENERGIA ELÉTRICA, AÉREA, BIFÁSICA, COM CAIXA DE EMBUTIR, CABO DE 16 MM2 E DISJUNTOR DIN 50A (NÃO INCLUSO O POSTE DE CONCRETO). AF_07/2020_PS</t>
  </si>
  <si>
    <t>1.911,95</t>
  </si>
  <si>
    <t>ENTRADA DE ENERGIA ELÉTRICA, AÉREA, BIFÁSICA, COM CAIXA DE EMBUTIR, CABO DE 25 MM2 E DISJUNTOR DIN 50A (NÃO INCLUSO O POSTE DE CONCRETO). AF_07/2020_PS</t>
  </si>
  <si>
    <t>1.948,75</t>
  </si>
  <si>
    <t>ENTRADA DE ENERGIA ELÉTRICA, AÉREA, BIFÁSICA, COM CAIXA DE EMBUTIR, CABO DE 35 MM2 E DISJUNTOR DIN 50A (NÃO INCLUSO O POSTE DE CONCRETO). AF_07/2020_PS</t>
  </si>
  <si>
    <t>2.151,44</t>
  </si>
  <si>
    <t>ENTRADA DE ENERGIA ELÉTRICA, AÉREA, TRIFÁSICA, COM CAIXA DE SOBREPOR, CABO DE 10 MM2 E DISJUNTOR DIN 50A (NÃO INCLUSO O POSTE DE CONCRETO). AF_07/2020_PS</t>
  </si>
  <si>
    <t>1.890,55</t>
  </si>
  <si>
    <t>ENTRADA DE ENERGIA ELÉTRICA, AÉREA, TRIFÁSICA, COM CAIXA DE SOBREPOR, CABO DE 16 MM2 E DISJUNTOR DIN 50A (NÃO INCLUSO O POSTE DE CONCRETO). AF_07/2020_PS</t>
  </si>
  <si>
    <t>2.088,13</t>
  </si>
  <si>
    <t>ENTRADA DE ENERGIA ELÉTRICA, AÉREA, TRIFÁSICA, COM CAIXA DE SOBREPOR, CABO DE 25 MM2 E DISJUNTOR DIN 50A (NÃO INCLUSO O POSTE DE CONCRETO). AF_07/2020_PS</t>
  </si>
  <si>
    <t>2.137,19</t>
  </si>
  <si>
    <t>ENTRADA DE ENERGIA ELÉTRICA, AÉREA, TRIFÁSICA, COM CAIXA DE SOBREPOR, CABO DE 35 MM2 E DISJUNTOR DIN 50A (NÃO INCLUSO O POSTE DE CONCRETO). AF_07/2020_PS</t>
  </si>
  <si>
    <t>2.396,60</t>
  </si>
  <si>
    <t>ENTRADA DE ENERGIA ELÉTRICA, AÉREA, TRIFÁSICA, COM CAIXA DE EMBUTIR, CABO DE 10 MM2 E DISJUNTOR DIN 50A (NÃO INCLUSO O POSTE DE CONCRETO). AF_07/2020</t>
  </si>
  <si>
    <t>1.927,36</t>
  </si>
  <si>
    <t>ENTRADA DE ENERGIA ELÉTRICA, AÉREA, TRIFÁSICA, COM CAIXA DE EMBUTIR, CABO DE 16 MM2 E DISJUNTOR DIN 50A (NÃO INCLUSO O POSTE DE CONCRETO). AF_07/2020</t>
  </si>
  <si>
    <t>2.124,94</t>
  </si>
  <si>
    <t>ENTRADA DE ENERGIA ELÉTRICA, AÉREA, TRIFÁSICA, COM CAIXA DE EMBUTIR, CABO DE 25 MM2 E DISJUNTOR DIN 50A (NÃO INCLUSO O POSTE DE CONCRETO). AF_07/2020</t>
  </si>
  <si>
    <t>2.174,00</t>
  </si>
  <si>
    <t>ENTRADA DE ENERGIA ELÉTRICA, AÉREA, TRIFÁSICA, COM CAIXA DE EMBUTIR, CABO DE 35 MM2 E DISJUNTOR DIN 50A (NÃO INCLUSO O POSTE DE CONCRETO). AF_07/2020</t>
  </si>
  <si>
    <t>2.433,41</t>
  </si>
  <si>
    <t>ENTRADA DE ENERGIA ELÉTRICA, SUBTERRÂNEA, MONOFÁSICA, COM CAIXA DE SOBREPOR, CABO DE 10 MM2 E DISJUNTOR DIN 50A (NÃO INCLUSA MURETA DE ALVENARIA). AF_07/2020_PS</t>
  </si>
  <si>
    <t>840,59</t>
  </si>
  <si>
    <t>ENTRADA DE ENERGIA ELÉTRICA, SUBTERRÂNEA, MONOFÁSICA, COM CAIXA DE SOBREPOR, CABO DE 16 MM2 E DISJUNTOR DIN 50A (NÃO INCLUSA MURETA DE ALVENARIA). AF_07/2020_PS</t>
  </si>
  <si>
    <t>958,07</t>
  </si>
  <si>
    <t>ENTRADA DE ENERGIA ELÉTRICA, SUBTERRÂNEA, MONOFÁSICA, COM CAIXA DE SOBREPOR, CABO DE 25 MM2 E DISJUNTOR DIN 50A (NÃO INCLUSA MURETA DE ALVENARIA). AF_07/2020_PS</t>
  </si>
  <si>
    <t>987,24</t>
  </si>
  <si>
    <t>ENTRADA DE ENERGIA ELÉTRICA, SUBTERRÂNEA, MONOFÁSICA, COM CAIXA DE SOBREPOR, CABO DE 35 MM2 E DISJUNTOR DIN 50A (NÃO INCLUSA MURETA DE ALVENARIA). AF_07/2020_PS</t>
  </si>
  <si>
    <t>1.122,14</t>
  </si>
  <si>
    <t>ENTRADA DE ENERGIA ELÉTRICA, SUBTERRÂNEA, MONOFÁSICA, COM CAIXA DE EMBUTIR, CABO DE 10 MM2 E DISJUNTOR DIN 50A (NÃO INCLUSA MURETA DE ALVENARIA). AF_07/2020_PS</t>
  </si>
  <si>
    <t>824,58</t>
  </si>
  <si>
    <t>ENTRADA DE ENERGIA ELÉTRICA, SUBTERRÂNEA, MONOFÁSICA, COM CAIXA DE EMBUTIR, CABO DE 16 MM2 E DISJUNTOR DIN 50A (NÃO INCLUSA MURETA DE ALVENARIA). AF_07/2020_PS</t>
  </si>
  <si>
    <t>942,06</t>
  </si>
  <si>
    <t>ENTRADA DE ENERGIA ELÉTRICA, SUBTERRÂNEA, MONOFÁSICA, COM CAIXA DE EMBUTIR, CABO DE 25 MM2 E DISJUNTOR DIN 50A (NÃO INCLUSA MURETA DE ALVENARIA). AF_07/2020_PS</t>
  </si>
  <si>
    <t>971,23</t>
  </si>
  <si>
    <t>ENTRADA DE ENERGIA ELÉTRICA, SUBTERRÂNEA, MONOFÁSICA, COM CAIXA DE EMBUTIR, CABO DE 35 MM2 E DISJUNTOR DIN 50A (NÃO INCLUSA MURETA DE ALVENARIA). AF_07/2020_PS</t>
  </si>
  <si>
    <t>1.106,13</t>
  </si>
  <si>
    <t>ENTRADA DE ENERGIA ELÉTRICA, SUBTERRÂNEA, BIFÁSICA, COM CAIXA DE SOBREPOR, CABO DE 10 MM2 E DISJUNTOR DIN 50A (NÃO INCLUSA MURETA DE ALVENARIA). AF_07/2020_PS</t>
  </si>
  <si>
    <t>1.136,26</t>
  </si>
  <si>
    <t>ENTRADA DE ENERGIA ELÉTRICA, SUBTERRÂNEA, BIFÁSICA, COM CAIXA DE SOBREPOR, CABO DE 16 MM2 E DISJUNTOR DIN 50A (NÃO INCLUSA MURETA DE ALVENARIA). AF_07/2020_PS</t>
  </si>
  <si>
    <t>1.312,48</t>
  </si>
  <si>
    <t>ENTRADA DE ENERGIA ELÉTRICA, SUBTERRÂNEA, BIFÁSICA, COM CAIXA DE SOBREPOR, CABO DE 25 MM2 E DISJUNTOR DIN 50A (NÃO INCLUSA MURETA DE ALVENARIA). AF_07/2020_PS</t>
  </si>
  <si>
    <t>1.356,24</t>
  </si>
  <si>
    <t>ENTRADA DE ENERGIA ELÉTRICA, SUBTERRÂNEA, BIFÁSICA, COM CAIXA DE SOBREPOR, CABO DE 35 MM2 E DISJUNTOR DIN 50A (NÃO INCLUSA MURETA DE ALVENARIA). AF_07/2020_PS</t>
  </si>
  <si>
    <t>1.558,60</t>
  </si>
  <si>
    <t>ENTRADA DE ENERGIA ELÉTRICA, SUBTERRÂNEA, BIFÁSICA, COM CAIXA DE EMBUTIR, CABO DE 10 MM2 E DISJUNTOR DIN 50A (NÃO INCLUSA MURETA DE ALVENARIA). AF_07/2020_PS</t>
  </si>
  <si>
    <t>1.128,37</t>
  </si>
  <si>
    <t>ENTRADA DE ENERGIA ELÉTRICA, SUBTERRÂNEA, BIFÁSICA, COM CAIXA DE EMBUTIR, CABO DE 16 MM2 E DISJUNTOR DIN 50A (NÃO INCLUSA MURETA DE ALVENARIA). AF_07/2020_PS</t>
  </si>
  <si>
    <t>1.304,59</t>
  </si>
  <si>
    <t>ENTRADA DE ENERGIA ELÉTRICA, SUBTERRÂNEA, BIFÁSICA, COM CAIXA DE EMBUTIR, CABO DE 25 MM2 E DISJUNTOR DIN 50A (NÃO INCLUSA MURETA DE ALVENARIA). AF_07/2020_PS</t>
  </si>
  <si>
    <t>1.348,35</t>
  </si>
  <si>
    <t>ENTRADA DE ENERGIA ELÉTRICA, SUBTERRÂNEA, BIFÁSICA, COM CAIXA DE EMBUTIR, CABO DE 35 MM2 E DISJUNTOR DIN 50A (NÃO INCLUSA MURETA DE ALVENARIA). AF_07/2020_PS</t>
  </si>
  <si>
    <t>1.550,71</t>
  </si>
  <si>
    <t>ENTRADA DE ENERGIA ELÉTRICA, SUBTERRÂNEA, TRIFÁSICA, COM CAIXA DE SOBREPOR, CABO DE 10 MM2 E DISJUNTOR DIN 50A (NÃO INCLUSA MURETA DE ALVENARIA). AF_07/2020_PS</t>
  </si>
  <si>
    <t>1.271,59</t>
  </si>
  <si>
    <t>ENTRADA DE ENERGIA ELÉTRICA, SUBTERRÂNEA, TRIFÁSICA, COM CAIXA DE SOBREPOR, CABO DE 16 MM2 E DISJUNTOR DIN 50A (NÃO INCLUSA MURETA DE ALVENARIA). AF_07/2020_PS</t>
  </si>
  <si>
    <t>1.506,55</t>
  </si>
  <si>
    <t>ENTRADA DE ENERGIA ELÉTRICA, SUBTERRÂNEA, TRIFÁSICA, COM CAIXA DE SOBREPOR, CABO DE 25 MM2 E DISJUNTOR DIN 50A (NÃO INCLUSA MURETA DE ALVENARIA). AF_07/2020_PS</t>
  </si>
  <si>
    <t>1.564,89</t>
  </si>
  <si>
    <t>ENTRADA DE ENERGIA ELÉTRICA, SUBTERRÂNEA, TRIFÁSICA, COM CAIXA DE SOBREPOR, CABO DE 35 MM2 E DISJUNTOR DIN 50A (NÃO INCLUSA MURETA DE ALVENARIA). AF_07/2020_PS</t>
  </si>
  <si>
    <t>1.834,70</t>
  </si>
  <si>
    <t>ENTRADA DE ENERGIA ELÉTRICA, SUBTERRÂNEA, TRIFÁSICA, COM CAIXA DE EMBUTIR, CABO DE 10 MM2 E DISJUNTOR DIN 50A (NÃO INCLUSA MURETA DE ALVENARIA). AF_07/2020</t>
  </si>
  <si>
    <t>1.308,41</t>
  </si>
  <si>
    <t>ENTRADA DE ENERGIA ELÉTRICA, SUBTERRÂNEA, TRIFÁSICA, COM CAIXA DE EMBUTIR, CABO DE 16 MM2 E DISJUNTOR DIN 50A (NÃO INCLUSA MURETA DE ALVENARIA). AF_07/2020</t>
  </si>
  <si>
    <t>1.543,37</t>
  </si>
  <si>
    <t>ENTRADA DE ENERGIA ELÉTRICA, SUBTERRÂNEA, TRIFÁSICA, COM CAIXA DE EMBUTIR, CABO DE 25 MM2 E DISJUNTOR DIN 50A (NÃO INCLUSA MURETA DE ALVENARIA). AF_07/2020</t>
  </si>
  <si>
    <t>1.601,71</t>
  </si>
  <si>
    <t>ENTRADA DE ENERGIA ELÉTRICA, SUBTERRÂNEA, TRIFÁSICA, COM CAIXA DE EMBUTIR, CABO DE 35 MM2 E DISJUNTOR DIN 50A (NÃO INCLUSA MURETA DE ALVENARIA). AF_07/2020</t>
  </si>
  <si>
    <t>1.871,52</t>
  </si>
  <si>
    <t>APARELHO SINALIZADOR DE SAÍDA DE GARAGEM, COM CÉLULA FOTOELÉTRICA - FORNECIMENTO E INSTALAÇÃO. AF_07/2020</t>
  </si>
  <si>
    <t>99,45</t>
  </si>
  <si>
    <t>43,35</t>
  </si>
  <si>
    <t>ARMAÇÃO SECUNDÁRIA, COM 2 ESTRIBOS E 2 ISOLADORES - FORNECIMENTO E INSTALAÇÃO. AF_07/2020</t>
  </si>
  <si>
    <t>72,55</t>
  </si>
  <si>
    <t>ARMAÇÃO SECUNDÁRIA, COM 3 ESTRIBOS E 3 ISOLADORES - FORNECIMENTO E INSTALAÇÃO. AF_07/2020</t>
  </si>
  <si>
    <t>ARMAÇÃO SECUNDÁRIA, COM 4 ESTRIBOS E 4 ISOLADORES - FORNECIMENTO E INSTALAÇÃO. AF_07/2020</t>
  </si>
  <si>
    <t>158,58</t>
  </si>
  <si>
    <t>ARMAÇÃO SECUNDÁRIA, COM 1 ESTRIBO, SEM ISOLADOR - FORNECIMENTO E INSTALAÇÃO. AF_07/2020</t>
  </si>
  <si>
    <t>33,14</t>
  </si>
  <si>
    <t>ARMAÇÃO SECUNDÁRIA, COM 2 ESTRIBOS, SEM ISOLADOR - FORNECIMENTO E INSTALAÇÃO. AF_07/2020</t>
  </si>
  <si>
    <t>59,42</t>
  </si>
  <si>
    <t>ARMAÇÃO SECUNDÁRIA, COM 3 ESTRIBOS, SEM ISOLADOR - FORNECIMENTO E INSTALAÇÃO. AF_07/2020</t>
  </si>
  <si>
    <t>94,60</t>
  </si>
  <si>
    <t>ARMAÇÃO SECUNDÁRIA, COM 4 ESTRIBOS, SEM ISOLADOR - FORNECIMENTO E INSTALAÇÃO. AF_07/2020</t>
  </si>
  <si>
    <t>136,44</t>
  </si>
  <si>
    <t>ISOLADOR, TIPO PINO, PARA TENSÃO 15 KV - FORNECIMENTO E INSTALAÇÃO. AF_07/2020</t>
  </si>
  <si>
    <t>31,46</t>
  </si>
  <si>
    <t>ISOLADOR, TIPO DISCO, PARA TENSÃO 15 KV - FORNECIMENTO E INSTALAÇÃO. AF_07/2020</t>
  </si>
  <si>
    <t>98,45</t>
  </si>
  <si>
    <t>GRAMPO PARALELO METÁLICO, PARA REDES AÉREAS DE DISTRIBUIÇÃO DE ENERGIA ELÉTRICA DE BAIXA TENSÃO - FORNECIMENTO E INSTALAÇÃO. AF_07/2020</t>
  </si>
  <si>
    <t>26,23</t>
  </si>
  <si>
    <t>ALÇA PREFORMADA DE DISTRIBUIÇÃO, EM  AÇO GALVANIZADO, AWG 1 - FORNECIMENTO E INSTALAÇÃO. AF_07/2020</t>
  </si>
  <si>
    <t>15,01</t>
  </si>
  <si>
    <t>ALÇA PREFORMADA DE DISTRIBUIÇÃO, EM  AÇO GALVANIZADO, AWG 2 - FORNECIMENTO E INSTALAÇÃO. AF_07/2020</t>
  </si>
  <si>
    <t>ALÇA PREFORMADA DE DISTRIBUIÇÃO, EM  AÇO GALVANIZADO, AWG 4 - FORNECIMENTO E INSTALAÇÃO. AF_07/2020</t>
  </si>
  <si>
    <t>7,33</t>
  </si>
  <si>
    <t>ALÇA PREFORMADA DE DISTRIBUIÇÃO, EM  AÇO GALVANIZADO, AWG 6 - FORNECIMENTO E INSTALAÇÃO. AF_07/2020</t>
  </si>
  <si>
    <t>6,75</t>
  </si>
  <si>
    <t>CABO DE COBRE FLEXÍVEL ISOLADO, 10 MM², 0,6/1,0 KV, PARA REDE AÉREA DE DISTRIBUIÇÃO DE ENERGIA ELÉTRICA DE BAIXA TENSÃO - FORNECIMENTO E INSTALAÇÃO. AF_07/2020</t>
  </si>
  <si>
    <t>9,88</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</si>
  <si>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</si>
  <si>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</si>
  <si>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24,29</t>
  </si>
  <si>
    <t>CABO DE COBRE FLEXÍVEL ISOLADO, 35 MM², 0,6/1,0 KV, PARA REDE AÉREA DE DISTRIBUIÇÃO DE ENERGIA ELÉTRICA DE BAIXA TENSÃO - FORNECIMENTO E INSTALAÇÃO. AF_07/2020</t>
  </si>
  <si>
    <t>34,29</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</si>
  <si>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</si>
  <si>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</si>
  <si>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70,87</t>
  </si>
  <si>
    <t>CABO DE COBRE FLEXÍVEL ISOLADO, 95 MM², 0,6/1,0 KV, PARA REDE AÉREA DE DISTRIBUIÇÃO DE ENERGIA ELÉTRICA DE BAIXA TENSÃO - FORNECIMENTO E INSTALAÇÃO. AF_07/2020</t>
  </si>
  <si>
    <t>92,01</t>
  </si>
  <si>
    <t>CABO DE COBRE FLEXÍVEL ISOLADO, 120 MM², 0,6/1,0 KV, PARA REDE AÉREA DE DISTRIBUIÇÃO DE ENERGIA ELÉTRICA DE BAIXA TENSÃO - FORNECIMENTO E INSTALAÇÃO. AF_07/2020</t>
  </si>
  <si>
    <t>120,29</t>
  </si>
  <si>
    <t>SUBSTITUIÇÃO DE REATOR PARA ILUMINAÇÃO PÚBLICA (NÃO INCLUI FORNECIMENTO). AF_08/2020</t>
  </si>
  <si>
    <t>79,28</t>
  </si>
  <si>
    <t>RELÉ FOTOELÉTRICO PARA COMANDO DE ILUMINAÇÃO EXTERNA 1000 W - FORNECIMENTO E INSTALAÇÃO. AF_08/2020</t>
  </si>
  <si>
    <t>36,37</t>
  </si>
  <si>
    <t>SUBSTITUIÇÃO DE RELÉ FOTOELÉTRICO PARA COMANDO DE ILUMINAÇÃO EXTERNA 1000 W - FORNECIMENTO E INSTALAÇÃO. AF_08/2020</t>
  </si>
  <si>
    <t>102,21</t>
  </si>
  <si>
    <t>BRAÇO PARA ILUMINAÇÃO PÚBLICA, EM TUBO DE AÇO GALVANIZADO, COMPRIMENTO DE 1,50 M, PARA FIXAÇÃO EM POSTE DE CONCRETO - FORNECIMENTO E INSTALAÇÃO. AF_08/2020</t>
  </si>
  <si>
    <t>151,56</t>
  </si>
  <si>
    <t>BRAÇO PARA ILUMINAÇÃO PÚBLICA, EM TUBO DE AÇO GALVANIZADO, COMPRIMENTO DE 1,50 M, PARA FIXAÇÃO EM POSTE METÁLICO - FORNECIMENTO E INSTALAÇÃO. AF_08/2020</t>
  </si>
  <si>
    <t>146,40</t>
  </si>
  <si>
    <t>SUBSTITUIÇÃO DE LÂMPADA PARA ILUMINAÇÃO PÚBLICA (NÃO INCLUI FORNECIMENTO). AF_08/2020</t>
  </si>
  <si>
    <t>67,97</t>
  </si>
  <si>
    <t>LUMINÁRIA ABERTA PARA ILUMINAÇÃO PÚBLICA, PARA LÂMPADA VAPOR DE MERCÚRIO ATÉ 400 W E MISTA ATÉ 500 W, COM BRAÇO EM TUBO DE AÇO GALV 1", COMPRIMENTO DE 1,50 M, PARA POSTE DE CONCRETO - FORNECIMENTO E INSTALAÇÃO (EXCLUSIVE LÂMPADA E REATOR). AF_08/2020</t>
  </si>
  <si>
    <t>276,98</t>
  </si>
  <si>
    <t>LUMINÁRIA DE LED PARA ILUMINAÇÃO PÚBLICA, DE 33 W ATÉ 50 W - FORNECIMENTO E INSTALAÇÃO. AF_08/2020</t>
  </si>
  <si>
    <t>212,57</t>
  </si>
  <si>
    <t>LUMINÁRIA DE LED PARA ILUMINAÇÃO PÚBLICA, DE 51 W ATÉ 67 W - FORNECIMENTO E INSTALAÇÃO. AF_08/2020</t>
  </si>
  <si>
    <t>326,93</t>
  </si>
  <si>
    <t>LUMINÁRIA DE LED PARA ILUMINAÇÃO PÚBLICA, DE 68 W ATÉ 97 W - FORNECIMENTO E INSTALAÇÃO. AF_08/2020</t>
  </si>
  <si>
    <t>353,63</t>
  </si>
  <si>
    <t>LUMINÁRIA DE LED PARA ILUMINAÇÃO PÚBLICA, DE 98 W ATÉ 137 W - FORNECIMENTO E INSTALAÇÃO. AF_08/2020</t>
  </si>
  <si>
    <t>410,50</t>
  </si>
  <si>
    <t>LUMINÁRIA DE LED PARA ILUMINAÇÃO PÚBLICA, DE 138 W ATÉ 180 W - FORNECIMENTO E INSTALAÇÃO. AF_08/2020</t>
  </si>
  <si>
    <t>527,46</t>
  </si>
  <si>
    <t>LUMINÁRIA DE LED PARA ILUMINAÇÃO PÚBLICA, DE 181 W ATÉ 239 W - FORNECIMENTO E INSTALAÇÃO. AF_08/2020</t>
  </si>
  <si>
    <t>600,20</t>
  </si>
  <si>
    <t>LUMINÁRIA DE LED PARA ILUMINAÇÃO PÚBLICA, DE 240 W ATÉ 350 W - FORNECIMENTO E INSTALAÇÃO. AF_08/2020</t>
  </si>
  <si>
    <t>943,57</t>
  </si>
  <si>
    <t>SUBSTITUIÇÃO DE LUMINÁRIA DE VAPOR DE MERCÚRIO/VAPOR DE SÓDIO POR LUMINÁRIA DE LED PARA ILUMINAÇÃO PÚBLICA (NÃO INCLUI FORNECIMENTO). AF_08/2020</t>
  </si>
  <si>
    <t>119,04</t>
  </si>
  <si>
    <t>28,61</t>
  </si>
  <si>
    <t>ABRAÇADEIRA DE FIXAÇÃO DE BRAÇOS DE LUMINÁRIAS DE 3" - FORNECIMENTO E INSTALAÇÃO. AF_08/2020</t>
  </si>
  <si>
    <t>30,02</t>
  </si>
  <si>
    <t>ABRAÇADEIRA DE FIXAÇÃO DE BRAÇOS DE LUMINÁRIAS DE 4" - FORNECIMENTO E INSTALAÇÃO. AF_08/2020</t>
  </si>
  <si>
    <t>36,07</t>
  </si>
  <si>
    <t>ASSENTAMENTO DE POSTE DE CONCRETO COM COMPRIMENTO NOMINAL DE 9 M, CARGA NOMINAL MENOR OU IGUAL A 1000 DAN, ENGASTAMENTO SIMPLES COM 1,5 M DE SOLO (NÃO INCLUI FORNECIMENTO). AF_11/2019</t>
  </si>
  <si>
    <t>486,91</t>
  </si>
  <si>
    <t>ASSENTAMENTO DE POSTE DE CONCRETO COM COMPRIMENTO NOMINAL DE 10 M, CARGA NOMINAL MENOR OU IGUAL A 1000 DAN, ENGASTAMENTO SIMPLES COM 1,6 M DE SOLO (NÃO INCLUI FORNECIMENTO). AF_11/2019</t>
  </si>
  <si>
    <t>533,94</t>
  </si>
  <si>
    <t>ASSENTAMENTO DE POSTE DE CONCRETO COM COMPRIMENTO NOMINAL DE 10 M, CARGA NOMINAL MAIOR QUE 1000 DAN, ENGASTAMENTO SIMPLES COM 1,6 M DE SOLO (NÃO INCLUI FORNECIMENTO). AF_11/2019</t>
  </si>
  <si>
    <t>583,65</t>
  </si>
  <si>
    <t>ASSENTAMENTO DE POSTE DE CONCRETO COM COMPRIMENTO NOMINAL DE 10,5 M, CARGA NOMINAL MENOR OU IGUAL A 1000 DAN, ENGASTAMENTO SIMPLES COM 1,65 M DE SOLO (NÃO INCLUI FORNECIMENTO). AF_11/2019</t>
  </si>
  <si>
    <t>557,23</t>
  </si>
  <si>
    <t>ASSENTAMENTO DE POSTE DE CONCRETO COM COMPRIMENTO NOMINAL DE 10,5 M, CARGA NOMINAL MAIOR QUE 1000 DAN, ENGASTAMENTO SIMPLES COM 1,65 M DE SOLO (NÃO INCLUI FORNECIMENTO). AF_11/2019</t>
  </si>
  <si>
    <t>646,80</t>
  </si>
  <si>
    <t>ASSENTAMENTO DE POSTE DE CONCRETO COM COMPRIMENTO NOMINAL DE 11 M, CARGA NOMINAL MENOR OU IGUAL A 1000 DAN, ENGASTAMENTO SIMPLES COM 1,7 M DE SOLO (NÃO INCLUI FORNECIMENTO). AF_11/2019</t>
  </si>
  <si>
    <t>582,16</t>
  </si>
  <si>
    <t>ASSENTAMENTO DE POSTE DE CONCRETO COM COMPRIMENTO NOMINAL DE 11 M, CARGA NOMINAL MAIOR QUE 1000 DAN, ENGASTAMENTO SIMPLES COM 1,7 M DE SOLO (NÃO INCLUI FORNECIMENTO). AF_11/2019</t>
  </si>
  <si>
    <t>636,04</t>
  </si>
  <si>
    <t>ASSENTAMENTO DE POSTE DE CONCRETO COM COMPRIMENTO NOMINAL DE 12 M, CARGA NOMINAL MENOR OU IGUAL A 1000 DAN, ENGASTAMENTO SIMPLES COM 1,8 M DE SOLO (NÃO INCLUI FORNECIMENTO). AF_11/2019</t>
  </si>
  <si>
    <t>630,62</t>
  </si>
  <si>
    <t>ASSENTAMENTO DE POSTE DE CONCRETO COM COMPRIMENTO NOMINAL DE 12 M, CARGA NOMINAL MAIOR QUE 1000 DAN, ENGASTAMENTO SIMPLES COM 1,8 M DE SOLO (NÃO INCLUI FORNECIMENTO). AF_11/2019</t>
  </si>
  <si>
    <t>716,51</t>
  </si>
  <si>
    <t>ASSENTAMENTO DE POSTE DE CONCRETO COM COMPRIMENTO NOMINAL DE 13 M, CARGA NOMINAL MENOR OU IGUAL A 1000 DAN, ENGASTAMENTO SIMPLES COM 1,9 M DE SOLO (NÃO INCLUI FORNECIMENTO). AF_11/2019</t>
  </si>
  <si>
    <t>680,79</t>
  </si>
  <si>
    <t>ASSENTAMENTO DE POSTE DE CONCRETO COM COMPRIMENTO NOMINAL DE 13 M, CARGA NOMINAL MAIOR QUE 1000 DAN, ENGASTAMENTO SIMPLES COM 1,9 M DE SOLO (NÃO INCLUI FORNECIMENTO). AF_11/2019</t>
  </si>
  <si>
    <t>747,56</t>
  </si>
  <si>
    <t>ASSENTAMENTO DE POSTE DE CONCRETO COM COMPRIMENTO NOMINAL DE 13,5 M, CARGA NOMINAL MENOR OU IGUAL A 1000 DAN, ENGASTAMENTO SIMPLES COM 1,95 M DE SOLO (NÃO INCLUI FORNECIMENTO). AF_11/2019</t>
  </si>
  <si>
    <t>752,08</t>
  </si>
  <si>
    <t>ASSENTAMENTO DE POSTE DE CONCRETO COM COMPRIMENTO NOMINAL DE 13,5 M, CARGA NOMINAL MAIOR QUE 1000 DAN, ENGASTAMENTO SIMPLES COM 1,95 M DE SOLO (NÃO INCLUI FORNECIMENTO). AF_11/2019</t>
  </si>
  <si>
    <t>818,00</t>
  </si>
  <si>
    <t>ASSENTAMENTO DE POSTE DE CONCRETO COM COMPRIMENTO NOMINAL DE 14 M, CARGA NOMINAL MENOR OU IGUAL A 1000 DAN, ENGASTAMENTO SIMPLES COM 2 M DE SOLO (NÃO INCLUI FORNECIMENTO). AF_11/2019</t>
  </si>
  <si>
    <t>748,49</t>
  </si>
  <si>
    <t>ASSENTAMENTO DE POSTE DE CONCRETO COM COMPRIMENTO NOMINAL DE 14 M, CARGA NOMINAL MAIOR QUE 1000 DAN, ENGASTAMENTO SIMPLES COM 2 M DE SOLO (NÃO INCLUI FORNECIMENTO). AF_11/2019</t>
  </si>
  <si>
    <t>803,14</t>
  </si>
  <si>
    <t>ASSENTAMENTO DE POSTE DE CONCRETO COM COMPRIMENTO NOMINAL DE 15 M, CARGA NOMINAL MENOR OU IGUAL A 1000 DAN, ENGASTAMENTO SIMPLES COM 2,1 M DE SOLO (NÃO INCLUI FORNECIMENTO). AF_11/2019</t>
  </si>
  <si>
    <t>801,64</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</si>
  <si>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</si>
  <si>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</si>
  <si>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961,08</t>
  </si>
  <si>
    <t>ASSENTAMENTO DE POSTE DE CONCRETO COM COMPRIMENTO NOMINAL DE 18 M, CARGA NOMINAL MAIOR QUE 1000 DAN, ENGASTAMENTO SIMPLES COM 2,4 M DE SOLO (NÃO INCLUI FORNECIMENTO). AF_11/2019</t>
  </si>
  <si>
    <t>1.086,20</t>
  </si>
  <si>
    <t>ASSENTAMENTO DE POSTE DE CONCRETO COM COMPRIMENTO NOMINAL DE 20 M, CARGA NOMINAL MENOR OU IGUAL A 1000 DAN, ENGASTAMENTO SIMPLES COM 2,6 M DE SOLO (NÃO INCLUI FORNECIMENTO). AF_11/2019</t>
  </si>
  <si>
    <t>1.109,91</t>
  </si>
  <si>
    <t>ASSENTAMENTO DE POSTE DE CONCRETO COM COMPRIMENTO NOMINAL DE 20 M, CARGA NOMINAL MAIOR QUE 1000, ENGASTAMENTO SIMPLES COM 2,6 M DE SOLO (NÃO INCLUI FORNECIMENTO). AF_11/2019</t>
  </si>
  <si>
    <t>1.213,07</t>
  </si>
  <si>
    <t>ASSENTAMENTO DE POSTE DE CONCRETO COM COMPRIMENTO NOMINAL DE 9 M, CARGA NOMINAL DE 150 DAN, ENGASTAMENTO BASE CONCRETADA COM 1 M DE CONCRETO E 0,5 M DE SOLO (NÃO INCLUI FORNECIMENTO). AF_11/2019</t>
  </si>
  <si>
    <t>512,78</t>
  </si>
  <si>
    <t>ASSENTAMENTO DE POSTE DE CONCRETO COM COMPRIMENTO NOMINAL DE 9 M, CARGA NOMINAL DE 300 DAN, ENGASTAMENTO BASE CONCRETADA COM 1 M DE CONCRETO E 0,5 M DE SOLO (NÃO INCLUI FORNECIMENTO). AF_11/2019</t>
  </si>
  <si>
    <t>612,55</t>
  </si>
  <si>
    <t>ASSENTAMENTO DE POSTE DE CONCRETO COM COMPRIMENTO NOMINAL DE 9 M, CARGA NOMINAL DE 400 DAN, ENGASTAMENTO BASE CONCRETADA COM 1 M DE CONCRETO E 0,5 M DE SOLO (NÃO INCLUI FORNECIMENTO). AF_11/2019</t>
  </si>
  <si>
    <t>783,75</t>
  </si>
  <si>
    <t>ASSENTAMENTO DE POSTE DE CONCRETO COM COMPRIMENTO NOMINAL DE 9 M, CARGA NOMINAL DE 600 DAN, ENGASTAMENTO BASE CONCRETADA COM 1 M DE CONCRETO E 0,5 M DE SOLO (NÃO INCLUI FORNECIMENTO). AF_11/2019</t>
  </si>
  <si>
    <t>997,30</t>
  </si>
  <si>
    <t>ASSENTAMENTO DE POSTE DE CONCRETO COM COMPRIMENTO NOMINAL DE 9 M, CARGA NOMINAL DE 1000 DAN, ENGASTAMENTO BASE CONCRETADA COM 1 M DE CONCRETO E 0,5 M DE SOLO (NÃO INCLUI FORNECIMENTO). AF_11/2019</t>
  </si>
  <si>
    <t>1.545,68</t>
  </si>
  <si>
    <t>ASSENTAMENTO DE POSTE DE CONCRETO COM COMPRIMENTO NOMINAL DE 10 M, CARGA NOMINAL DE 300 DAN, ENGASTAMENTO BASE CONCRETADA COM 1 M DE CONCRETO E 0,6 M DE SOLO (NÃO INCLUI FORNECIMENTO). AF_11/2019</t>
  </si>
  <si>
    <t>649,27</t>
  </si>
  <si>
    <t>ASSENTAMENTO DE POSTE DE CONCRETO COM COMPRIMENTO NOMINAL DE 10 M, CARGA NOMINAL DE 600 DAN, ENGASTAMENTO BASE CONCRETADA COM 1 M DE CONCRETO E 0,6 M DE SOLO (NÃO INCLUI FORNECIMENTO). AF_11/2019</t>
  </si>
  <si>
    <t>1.043,00</t>
  </si>
  <si>
    <t>ASSENTAMENTO DE POSTE DE CONCRETO COM COMPRIMENTO NOMINAL DE 10 M, CARGA NOMINAL DE 1000 DAN, ENGASTAMENTO BASE CONCRETADA COM 1 M DE CONCRETO E 0,6 M DE SOLO (NÃO INCLUI FORNECIMENTO). AF_11/2019</t>
  </si>
  <si>
    <t>1.602,91</t>
  </si>
  <si>
    <t>ASSENTAMENTO DE POSTE DE CONCRETO COM COMPRIMENTO NOMINAL DE 10,5 M, CARGA NOMINAL DE 300 DAN, ENGASTAMENTO BASE CONCRETADA COM 1 M DE CONCRETO E 0,65 M DE SOLO (NÃO INCLUI FORNECIMENTO). AF_11/2019</t>
  </si>
  <si>
    <t>666,65</t>
  </si>
  <si>
    <t>ASSENTAMENTO DE POSTE DE CONCRETO COM COMPRIMENTO NOMINAL DE 10,5 M, CARGA NOMINAL DE 600 DAN, ENGASTAMENTO BASE CONCRETADA COM 1 M DE CONCRETO E 0,65 M DE SOLO (NÃO INCLUI FORNECIMENTO). AF_11/2019</t>
  </si>
  <si>
    <t>1.065,53</t>
  </si>
  <si>
    <t>ASSENTAMENTO DE POSTE DE CONCRETO COM COMPRIMENTO NOMINAL DE 10,5 M, CARGA NOMINAL DE 1000 DAN, ENGASTAMENTO BASE CONCRETADA COM 1 M DE CONCRETO E 0,65 M DE SOLO (NÃO INCLUI FORNECIMENTO). AF_11/2019</t>
  </si>
  <si>
    <t>1.633,53</t>
  </si>
  <si>
    <t>ASSENTAMENTO DE POSTE DE CONCRETO COM COMPRIMENTO NOMINAL DE 11 M, CARGA NOMINAL DE 300 DAN, ENGASTAMENTO BASE CONCRETADA COM 1 M DE CONCRETO E 0,7 M DE SOLO (NÃO INCLUI FORNECIMENTO). AF_11/2019</t>
  </si>
  <si>
    <t>683,99</t>
  </si>
  <si>
    <t>ASSENTAMENTO DE POSTE DE CONCRETO COM COMPRIMENTO NOMINAL DE 11 M, CARGA NOMINAL DE 400 DAN, ENGASTAMENTO BASE CONCRETADA COM 1 M DE CONCRETO E 0,7 M DE SOLO (NÃO INCLUI FORNECIMENTO). AF_11/2019</t>
  </si>
  <si>
    <t>863,12</t>
  </si>
  <si>
    <t>ASSENTAMENTO DE POSTE DE CONCRETO COM COMPRIMENTO NOMINAL DE 11 M, CARGA NOMINAL DE 600 DAN, ENGASTAMENTO BASE CONCRETADA COM 1 M DE CONCRETO E 0,7 M DE SOLO (NÃO INCLUI FORNECIMENTO). AF_11/2019</t>
  </si>
  <si>
    <t>1.087,60</t>
  </si>
  <si>
    <t>ASSENTAMENTO DE POSTE DE CONCRETO COM COMPRIMENTO NOMINAL DE 11 M, CARGA NOMINAL DE 1000 DAN, ENGASTAMENTO BASE CONCRETADA COM 1 M DE CONCRETO E 0,7 M DE SOLO (NÃO INCLUI FORNECIMENTO). AF_11/2019</t>
  </si>
  <si>
    <t>1.663,38</t>
  </si>
  <si>
    <t>ASSENTAMENTO DE POSTE DE CONCRETO COM COMPRIMENTO NOMINAL DE 12 M, CARGA NOMINAL DE 400 DAN, ENGASTAMENTO BASE CONCRETADA COM 1 M DE CONCRETO E 0,8 M DE SOLO (NÃO INCLUI FORNECIMENTO). AF_11/2019</t>
  </si>
  <si>
    <t>902,06</t>
  </si>
  <si>
    <t>ASSENTAMENTO DE POSTE DE CONCRETO COM COMPRIMENTO NOMINAL DE 12 M, CARGA NOMINAL DE 600 DAN, ENGASTAMENTO BASE CONCRETADA COM 1 M DE CONCRETO E 0,8 M DE SOLO (NÃO INCLUI FORNECIMENTO). AF_11/2019</t>
  </si>
  <si>
    <t>1.131,35</t>
  </si>
  <si>
    <t>ASSENTAMENTO DE POSTE DE CONCRETO COM COMPRIMENTO NOMINAL DE 12 M, CARGA NOMINAL DE 1000 DAN, ENGASTAMENTO BASE CONCRETADA COM 1 M DE CONCRETO E 0,8 M DE SOLO (NÃO INCLUI FORNECIMENTO). AF_11/2019</t>
  </si>
  <si>
    <t>1.726,08</t>
  </si>
  <si>
    <t>ASSENTAMENTO DE POSTE DE CONCRETO COM COMPRIMENTO NOMINAL DE 13 M, CARGA NOMINAL DE 600 DAN, ENGASTAMENTO BASE CONCRETADA COM 1 M DE CONCRETO E 0,9 M DE SOLO (NÃO INCLUI FORNECIMENTO). AF_11/2019</t>
  </si>
  <si>
    <t>1.174,83</t>
  </si>
  <si>
    <t>ASSENTAMENTO DE POSTE DE CONCRETO COM COMPRIMENTO NOMINAL DE 13 M, CARGA NOMINAL DE 1000 DAN, ENGASTAMENTO BASE CONCRETADA COM 1 M DE CONCRETO E 0,9 M DE SOLO - SOMENTE INSTALAÇÃO, SEM FORNECIMENTO. AF_11/2019</t>
  </si>
  <si>
    <t>1.795,45</t>
  </si>
  <si>
    <t>POSTE DECORATIVO PARA JARDIM EM AÇO TUBULAR, H = *2,5* M, SEM LUMINÁRIA - FORNECIMENTO E INSTALAÇÃO. AF_11/2019</t>
  </si>
  <si>
    <t>581,86</t>
  </si>
  <si>
    <t>POSTE DE AÇO CONICO CONTÍNUO CURVO SIMPLES, FLANGEADO, H=9M, INCLUSIVE LUMINÁRIA, SEM LÂMPADA - FORNECIMENTO E INSTALACAO. AF_11/2019</t>
  </si>
  <si>
    <t>2.710,43</t>
  </si>
  <si>
    <t>POSTE DE AÇO CONICO CONTÍNUO CURVO DUPLO, FLANGEADO, H=9M, INCLUSIVE LUMINÁRIAS, SEM LÂMPADAS - FORNECIMENTO E INSTALACAO. AF_11/2019</t>
  </si>
  <si>
    <t>3.142,17</t>
  </si>
  <si>
    <t>POSTE DE AÇO CONICO CONTÍNUO CURVO SIMPLES, ENGASTADO, H=9M, INCLUSIVE LUMINÁRIA, SEM LÂMPADA - FORNECIMENTO E INSTALACAO. AF_11/2019</t>
  </si>
  <si>
    <t>2.342,17</t>
  </si>
  <si>
    <t>POSTE DE AÇO CONICO CONTÍNUO CURVO DUPLO, ENGASTADO, H=9M, INCLUSIVE LUMINÁRIAS, SEM LÂMPADAS - FORNECIMENTO E INSTALACAO. AF_11/2019</t>
  </si>
  <si>
    <t>2.520,51</t>
  </si>
  <si>
    <t>LUMINÁRIA ARANDELA TIPO MEIA LUA, DE SOBREPOR, COM 1 LÂMPADA LED DE 6 W, SEM REATOR - FORNECIMENTO E INSTALAÇÃO. AF_09/2024</t>
  </si>
  <si>
    <t>83,52</t>
  </si>
  <si>
    <t>LUMINÁRIA ARANDELA TIPO TARTARUGA, DE SOBREPOR, COM 1 LÂMPADA LED DE 6 W, SEM REATOR - FORNECIMENTO E INSTALAÇÃO. AF_09/2024</t>
  </si>
  <si>
    <t>105,94</t>
  </si>
  <si>
    <t>TRANSFORMADOR DE DISTRIBUIÇÃO, 30 KVA, TRIFÁSICO, 60 HZ, CLASSE 15 KV, IMERSO EM ÓLEO MINERAL, INSTALAÇÃO EM POSTE (NÃO INCLUSO SUPORTE) - FORNECIMENTO E INSTALAÇÃO. AF_12/2020</t>
  </si>
  <si>
    <t>10.183,82</t>
  </si>
  <si>
    <t>TRANSFORMADOR DE DISTRIBUIÇÃO, 45 KVA, TRIFÁSICO, 60 HZ, CLASSE 15 KV, IMERSO EM ÓLEO MINERAL, INSTALAÇÃO EM POSTE (NÃO INCLUSO SUPORTE) - FORNECIMENTO E INSTALAÇÃO. AF_12/2020</t>
  </si>
  <si>
    <t>11.330,70</t>
  </si>
  <si>
    <t>TRANSFORMADOR DE DISTRIBUIÇÃO, 75 KVA, TRIFÁSICO, 60 HZ, CLASSE 15 KV, IMERSO EM ÓLEO MINERAL, INSTALAÇÃO EM POSTE (NÃO INCLUSO SUPORTE) - FORNECIMENTO E INSTALAÇÃO. AF_12/2020</t>
  </si>
  <si>
    <t>14.527,49</t>
  </si>
  <si>
    <t>TRANSFORMADOR DE DISTRIBUIÇÃO, 112,5 KVA, TRIFÁSICO, 60 HZ, CLASSE 15 KV, IMERSO EM ÓLEO MINERAL, INSTALAÇÃO EM POSTE (NÃO INCLUSO SUPORTE) - FORNECIMENTO E INSTALAÇÃO. AF_12/2020</t>
  </si>
  <si>
    <t>17.849,03</t>
  </si>
  <si>
    <t>TRANSFORMADOR DE DISTRIBUIÇÃO, 150 KVA, TRIFÁSICO, 60 HZ, CLASSE 15 KV, IMERSO EM ÓLEO MINERAL, INSTALAÇÃO EM POSTE (NÃO INCLUSO SUPORTE) - FORNECIMENTO E INSTALAÇÃO. AF_12/2020</t>
  </si>
  <si>
    <t>22.381,40</t>
  </si>
  <si>
    <t>TRANSFORMADOR DE DISTRIBUIÇÃO, 225 KVA, TRIFÁSICO, 60 HZ, CLASSE 15 KV, IMERSO EM ÓLEO MINERAL, INSTALAÇÃO EM POSTE (NÃO INCLUSO SUPORTE) - FORNECIMENTO E INSTALAÇÃO. AF_12/2020</t>
  </si>
  <si>
    <t>31.220,04</t>
  </si>
  <si>
    <t>TRANSFORMADOR DE DISTRIBUIÇÃO, 300 KVA, TRIFÁSICO, 60 HZ, CLASSE 15 KV, IMERSO EM ÓLEO MINERAL, INSTALAÇÃO EM POSTE (NÃO INCLUSO SUPORTE) - FORNECIMENTO E INSTALAÇÃO. AF_12/2020</t>
  </si>
  <si>
    <t>36.351,56</t>
  </si>
  <si>
    <t>SUPORTE PARA TRANSFORMADOR EM POSTE DE CONCRETO CIRCULAR - FORNECIMENTO E INSTALAÇÃO. AF_12/2020</t>
  </si>
  <si>
    <t>SUPORTE PARA TRANSFORMADOR EM POSTE DE CONCRETO DUPLO T - FORNECIMENTO E INSTALAÇÃO. AF_12/2020</t>
  </si>
  <si>
    <t>172,41</t>
  </si>
  <si>
    <t>TRANSFORMADOR DE DISTRIBUIÇÃO, 500KVA, TRIFÁSICO, 60 HZ, CLASSE 15 KV, IMERSO EM ÓLEO MINERAL, INSTALAÇÃO EM SOLO (NÃO INCLUSO ABRIGO) - FORNECIMENTO E INSTALAÇÃO. AF_02/2022</t>
  </si>
  <si>
    <t>58.874,83</t>
  </si>
  <si>
    <t>TRANSFORMADOR DE DISTRIBUIÇÃO, 750 KVA, TRIFÁSICO, 60 HZ, CLASSE 15 KV, IMERSO EM ÓLEO MINERAL, INSTALAÇÃO EM SOLO (NÃO INCLUSO ABRIGO) - FORNECIMENTO E INSTALAÇÃO. AF_02/2022</t>
  </si>
  <si>
    <t>80.638,22</t>
  </si>
  <si>
    <t>TRANSFORMADOR DE DISTRIBUIÇÃO, 1000 KVA, TRIFÁSICO, 60 HZ, CLASSE 15 KV, IMERSO EM ÓLEO MINERAL, INSTALAÇÃO EM SOLO (NÃO INCLUSO ABRIGO) - FORNECIMENTO E INSTALAÇÃO. AF_02/2022</t>
  </si>
  <si>
    <t>112.724,63</t>
  </si>
  <si>
    <t>CORDOALHA DE COBRE NU 35 MM², NÃO ENTERRADA, COM ISOLADOR - FORNECIMENTO E INSTALAÇÃO. AF_08/2023</t>
  </si>
  <si>
    <t>67,40</t>
  </si>
  <si>
    <t>CORDOALHA DE COBRE NU 50 MM², NÃO ENTERRADA, COM ISOLADOR - FORNECIMENTO E INSTALAÇÃO. AF_08/2023</t>
  </si>
  <si>
    <t>87,05</t>
  </si>
  <si>
    <t>CORDOALHA DE COBRE NU 70 MM², NÃO ENTERRADA, COM ISOLADOR - FORNECIMENTO E INSTALAÇÃO. AF_08/2023</t>
  </si>
  <si>
    <t>107,71</t>
  </si>
  <si>
    <t>CORDOALHA DE COBRE NU 95 MM², NÃO ENTERRADA, COM ISOLADOR - FORNECIMENTO E INSTALAÇÃO. AF_08/2023</t>
  </si>
  <si>
    <t>141,93</t>
  </si>
  <si>
    <t>CORDOALHA DE COBRE NU 50 MM², ENTERRADA - FORNECIMENTO E INSTALAÇÃO. AF_08/2023</t>
  </si>
  <si>
    <t>CORDOALHA DE COBRE NU 70 MM², ENTERRADA - FORNECIMENTO E INSTALAÇÃO. AF_08/2023</t>
  </si>
  <si>
    <t>73,01</t>
  </si>
  <si>
    <t>CORDOALHA DE COBRE NU 95 MM², ENTERRADA - FORNECIMENTO E INSTALAÇÃO. AF_08/2023</t>
  </si>
  <si>
    <t>104,43</t>
  </si>
  <si>
    <t>59,67</t>
  </si>
  <si>
    <t>HASTE DE ATERRAMENTO, DIÂMETRO 5/8", COM 3 METROS - FORNECIMENTO E INSTALAÇÃO. AF_08/2023</t>
  </si>
  <si>
    <t>115,57</t>
  </si>
  <si>
    <t>172,08</t>
  </si>
  <si>
    <t>118,86</t>
  </si>
  <si>
    <t>152,76</t>
  </si>
  <si>
    <t>127,86</t>
  </si>
  <si>
    <t>SUPORTE ISOLADOR PARA FIXAÇÃO DA CORDOALHA DE COBRE EM ALVENARIA OU CONCRETO - FORNECIMENTO E INSTALAÇÃO. AF_08/2023</t>
  </si>
  <si>
    <t>25,35</t>
  </si>
  <si>
    <t>26,15</t>
  </si>
  <si>
    <t>CONECTOR GRAMPO METÁLICO TIPO OLHAL, PARA SPDA, PARA HASTE DE ATERRAMENTO DE 3/4'' E CABOS DE 10 A 50 MM2 - FORNECIMENTO E INSTALAÇÃO. AF_08/2023</t>
  </si>
  <si>
    <t>25,33</t>
  </si>
  <si>
    <t>CONECTOR GRAMPO METÁLICO TIPO OLHAL, PARA SPDA, PARA HASTE DE ATERRAMENTO DE 5/8'' E CABOS DE 10 A 50 MM2 - FORNECIMENTO E INSTALAÇÃO. AF_08/2023</t>
  </si>
  <si>
    <t>19,35</t>
  </si>
  <si>
    <t>CONECTOR GRAMPO PARALELO METÁLICO, PARA SPDA, PARA CABOS DE 6 A 50 MM2 - FORNECIMENTO E INSTALAÇÃO. AF_08/2023</t>
  </si>
  <si>
    <t>29,61</t>
  </si>
  <si>
    <t>CONECTOR SPLIT-BOLT, PARA SPDA, PARA CABOS ATÉ 35 MM2 - FORNECIMENTO E INSTALAÇÃO. AF_08/2023</t>
  </si>
  <si>
    <t>23,76</t>
  </si>
  <si>
    <t>CONECTOR SPLIT-BOLT, PARA SPDA, PARA CABOS ATÉ 50 MM2 - FORNECIMENTO E INSTALAÇÃO. AF_08/2023</t>
  </si>
  <si>
    <t>29,46</t>
  </si>
  <si>
    <t>CONECTOR SPLIT-BOLT, PARA SPDA, PARA CABOS ATÉ 70 MM2 - FORNECIMENTO E INSTALAÇÃO. AF_08/2023</t>
  </si>
  <si>
    <t>39,25</t>
  </si>
  <si>
    <t>CONECTOR SPLIT-BOLT, PARA SPDA, PARA CABOS ATÉ 95 MM2 - FORNECIMENTO E INSTALAÇÃO. AF_08/2023</t>
  </si>
  <si>
    <t>54,42</t>
  </si>
  <si>
    <t>PLACA DE CONCRETO PRÉ-MOLDADO COMO PROTEÇÃO MECÂNICA ADICIONAL NO REATERRO PARA REDE ENTERRADA DE DISTRIBUIÇÃO DE ENERGIA ELÉTRICA - FORNECIMENTO E INSTALAÇÃO. AF_12/2021</t>
  </si>
  <si>
    <t>3.126,77</t>
  </si>
  <si>
    <t>CONCRETAGEM COMO PROTEÇÃO MECÂNICA ADICIONAL NO REATERRO PARA REDE ENTERRADA DE DISTRIBUIÇÃO DE ENERGIA ELÉTRICA - FORNECIMENTO E INSTALAÇÃO. AF_12/2021</t>
  </si>
  <si>
    <t>620,11</t>
  </si>
  <si>
    <t>FURO MANUAL EM ALVENARIA, PARA INSTALAÇÕES ELÉTRICAS, DIÂMETROS MENORES OU IGUAIS A 40 MM. AF_09/2023</t>
  </si>
  <si>
    <t>FURO MANUAL EM ALVENARIA, PARA INSTALAÇÕES ELÉTRICAS, DIÂMETROS MAIORES QUE 40 MM E MENORES OU IGUAIS A 75 MM. AF_09/2023</t>
  </si>
  <si>
    <t>40,77</t>
  </si>
  <si>
    <t>FURO MANUAL EM ALVENARIA, PARA INSTALAÇÕES ELÉTRICAS, DIÂMETROS MAIORES QUE 75 MM E MENORES OU IGUAIS A 100 MM. AF_09/2023</t>
  </si>
  <si>
    <t>59,54</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</si>
  <si>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</si>
  <si>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</si>
  <si>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25,96</t>
  </si>
  <si>
    <t>FURO MECANIZADO EM CONCRETO, COM MARTELO DEMOLIDOR, PARA INSTALAÇÕES ELÉTRICAS, DIÂMETROS MAIORES QUE 75 MM E MENORES OU IGUAIS A 150 MM. AF_09/2023</t>
  </si>
  <si>
    <t>37,93</t>
  </si>
  <si>
    <t>SUPORTE PARA 2 ELETRODUTOS, ESPAÇADO A CADA 80 CM, EM PERFILADO COM COMPRIMENTO DE 25 CM FIXADO EM LAJE, POR METRO DE ELETRODUTO FIXADO. AF_09/2023</t>
  </si>
  <si>
    <t>21,08</t>
  </si>
  <si>
    <t>SUPORTE PARA 4 ELETRODUTOS, ESPAÇADO A CADA 80 CM, EM PERFILADO COM COMPRIMENTO DE 42 CM FIXADO EM LAJE, POR METRO DE ELETRODUTO FIXADO. AF_09/2023</t>
  </si>
  <si>
    <t>16,76</t>
  </si>
  <si>
    <t>CHUMBAMENTO LINEAR EM ALVENARIA PARA ELETRODUTOS COM DIÂMETROS MENORES OU IGUAIS A 40 MM. AF_09/2023</t>
  </si>
  <si>
    <t>15,79</t>
  </si>
  <si>
    <t>FURO MECANIZADO EM ALVENARIA, PARA INSTALAÇÕES ELÉTRICAS, DIÂMETROS MENORES OU IGUAIS A 40 MM. AF_09/2023</t>
  </si>
  <si>
    <t>FURO MECANIZADO EM ALVENARIA, PARA INSTALAÇÕES ELÉTRICAS, DIÂMETROS MAIORES QUE 40 MM E MENORES OU IGUAIS A 75 MM. AF_09/2023</t>
  </si>
  <si>
    <t>1,73</t>
  </si>
  <si>
    <t>FURO MECANIZADO EM ALVENARIA, PARA INSTALAÇÕES ELÉTRICAS, DIÂMETROS MAIORES QUE 75 MM E MENORES OU IGUAIS A 100 MM. AF_09/2023</t>
  </si>
  <si>
    <t>FURO MECANIZADO EM CONCRETO, COM PERFURATRIZ, PARA INSTALAÇÕES ELÉTRICAS, DIÂMETROS MENORES OU IGUAIS A 40 MM. AF_09/2023</t>
  </si>
  <si>
    <t>2,27</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</si>
  <si>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</si>
  <si>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</si>
  <si>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8,86</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</si>
  <si>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</si>
  <si>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</si>
  <si>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11,37</t>
  </si>
  <si>
    <t>ABRIGO PARA HIDRANTE, 90X60X17CM, COM REGISTRO GLOBO ANGULAR 45 GRAUS 2 1/2", ADAPTADOR STORZ 2 1/2", MANGUEIRA DE INCÊNDIO 20M, REDUÇÃO 2 1/2" X 1 1/2" E ESGUICHO EM LATÃO 1 1/2" - FORNECIMENTO E INSTALAÇÃO. AF_10/2020</t>
  </si>
  <si>
    <t>1.238,70</t>
  </si>
  <si>
    <t>EXTINTOR DE INCÊNDIO PORTÁTIL COM CARGA DE ÁGUA PRESSURIZADA DE 10 L, CLASSE A - FORNECIMENTO E INSTALAÇÃO. AF_10/2020_PE</t>
  </si>
  <si>
    <t>172,02</t>
  </si>
  <si>
    <t>EXTINTOR DE INCÊNDIO PORTÁTIL COM CARGA DE CO2 DE 4 KG, CLASSE BC - FORNECIMENTO E INSTALAÇÃO. AF_10/2020_PE</t>
  </si>
  <si>
    <t>492,14</t>
  </si>
  <si>
    <t>EXTINTOR DE INCÊNDIO PORTÁTIL COM CARGA DE CO2 DE 6 KG, CLASSE BC - FORNECIMENTO E INSTALAÇÃO. AF_10/2020_PE</t>
  </si>
  <si>
    <t>531,15</t>
  </si>
  <si>
    <t>EXTINTOR DE INCÊNDIO PORTÁTIL COM CARGA DE PQS DE 4 KG, CLASSE BC - FORNECIMENTO E INSTALAÇÃO. AF_10/2020_PE</t>
  </si>
  <si>
    <t>167,14</t>
  </si>
  <si>
    <t>EXTINTOR DE INCÊNDIO PORTÁTIL COM CARGA DE PQS DE 6 KG, CLASSE BC - FORNECIMENTO E INSTALAÇÃO. AF_10/2020_PE</t>
  </si>
  <si>
    <t>193,15</t>
  </si>
  <si>
    <t>225,64</t>
  </si>
  <si>
    <t>EXTINTOR DE INCÊNDIO PORTÁTIL COM CARGA DE PQS DE 12 KG, CLASSE BC - FORNECIMENTO E INSTALAÇÃO. AF_10/2020_PE</t>
  </si>
  <si>
    <t>258,14</t>
  </si>
  <si>
    <t>ABRIGO PARA HIDRANTE, 75X45X17CM, COM REGISTRO GLOBO ANGULAR 45 GRAUS 2 1/2", ADAPTADOR STORZ 2 1/2", MANGUEIRA DE INCÊNDIO 15M 2 1/2" E ESGUICHO EM LATÃO 2 1/2" - FORNECIMENTO E INSTALAÇÃO. AF_10/2020</t>
  </si>
  <si>
    <t>1.621,80</t>
  </si>
  <si>
    <t>CAIXA DE INCÊNDIO 45X75X17CM - FORNECIMENTO E INSTALAÇÃO. AF_10/2020</t>
  </si>
  <si>
    <t>296,84</t>
  </si>
  <si>
    <t>CAIXA DE INCÊNDIO 60X90X17CM - FORNECIMENTO E INSTALAÇÃO. AF_10/2020</t>
  </si>
  <si>
    <t>378,48</t>
  </si>
  <si>
    <t>CONJUNTO DE MANGUEIRA PARA COMBATE A INCÊNDIO EM FIBRA DE POLIESTER PURA, COM 1.1/2", REVESTIDA INTERNAMENTE, COMPRIMENTO DE 15M - FORNECIMENTO E INSTALAÇÃO. AF_10/2020</t>
  </si>
  <si>
    <t>331,98</t>
  </si>
  <si>
    <t>HIDRANTE SUBTERRÂNEO PREDIAL (COM CURVA LONGA E CAIXA), DN 75 MM - FORNECIMENTO E INSTALAÇÃO. AF_10/2020</t>
  </si>
  <si>
    <t>3.385,53</t>
  </si>
  <si>
    <t>MANÔMETRO 0 A 200 PSI (0 A 14 KGF/CM2), D = 50MM - FORNECIMENTO E INSTALAÇÃO. AF_10/2020</t>
  </si>
  <si>
    <t>164,29</t>
  </si>
  <si>
    <t>CABO TELEFÔNICO CCI-50 1 PAR, INSTALADO EM ENTRADA DE EDIFICAÇÃO - FORNECIMENTO E INSTALAÇÃO. AF_11/2019</t>
  </si>
  <si>
    <t>3,74</t>
  </si>
  <si>
    <t>CABO TELEFÔNICO CCI-50 2 PARES, SEM BLINDAGEM, INSTALADO EM ENTRADA DE EDIFICAÇÃO - FORNECIMENTO E INSTALAÇÃO. AF_11/2019</t>
  </si>
  <si>
    <t>4,43</t>
  </si>
  <si>
    <t>CABO TELEFÔNICO CCI-50 3 PARES, SEM BLINDAGEM, INSTALADO EM ENTRADA DE EDIFICAÇÃO - FORNECIMENTO E INSTALAÇÃO. AF_11/2019</t>
  </si>
  <si>
    <t>CABO TELEFÔNICO CCI-50 4 PARES, SEM BLINDAGEM, INSTALADO EM ENTRADA DE EDIFICAÇÃO - FORNECIMENTO E INSTALAÇÃO. AF_11/2019</t>
  </si>
  <si>
    <t>5,35</t>
  </si>
  <si>
    <t>CABO TELEFÔNICO CCI-50 5 PARES, SEM BLINDAGEM, INSTALADO EM ENTRADA DE EDIFICAÇÃO - FORNECIMENTO E INSTALAÇÃO. AF_11/2019</t>
  </si>
  <si>
    <t>5,84</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</si>
  <si>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</si>
  <si>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</si>
  <si>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</si>
  <si>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15,27</t>
  </si>
  <si>
    <t>CABO TELEFÔNICO CI-50 30 PARES INSTALADO EM ENTRADA DE EDIFICAÇÃO - FORNECIMENTO E INSTALAÇÃO. AF_11/2019</t>
  </si>
  <si>
    <t>20,40</t>
  </si>
  <si>
    <t>CABO TELEFÔNICO CI-50 50 PARES INSTALADO EM ENTRADA DE EDIFICAÇÃO - FORNECIMENTO E INSTALAÇÃO. AF_11/2019</t>
  </si>
  <si>
    <t>29,98</t>
  </si>
  <si>
    <t>CABO TELEFÔNICO CI-50 75 PARES INSTALADO EM ENTRADA DE EDIFICAÇÃO - FORNECIMENTO E INSTALAÇÃO. AF_11/2019</t>
  </si>
  <si>
    <t>41,49</t>
  </si>
  <si>
    <t>CABO TELEFÔNICO CI-50 200 PARES INSTALADO EM ENTRADA DE EDIFICAÇÃO - FORNECIMENTO E INSTALAÇÃO. AF_11/2019</t>
  </si>
  <si>
    <t>93,03</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</si>
  <si>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</si>
  <si>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</si>
  <si>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</si>
  <si>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</si>
  <si>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6,83</t>
  </si>
  <si>
    <t>CABO TELEFÔNICO CI-50 20 PARES INSTALADO EM PRUMADA - FORNECIMENTO E INSTALAÇÃO. AF_11/2019</t>
  </si>
  <si>
    <t>12,17</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</si>
  <si>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</si>
  <si>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</si>
  <si>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</si>
  <si>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7,74</t>
  </si>
  <si>
    <t>CABO TELEFÔNICO CCI-50 2 PARES, SEM BLINDAGEM, INSTALADO EM DISTRIBUIÇÃO DE EDIFICAÇÃO RESIDENCIAL - FORNECIMENTO E INSTALAÇÃO. AF_11/2019</t>
  </si>
  <si>
    <t>8,44</t>
  </si>
  <si>
    <t>CABO TELEFÔNICO CCI-50 3 PARES, SEM BLINDAGEM, INSTALADO EM DISTRIBUIÇÃO DE EDIFICAÇÃO RESIDENCIAL - FORNECIMENTO E INSTALAÇÃO. AF_11/2019</t>
  </si>
  <si>
    <t>8,62</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</si>
  <si>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</si>
  <si>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</si>
  <si>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</si>
  <si>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10,50</t>
  </si>
  <si>
    <t>CABO TELEFÔNICO CI-50 10 PARES INSTALADO EM DISTRIBUIÇÃO DE EDIFICAÇÃO RESIDENCIAL - FORNECIMENTO E INSTALAÇÃO. AF_11/2019</t>
  </si>
  <si>
    <t>13,94</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</si>
  <si>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</si>
  <si>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</si>
  <si>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</si>
  <si>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</si>
  <si>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2,96</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</si>
  <si>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</si>
  <si>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</si>
  <si>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</si>
  <si>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4,10</t>
  </si>
  <si>
    <t>CABO TELEFÔNICO CI-50 10 PARES INSTALADO EM DISTRIBUIÇÃO DE EDIFICAÇÃO INSTITUCIONAL - FORNECIMENTO E INSTALAÇÃO. AF_11/2019</t>
  </si>
  <si>
    <t>7,54</t>
  </si>
  <si>
    <t>CABO TELEFÔNICO CTP-APL-50 10 PARES INSTALADO EM ENTRADA DE EDIFICAÇÃO - FORNECIMENTO E INSTALAÇÃO. AF_11/2019</t>
  </si>
  <si>
    <t>CABO TELEFÔNICO CTP-APL-50 20 PARES INSTALADO EM ENTRADA DE EDIFICAÇÃO - FORNECIMENTO E INSTALAÇÃO. AF_11/2019</t>
  </si>
  <si>
    <t>17,93</t>
  </si>
  <si>
    <t>CABO TELEFÔNICO CTP-APL-50 30 PARES INSTALADO EM ENTRADA DE EDIFICAÇÃO - FORNECIMENTO E INSTALAÇÃO. AF_11/2019</t>
  </si>
  <si>
    <t>20,81</t>
  </si>
  <si>
    <t>CAIXA DE PASSAGEM PARA TELEFONE 15X15X10CM (SOBREPOR), FORNECIMENTO E INSTALACAO. AF_11/2019</t>
  </si>
  <si>
    <t>39,02</t>
  </si>
  <si>
    <t>CAIXA DE PASSAGEM PARA TELEFONE 80X80X15CM (SOBREPOR) FORNECIMENTO E INSTALACAO. AF_11/2019</t>
  </si>
  <si>
    <t>449,28</t>
  </si>
  <si>
    <t>QUADRO DE DISTRIBUIÇÃO PARA TELEFONE N.2, 20X20X12CM EM CHAPA METALICA, DE EMBUTIR, SEM ACESSORIOS, PADRÃO TELEBRAS, FORNECIMENTO E INSTALAÇÃO. AF_11/2019</t>
  </si>
  <si>
    <t>106,04</t>
  </si>
  <si>
    <t>QUADRO DE DISTRIBUICAO PARA TELEFONE N.3, 40X40X12CM EM CHAPA METALICA, DE EMBUTIR, SEM ACESSORIOS, PADRAO TELEBRAS, FORNECIMENTO E INSTALAÇÃO. AF_11/2019</t>
  </si>
  <si>
    <t>187,32</t>
  </si>
  <si>
    <t>QUADRO DE DISTRIBUICAO PARA TELEFONE N.4, 60X60X12CM EM CHAPA METALICA, DE EMBUTIR, SEM ACESSORIOS, PADRAO TELEBRAS, FORNECIMENTO E INSTALAÇÃO. AF_11/2019</t>
  </si>
  <si>
    <t>285,94</t>
  </si>
  <si>
    <t>QUADRO DE DISTRIBUIÇÃO PARA TELEFONE N.5, 80X80X12CM EM CHAPA METALICA, SEM ACESSORIOS, PADRAO TELEBRAS, FORNECIMENTO E INSTALAÇÃO. AF_11/2019</t>
  </si>
  <si>
    <t>408,89</t>
  </si>
  <si>
    <t>CAIXA ENTERRADA PARA INSTALAÇÕES TELEFÔNICAS TIPO R1, EM ALVENARIA COM BLOCOS DE CONCRETO, DIMENSÕES INTERNAS: 0,35X0,60X0,60 M, EXCLUINDO TAMPÃO. AF_12/2020</t>
  </si>
  <si>
    <t>591,45</t>
  </si>
  <si>
    <t>TAMPA PARA CAIXA TIPO R1, EM FERRO FUNDIDO, DIMENSÕES INTERNAS: 0,40 X 0,60 M - FORNECIMENTO E INSTALAÇÃO. AF_12/2020</t>
  </si>
  <si>
    <t>283,56</t>
  </si>
  <si>
    <t>TAMPA PARA CAIXA TIPO R2 E R3, EM FERRO FUNDIDO, DIMENSÕES INTERNAS: 0,55 X 1,10 M - FORNECIMENTO E INSTALAÇÃO. AF_12/2020</t>
  </si>
  <si>
    <t>677,56</t>
  </si>
  <si>
    <t>PINTURA ANTICORROSIVA DE DUTO METÁLICO. AF_03/2024</t>
  </si>
  <si>
    <t>13,41</t>
  </si>
  <si>
    <t>AR CONDICIONADO SPLIT INVERTER, HI-WALL (PAREDE), 9000 BTU/H, CICLO FRIO - FORNECIMENTO E INSTALAÇÃO. AF_11/2021_PE</t>
  </si>
  <si>
    <t>2.629,96</t>
  </si>
  <si>
    <t>AR CONDICIONADO SPLIT ON/OFF, HI-WALL (PAREDE), 9000 BTUS/H, CICLO FRIO - FORNECIMENTO E INSTALAÇÃO. AF_11/2021_PE</t>
  </si>
  <si>
    <t>2.069,65</t>
  </si>
  <si>
    <t>AR CONDICIONADO SPLIT ON/OFF, HI-WALL (PAREDE), 9000 BTUS/H, CICLO QUENTE/FRIO - FORNECIMENTO E INSTALAÇÃO. AF_11/2021_PE</t>
  </si>
  <si>
    <t>2.259,14</t>
  </si>
  <si>
    <t>AR CONDICIONADO SPLIT INVERTER, HI-WALL (PAREDE), 12000 BTU/H, CICLO FRIO - FORNECIMENTO E INSTALAÇÃO. AF_11/2021_PE</t>
  </si>
  <si>
    <t>2.921,39</t>
  </si>
  <si>
    <t>AR CONDICIONADO SPLIT ON/OFF, HI-WALL (PAREDE), 12000 BTUS/H, CICLO FRIO - FORNECIMENTO E INSTALAÇÃO. AF_11/2021_PE</t>
  </si>
  <si>
    <t>2.383,21</t>
  </si>
  <si>
    <t>AR CONDICIONADO SPLIT ON/OFF, HI-WALL (PAREDE), 12000 BTUS/H, CICLO QUENTE/FRIO - FORNECIMENTO E INSTALAÇÃO. AF_11/2021_PE</t>
  </si>
  <si>
    <t>2.562,04</t>
  </si>
  <si>
    <t>AR CONDICIONADO SPLIT INVERTER, HI-WALL (PAREDE), 18000 BTU/H, CICLO FRIO - FORNECIMENTO E INSTALAÇÃO. AF_11/2021_PE</t>
  </si>
  <si>
    <t>4.252,39</t>
  </si>
  <si>
    <t>AR CONDICIONADO SPLIT ON/OFF, HI-WALL (PAREDE), 18000 BTUS/H, CICLO FRIO - FORNECIMENTO E INSTALAÇÃO. AF_11/2021_PE</t>
  </si>
  <si>
    <t>3.353,54</t>
  </si>
  <si>
    <t>AR CONDICIONADO SPLIT ON/OFF, HI-WALL (PAREDE), 18000 BTUS/H, CICLO QUENTE/FRIO - FORNECIMENTO E INSTALAÇÃO. AF_11/2021_PE</t>
  </si>
  <si>
    <t>3.716,02</t>
  </si>
  <si>
    <t>AR CONDICIONADO SPLIT INVERTER, HI-WALL (PAREDE), 24000 BTU/H, CICLO FRIO - FORNECIMENTO E INSTALAÇÃO. AF_11/2021_PE</t>
  </si>
  <si>
    <t>5.804,56</t>
  </si>
  <si>
    <t>AR CONDICIONADO SPLIT ON/OFF, HI-WALL (PAREDE), 24000 BTUS/H, CICLO FRIO - FORNECIMENTO E INSTALAÇÃO. AF_11/2021_PE</t>
  </si>
  <si>
    <t>4.335,03</t>
  </si>
  <si>
    <t>AR CONDICIONADO SPLIT ON/OFF, HI-WALL (PAREDE), 24000 BTUS/H, CICLO QUENTE/FRIO - FORNECIMENTO E INSTALAÇÃO. AF_11/2021_PE</t>
  </si>
  <si>
    <t>4.853,52</t>
  </si>
  <si>
    <t>AR CONDICIONADO SPLIT INVERTER, PISO TETO, 18000 BTU/H, CICLO FRIO - FORNECIMENTO E INSTALAÇÃO. AF_11/2021_PSE</t>
  </si>
  <si>
    <t>10.791,56</t>
  </si>
  <si>
    <t>AR CONDICIONADO SPLIT ON/OFF, PISO TETO, 18.000 BTU/H, CICLO FRIO - FORNECIMENTO E INSTALAÇÃO. AF_11/2021_PSE</t>
  </si>
  <si>
    <t>6.152,04</t>
  </si>
  <si>
    <t>AR CONDICIONADO SPLIT INVERTER, PISO TETO, 24000 BTU/H, CICLO FRIO - FORNECIMENTO E INSTALAÇÃO. AF_11/2021_PSE</t>
  </si>
  <si>
    <t>12.067,81</t>
  </si>
  <si>
    <t>AR CONDICIONADO SPLIT ON/OFF, PISO TETO, 24.000 BTU/H, CICLO FRIO - FORNECIMENTO E INSTALAÇÃO. AF_11/2021_PSE</t>
  </si>
  <si>
    <t>6.488,30</t>
  </si>
  <si>
    <t>AR CONDICIONADO SPLIT INVERTER, PISO TETO, 24000 BTU/H, QUENTE/FRIO - FORNECIMENTO E INSTALAÇÃO. AF_11/2021_PSE</t>
  </si>
  <si>
    <t>6.665,86</t>
  </si>
  <si>
    <t>AR CONDICIONADO SPLIT INVERTER, PISO TETO, 36000 BTU/H, CICLO FRIO - FORNECIMENTO E INSTALAÇÃO. AF_11/2021_PSE</t>
  </si>
  <si>
    <t>13.615,77</t>
  </si>
  <si>
    <t>AR CONDICIONADO SPLIT ON/OFF, PISO TETO, 36.000 BTU/H, CICLO FRIO - FORNECIMENTO E INSTALAÇÃO. AF_11/2021_PSE</t>
  </si>
  <si>
    <t>8.532,08</t>
  </si>
  <si>
    <t>AR CONDICIONADO SPLIT INVERTER, PISO TETO, 48000 BTU/H, CICLO FRIO - FORNECIMENTO E INSTALAÇÃO. AF_11/2021_PE</t>
  </si>
  <si>
    <t>18.912,08</t>
  </si>
  <si>
    <t>AR CONDICIONADO SPLIT ON/OFF, PISO TETO, 48.000 BTU/H, CICLO FRIO - FORNECIMENTO E INSTALAÇÃO. AF_11/2021_PE</t>
  </si>
  <si>
    <t>10.588,62</t>
  </si>
  <si>
    <t>AR CONDICIONADO SPLIT INVERTER, PISO TETO, APRESENTANDO ENTRE 54000 E 58000 BTU/H, CICLO FRIO - FORNECIMENTO E INSTALAÇÃO. AF_11/2021_PE</t>
  </si>
  <si>
    <t>22.808,13</t>
  </si>
  <si>
    <t>AR CONDICIONADO SPLIT ON/OFF, PISO TETO, 60.000 BTU/H, CICLO FRIO - FORNECIMENTO E INSTALAÇÃO. AF_11/2021_PE</t>
  </si>
  <si>
    <t>11.830,19</t>
  </si>
  <si>
    <t>AR CONDICIONADO SPLIT ON/OFF, CASSETE (TETO), FRIO 4 VIAS 18000 BTU/H - FORNECIMENTO E INSTALAÇÃO. AF_11/2021_PE</t>
  </si>
  <si>
    <t>6.728,61</t>
  </si>
  <si>
    <t>AR CONDICIONADO SPLIT ON/OFF, CASSETE (TETO), 18000 BTU/H, CICLO QUENTE/FRIO - FORNECIMENTO E INSTALAÇÃO. AF_11/2021_PE</t>
  </si>
  <si>
    <t>7.993,26</t>
  </si>
  <si>
    <t>AR CONDICIONADO SPLIT ON/OFF, CASSETE (TETO), FRIO 4 VIAS 24000 BTU/H - FORNECIMENTO E INSTALAÇÃO. AF_11/2021_PE</t>
  </si>
  <si>
    <t>8.276,84</t>
  </si>
  <si>
    <t>AR CONDICIONADO SPLIT ON/OFF, CASSETE (TETO), 24000 BTU/H, CICLO QUENTE/FRIO - FORNECIMENTO E INSTALAÇÃO. AF_11/2021_PE</t>
  </si>
  <si>
    <t>8.592,77</t>
  </si>
  <si>
    <t>AR CONDICIONADO SPLIT ON/OFF, CASSETE (TETO), FRIO 4 VIAS 36000 BTU/H - FORNECIMENTO E INSTALAÇÃO. AF_11/2021_PE</t>
  </si>
  <si>
    <t>12.184,99</t>
  </si>
  <si>
    <t>AR CONDICIONADO SPLIT ON/OFF, CASSETE (TETO), 36000 BTU/H, CICLO QUENTE/FRIO - FORNECIMENTO E INSTALAÇÃO. AF_11/2021_PE</t>
  </si>
  <si>
    <t>12.586,74</t>
  </si>
  <si>
    <t>AR CONDICIONADO SPLIT ON/OFF, CASSETE (TETO), FRIO 4 VIAS 48000 BTU/H - FORNECIMENTO E INSTALAÇÃO. AF_11/2021_PE</t>
  </si>
  <si>
    <t>12.940,77</t>
  </si>
  <si>
    <t>AR CONDICIONADO SPLIT ON/OFF, CASSETE (TETO), 48000 BTU/H, CICLO QUENTE/FRIO - FORNECIMENTO E INSTALAÇÃO. AF_11/2021_PE</t>
  </si>
  <si>
    <t>14.830,29</t>
  </si>
  <si>
    <t>AR CONDICIONADO SPLIT ON/OFF, CASSETE (TETO), FRIO 4 VIAS 60000 BTU/H - FORNECIMENTO E INSTALAÇÃO. AF_11/2021_PE</t>
  </si>
  <si>
    <t>14.753,15</t>
  </si>
  <si>
    <t>AR CONDICIONADO SPLIT ON/OFF, CASSETE (TETO), 60000 BTU/H, CICLO QUENTE/FRIO - FORNECIMENTO E INSTALAÇÃO. AF_11/2021_PE</t>
  </si>
  <si>
    <t>15.483,96</t>
  </si>
  <si>
    <t>AR CONDICIONADO SPLITÃO 10 TR - FORNECIMENTO E INSTALAÇÃO. AF_11/2021_PE</t>
  </si>
  <si>
    <t>28.609,00</t>
  </si>
  <si>
    <t>AR CONDICIONADO SPLITÃO 15 TR - FORNECIMENTO E INSTALAÇÃO. AF_11/2021_PE</t>
  </si>
  <si>
    <t>36.636,77</t>
  </si>
  <si>
    <t>RASGO E CHUMBAMENTO EM ALVENARIA PARA TUBOS DE SPLIT PAREDE DE 9000 A 24000 BTUS/H. AF_11/2021</t>
  </si>
  <si>
    <t>TUBO EM COBRE FLEXÍVEL, DN 1/4", COM ISOLAMENTO, INSTALADO EM FORRO, PARA RAMAL DE ALIMENTAÇÃO DE AR CONDICIONADO, INCLUSO FIXADOR. AF_11/2021_PA</t>
  </si>
  <si>
    <t>31,27</t>
  </si>
  <si>
    <t>TUBO EM COBRE FLEXÍVEL, DN 3/8", COM ISOLAMENTO, INSTALADO EM FORRO, PARA RAMAL DE ALIMENTAÇÃO DE AR CONDICIONADO, INCLUSO FIXADOR. AF_11/2021_PA</t>
  </si>
  <si>
    <t>48,98</t>
  </si>
  <si>
    <t>TUBO EM COBRE FLEXÍVEL, DN 1/2", COM ISOLAMENTO, INSTALADO EM FORRO, PARA RAMAL DE ALIMENTAÇÃO DE AR CONDICIONADO, INCLUSO FIXADOR. AF_11/2021_PA</t>
  </si>
  <si>
    <t>61,16</t>
  </si>
  <si>
    <t>TUBO EM COBRE FLEXÍVEL, DN 5/8", COM ISOLAMENTO, INSTALADO EM FORRO, PARA RAMAL DE ALIMENTAÇÃO DE AR CONDICIONADO, INCLUSO FIXADOR. AF_11/2021_PA</t>
  </si>
  <si>
    <t>73,78</t>
  </si>
  <si>
    <t>INSTALAÇÃO DE TUBOS E CONEXÕES, EM AÇO/FERRO GALVANIZADO, PARA O CENTRO DE MEDIÇÃO DE GÁS DE EDIFÍCIO RESIDENCIAL, COM 4 PAVIMENTOS, 16 UNIDADES HABITACIONAIS, DN 32 (1 1/4") - FORNECIMENTO E INSTALAÇÃO. AF_10/2020</t>
  </si>
  <si>
    <t>9.115,25</t>
  </si>
  <si>
    <t>INSTALAÇÃO DE TUBOS E CONEXÕES, EM AÇO/FERRO GALVANIZADO, PARA O CENTRO DE MEDIÇÃO DE GÁS DE EDIFÍCIO RESIDENCIAL, COM 4 PAVIMENTOS, 16 UNIDADES HABITACIONAIS, DN 50 (2") - FORNECIMENTO E INSTALAÇÃO. AF_10/2020</t>
  </si>
  <si>
    <t>16.256,63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</si>
  <si>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</si>
  <si>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</si>
  <si>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</si>
  <si>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8,00</t>
  </si>
  <si>
    <t>CABO ELETRÔNICO CATEGORIA 6, INSTALADO EM EDIFICAÇÃO INSTITUCIONAL - FORNECIMENTO E INSTALAÇÃO. AF_11/2019</t>
  </si>
  <si>
    <t>6,85</t>
  </si>
  <si>
    <t>CABO ELETRÔNICO CATEGORIA 6A, INSTALADO EM EDIFICAÇÃO RESIDENCIAL - FORNECIMENTO E INSTALAÇÃO. AF_11/2019</t>
  </si>
  <si>
    <t>19,18</t>
  </si>
  <si>
    <t>CABO ELETRÔNICO CATEGORIA 6A, INSTALADO EM EDIFICAÇÃO INSTITUCIONAL - FORNECIMENTO E INSTALAÇÃO. AF_11/2019</t>
  </si>
  <si>
    <t>17,75</t>
  </si>
  <si>
    <t>CABO COAXIAL RG6 95% - FORNECIMENTO E INSTALAÇÃO. AF_11/2019</t>
  </si>
  <si>
    <t>5,43</t>
  </si>
  <si>
    <t>PATCH PANEL 24 PORTAS, CATEGORIA 5E - FORNECIMENTO E INSTALAÇÃO. AF_11/2019</t>
  </si>
  <si>
    <t>660,75</t>
  </si>
  <si>
    <t>PATCH PANEL 24 PORTAS, CATEGORIA 6 - FORNECIMENTO E INSTALAÇÃO. AF_11/2019</t>
  </si>
  <si>
    <t>1.232,96</t>
  </si>
  <si>
    <t>PATCH PANEL 48 PORTAS, CATEGORIA 6 - FORNECIMENTO E INSTALAÇÃO. AF_11/2019</t>
  </si>
  <si>
    <t>3.854,09</t>
  </si>
  <si>
    <t>RACK FECHADO PARA SERVIDOR - FORNECIMENTO E INSTALAÇÃO. AF_11/2019</t>
  </si>
  <si>
    <t>2.827,80</t>
  </si>
  <si>
    <t>BLOCO DE ENGATE RÁPIDO PARA BASTIDOR TIPO M10 - FORNECIMENTO E INSTALAÇÃO. AF_11/2019</t>
  </si>
  <si>
    <t>65,33</t>
  </si>
  <si>
    <t>TOMADA PARA TELEFONE RJ11 - FORNECIMENTO E INSTALAÇÃO. AF_11/2019</t>
  </si>
  <si>
    <t>30,21</t>
  </si>
  <si>
    <t>PATCH PANEL 48 PORTAS, CATEGORIA 5E - FORNECIMENTO E INSTALAÇÃO. AF_11/2019</t>
  </si>
  <si>
    <t>2.687,35</t>
  </si>
  <si>
    <t>CABO COAXIAL RG11 95% - FORNECIMENTO E INSTALAÇÃO. AF_11/2019</t>
  </si>
  <si>
    <t>CABO COAXIAL RG59 95% - FORNECIMENTO E INSTALAÇÃO. AF_11/2019</t>
  </si>
  <si>
    <t>RACK ABERTO EM COLUNA 44U PARA SERVIDOR - FORNECIMENTO E INSTALAÇÃO. AF_11/2019</t>
  </si>
  <si>
    <t>1.416,61</t>
  </si>
  <si>
    <t>TUBO, PVC, SOLDÁVEL, DE 20MM, INSTALADO EM RAMAL OU SUB-RAMAL DE ÁGUA - FORNECIMENTO E INSTALAÇÃO. AF_06/2022</t>
  </si>
  <si>
    <t>20,15</t>
  </si>
  <si>
    <t>TUBO, PVC, SOLDÁVEL, DE 25MM, INSTALADO EM RAMAL OU SUB-RAMAL DE ÁGUA - FORNECIMENTO E INSTALAÇÃO. AF_06/2022</t>
  </si>
  <si>
    <t>23,25</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</si>
  <si>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</si>
  <si>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</si>
  <si>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</si>
  <si>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</si>
  <si>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18,63</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</si>
  <si>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</si>
  <si>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</si>
  <si>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</si>
  <si>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15,82</t>
  </si>
  <si>
    <t>TUBO, PVC, SOLDÁVEL, DE 50MM, INSTALADO EM PRUMADA DE ÁGUA - FORNECIMENTO E INSTALAÇÃO. AF_06/2022</t>
  </si>
  <si>
    <t>17,52</t>
  </si>
  <si>
    <t>TUBO, PVC, SOLDÁVEL, DE 60MM, INSTALADO EM PRUMADA DE ÁGUA - FORNECIMENTO E INSTALAÇÃO. AF_06/2022</t>
  </si>
  <si>
    <t>28,03</t>
  </si>
  <si>
    <t>TUBO, PVC, SOLDÁVEL, DE 75MM, INSTALADO EM PRUMADA DE ÁGUA - FORNECIMENTO E INSTALAÇÃO. AF_06/2022</t>
  </si>
  <si>
    <t>45,62</t>
  </si>
  <si>
    <t>TUBO, PVC, SOLDÁVEL, DE 85MM, INSTALADO EM PRUMADA DE ÁGUA - FORNECIMENTO E INSTALAÇÃO. AF_06/2022</t>
  </si>
  <si>
    <t>62,80</t>
  </si>
  <si>
    <t>TUBO PVC, SÉRIE R, ÁGUA PLUVIAL, DN 40 MM, FORNECIDO E INSTALADO EM RAMAL DE ENCAMINHAMENTO. AF_06/2022</t>
  </si>
  <si>
    <t>16,70</t>
  </si>
  <si>
    <t>TUBO PVC, SÉRIE R, ÁGUA PLUVIAL, DN 50 MM, FORNECIDO E INSTALADO EM RAMAL DE ENCAMINHAMENTO. AF_06/2022</t>
  </si>
  <si>
    <t>22,58</t>
  </si>
  <si>
    <t>TUBO PVC, SÉRIE R, ÁGUA PLUVIAL, DN 75 MM, FORNECIDO E INSTALADO EM RAMAL DE ENCAMINHAMENTO. AF_06/2022</t>
  </si>
  <si>
    <t>38,49</t>
  </si>
  <si>
    <t>TUBO PVC, SÉRIE R, ÁGUA PLUVIAL, DN 100 MM, FORNECIDO E INSTALADO EM RAMAL DE ENCAMINHAMENTO. AF_06/2022</t>
  </si>
  <si>
    <t>48,83</t>
  </si>
  <si>
    <t>TUBO PVC, SÉRIE R, ÁGUA PLUVIAL, DN 75 MM, FORNECIDO E INSTALADO EM CONDUTORES VERTICAIS DE ÁGUAS PLUVIAIS. AF_06/2022</t>
  </si>
  <si>
    <t>26,39</t>
  </si>
  <si>
    <t>TUBO PVC, SÉRIE R, ÁGUA PLUVIAL, DN 100 MM, FORNECIDO E INSTALADO EM CONDUTORES VERTICAIS DE ÁGUAS PLUVIAIS. AF_06/2022</t>
  </si>
  <si>
    <t>32,76</t>
  </si>
  <si>
    <t>TUBO PVC, SÉRIE R, ÁGUA PLUVIAL, DN 150 MM, FORNECIDO E INSTALADO EM CONDUTORES VERTICAIS DE ÁGUAS PLUVIAIS. AF_06/2022</t>
  </si>
  <si>
    <t>TUBO, CPVC, SOLDÁVEL, DN 15MM, INSTALADO EM RAMAL OU SUB-RAMAL DE ÁGUA - FORNECIMENTO E INSTALAÇÃO. AF_06/2022</t>
  </si>
  <si>
    <t>26,24</t>
  </si>
  <si>
    <t>TUBO, CPVC, SOLDÁVEL, DN 22MM, INSTALADO EM RAMAL OU SUB-RAMAL DE ÁGUA - FORNECIMENTO E INSTALAÇÃO. AF_06/2022</t>
  </si>
  <si>
    <t>37,40</t>
  </si>
  <si>
    <t>TUBO, CPVC, SOLDÁVEL, DN 28MM, INSTALADO EM RAMAL OU SUB-RAMAL DE ÁGUA - FORNECIMENTO E INSTALAÇÃO. AF_06/2022</t>
  </si>
  <si>
    <t>55,11</t>
  </si>
  <si>
    <t>TUBO, CPVC, SOLDÁVEL, DN 35MM, INSTALADO EM RAMAL OU SUB-RAMAL DE ÁGUA   FORNECIMENTO E INSTALAÇÃO. AF_06/2022</t>
  </si>
  <si>
    <t>69,37</t>
  </si>
  <si>
    <t>TUBO PVC, SERIE NORMAL, ESGOTO PREDIAL, DN 40 MM, FORNECIDO E INSTALADO EM RAMAL DE DESCARGA OU RAMAL DE ESGOTO SANITÁRIO. AF_08/2022</t>
  </si>
  <si>
    <t>21,33</t>
  </si>
  <si>
    <t>TUBO PVC, SERIE NORMAL, ESGOTO PREDIAL, DN 50 MM, FORNECIDO E INSTALADO EM RAMAL DE DESCARGA OU RAMAL DE ESGOTO SANITÁRIO. AF_08/2022</t>
  </si>
  <si>
    <t>27,03</t>
  </si>
  <si>
    <t>TUBO PVC, SERIE NORMAL, ESGOTO PREDIAL, DN 75 MM, FORNECIDO E INSTALADO EM RAMAL DE DESCARGA OU RAMAL DE ESGOTO SANITÁRIO. AF_08/2022</t>
  </si>
  <si>
    <t>33,68</t>
  </si>
  <si>
    <t>TUBO PVC, SERIE NORMAL, ESGOTO PREDIAL, DN 100 MM, FORNECIDO E INSTALADO EM RAMAL DE DESCARGA OU RAMAL DE ESGOTO SANITÁRIO. AF_08/2022</t>
  </si>
  <si>
    <t>37,63</t>
  </si>
  <si>
    <t>TUBO, CPVC, SOLDÁVEL, DN 22MM, INSTALADO EM RAMAL DE DISTRIBUIÇÃO DE ÁGUA - FORNECIMENTO E INSTALAÇÃO. AF_06/2022</t>
  </si>
  <si>
    <t>27,37</t>
  </si>
  <si>
    <t>TUBO, CPVC, SOLDÁVEL, DN 28MM, INSTALADO EM RAMAL DE DISTRIBUIÇÃO DE ÁGUA - FORNECIMENTO E INSTALAÇÃO. AF_06/2022</t>
  </si>
  <si>
    <t>43,27</t>
  </si>
  <si>
    <t>TUBO, CPVC, SOLDÁVEL, DN 35MM, INSTALADO EM PRUMADA DE ÁGUA   FORNECIMENTO E INSTALAÇÃO. AF_06/2022</t>
  </si>
  <si>
    <t>46,68</t>
  </si>
  <si>
    <t>TUBO, CPVC, SOLDÁVEL, DN 42MM, INSTALADO EM PRUMADA DE ÁGUA   FORNECIMENTO E INSTALAÇÃO. AF_06/2022</t>
  </si>
  <si>
    <t>62,30</t>
  </si>
  <si>
    <t>TUBO, CPVC, SOLDÁVEL, DN 73MM, INSTALADO EM PRUMADA DE ÁGUA   FORNECIMENTO E INSTALAÇÃO. AF_06/2022</t>
  </si>
  <si>
    <t>146,43</t>
  </si>
  <si>
    <t>TUBO, CPVC, SOLDÁVEL, DN 89MM, INSTALADO EM PRUMADA DE ÁGUA   FORNECIMENTO E INSTALAÇÃO. AF_06/2022</t>
  </si>
  <si>
    <t>228,97</t>
  </si>
  <si>
    <t>TUBO PVC, SERIE NORMAL, ESGOTO PREDIAL, DN 50 MM, FORNECIDO E INSTALADO EM PRUMADA DE ESGOTO SANITÁRIO OU VENTILAÇÃO. AF_08/2022</t>
  </si>
  <si>
    <t>13,39</t>
  </si>
  <si>
    <t>TUBO PVC, SERIE NORMAL, ESGOTO PREDIAL, DN 75 MM, FORNECIDO E INSTALADO EM PRUMADA DE ESGOTO SANITÁRIO OU VENTILAÇÃO. AF_08/2022</t>
  </si>
  <si>
    <t>22,35</t>
  </si>
  <si>
    <t>TUBO PVC, SERIE NORMAL, ESGOTO PREDIAL, DN 100 MM, FORNECIDO E INSTALADO EM PRUMADA DE ESGOTO SANITÁRIO OU VENTILAÇÃO. AF_08/2022</t>
  </si>
  <si>
    <t>28,67</t>
  </si>
  <si>
    <t>TUBO PVC, SERIE NORMAL, ESGOTO PREDIAL, DN 100 MM, FORNECIDO E INSTALADO EM SUBCOLETOR AÉREO DE ESGOTO SANITÁRIO. AF_08/2022</t>
  </si>
  <si>
    <t>TUBO PVC, SERIE NORMAL, ESGOTO PREDIAL, DN 150 MM, FORNECIDO E INSTALADO EM SUBCOLETOR AÉREO DE ESGOTO SANITÁRIO. AF_08/2022</t>
  </si>
  <si>
    <t>56,31</t>
  </si>
  <si>
    <t>TUBO, PVC, SOLDÁVEL, DE 25MM, INSTALADO EM DRENO DE AR-CONDICIONADO - FORNECIMENTO E INSTALAÇÃO. AF_08/2022</t>
  </si>
  <si>
    <t>16,89</t>
  </si>
  <si>
    <t>TUBO EM COBRE RÍGIDO, DN 22 MM, CLASSE E, SEM ISOLAMENTO, INSTALADO EM PRUMADA DE HIDRÁULICA PREDIAL - FORNECIMENTO E INSTALAÇÃO. AF_04/2022</t>
  </si>
  <si>
    <t>55,69</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</si>
  <si>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</si>
  <si>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</si>
  <si>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102,20</t>
  </si>
  <si>
    <t>TUBO EM COBRE RÍGIDO, DN 42 MM, CLASSE E, SEM ISOLAMENTO, INSTALADO EM PRUMADA DE HIDRÁULICA PREDIAL - FORNECIMENTO E INSTALAÇÃO. AF_04/2022</t>
  </si>
  <si>
    <t>137,50</t>
  </si>
  <si>
    <t>TUBO EM COBRE RÍGIDO, DN 54 MM, CLASSE E, SEM ISOLAMENTO, INSTALADO EM PRUMADA DE HIDRÁULICA PREDIAL - FORNECIMENTO E INSTALAÇÃO. AF_04/2022</t>
  </si>
  <si>
    <t>198,76</t>
  </si>
  <si>
    <t>TUBO EM COBRE RÍGIDO, DN 66 MM, CLASSE E, SEM ISOLAMENTO, INSTALADO EM PRUMADA DE HIDRÁULICA PREDIAL - FORNECIMENTO E INSTALAÇÃO. AF_04/2022</t>
  </si>
  <si>
    <t>279,01</t>
  </si>
  <si>
    <t>TUBO EM COBRE RÍGIDO, DN 22 MM, CLASSE E, COM ISOLAMENTO, INSTALADO EM PRUMADA DE HIDRÁULICA PREDIAL - FORNECIMENTO E INSTALAÇÃO. AF_04/2022</t>
  </si>
  <si>
    <t>118,48</t>
  </si>
  <si>
    <t>TUBO EM COBRE RÍGIDO, DN 28 MM, CLASSE E, COM ISOLAMENTO, INSTALADO EM PRUMADA DE HIDRÁULICA PREDIAL - FORNECIMENTO E INSTALAÇÃO. AF_04/2022</t>
  </si>
  <si>
    <t>136,08</t>
  </si>
  <si>
    <t>TUBO EM COBRE RÍGIDO, DN 35 MM, CLASSE E, COM ISOLAMENTO, INSTALADO EM PRUMADA DE HIDRÁULICA PREDIAL - FORNECIMENTO E INSTALAÇÃO. AF_04/2022</t>
  </si>
  <si>
    <t>184,72</t>
  </si>
  <si>
    <t>TUBO EM COBRE RÍGIDO, DN 42 MM, CLASSE E, COM ISOLAMENTO, INSTALADO EM PRUMADA DE HIDRÁULICA PREDIAL - FORNECIMENTO E INSTALAÇÃO. AF_04/2022</t>
  </si>
  <si>
    <t>231,54</t>
  </si>
  <si>
    <t>TUBO EM COBRE RÍGIDO, DN 54 MM, CLASSE E, COM ISOLAMENTO, INSTALADO EM PRUMADA DE HIDRÁULICA PREDIAL - FORNECIMENTO E INSTALAÇÃO. AF_04/2022</t>
  </si>
  <si>
    <t>311,10</t>
  </si>
  <si>
    <t>TUBO EM COBRE RÍGIDO, DN 66 MM, CLASSE E, COM ISOLAMENTO, INSTALADO EM PRUMADA DE HIDRÁULICA PREDIAL - FORNECIMENTO E INSTALAÇÃO. AF_04/2022</t>
  </si>
  <si>
    <t>392,93</t>
  </si>
  <si>
    <t>TUBO EM COBRE RÍGIDO, DN 15 MM, CLASSE E, SEM ISOLAMENTO, INSTALADO EM RAMAL DE DISTRIBUIÇÃO DE HIDRÁULICA PREDIAL - FORNECIMENTO E INSTALAÇÃO. AF_04/2022</t>
  </si>
  <si>
    <t>37,82</t>
  </si>
  <si>
    <t>TUBO EM COBRE RÍGIDO, DN 22 MM, CLASSE E, SEM ISOLAMENTO, INSTALADO EM RAMAL DE DISTRIBUIÇÃO DE HIDRÁULICA PREDIAL - FORNECIMENTO E INSTALAÇÃO. AF_04/2022</t>
  </si>
  <si>
    <t>61,26</t>
  </si>
  <si>
    <t>TUBO EM COBRE RÍGIDO, DN 28 MM, CLASSE E, SEM ISOLAMENTO, INSTALADO EM RAMAL DE DISTRIBUIÇÃO DE HIDRÁULICA PREDIAL - FORNECIMENTO E INSTALAÇÃO. AF_04/2022</t>
  </si>
  <si>
    <t>76,56</t>
  </si>
  <si>
    <t>TUBO EM COBRE RÍGIDO, DN 15 MM, CLASSE E, COM ISOLAMENTO, INSTALADO EM RAMAL DE DISTRIBUIÇÃO DE HIDRÁULICA PREDIAL - FORNECIMENTO E INSTALAÇÃO. AF_04/2022</t>
  </si>
  <si>
    <t>54,11</t>
  </si>
  <si>
    <t>TUBO EM COBRE RÍGIDO, DN 22 MM, CLASSE E, COM ISOLAMENTO, INSTALADO EM RAMAL DE DISTRIBUIÇÃO DE HIDRÁULICA PREDIAL - FORNECIMENTO E INSTALAÇÃO. AF_04/2022</t>
  </si>
  <si>
    <t>126,81</t>
  </si>
  <si>
    <t>TUBO EM COBRE RÍGIDO, DN 28 MM, CLASSE E, COM ISOLAMENTO, INSTALADO EM RAMAL DE DISTRIBUIÇÃO DE HIDRÁULICA PREDIAL - FORNECIMENTO E INSTALAÇÃO. AF_04/2022</t>
  </si>
  <si>
    <t>144,68</t>
  </si>
  <si>
    <t>TUBO EM COBRE RÍGIDO, DN 15 MM, CLASSE E, SEM ISOLAMENTO, INSTALADO EM RAMAL E SUB-RAMAL DE HIDRÁULICA PREDIAL - FORNECIMENTO E INSTALAÇÃO. AF_04/2022</t>
  </si>
  <si>
    <t>49,25</t>
  </si>
  <si>
    <t>TUBO EM COBRE RÍGIDO, DN 22 MM, CLASSE E, SEM ISOLAMENTO, INSTALADO EM RAMAL E SUB-RAMAL DE HIDRÁULICA PREDIAL - FORNECIMENTO E INSTALAÇÃO. AF_04/2022</t>
  </si>
  <si>
    <t>80,96</t>
  </si>
  <si>
    <t>TUBO EM COBRE RÍGIDO, DN 28 MM, CLASSE E, SEM ISOLAMENTO, INSTALADO EM RAMAL E SUB-RAMAL DE HIDRÁULICA PREDIAL - FORNECIMENTO E INSTALAÇÃO. AF_04/2022</t>
  </si>
  <si>
    <t>103,34</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</si>
  <si>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</si>
  <si>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</si>
  <si>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143,77</t>
  </si>
  <si>
    <t>TUBO EM COBRE RÍGIDO, DN 28 MM, CLASSE E, COM ISOLAMENTO, INSTALADO EM RAMAL E SUB-RAMAL DE HIDRÁULICA PREDIAL - FORNECIMENTO E INSTALAÇÃO. AF_04/2022</t>
  </si>
  <si>
    <t>168,72</t>
  </si>
  <si>
    <t>TUBO DE AÇO GALVANIZADO COM COSTURA, CLASSE MÉDIA, CONEXÃO RANHURADA, DN 50 (2"), INSTALADO EM PRUMADAS - FORNECIMENTO E INSTALAÇÃO. AF_10/2020</t>
  </si>
  <si>
    <t>100,20</t>
  </si>
  <si>
    <t>123,18</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</si>
  <si>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</si>
  <si>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</si>
  <si>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147,17</t>
  </si>
  <si>
    <t>TUBO DE AÇO PRETO SEM COSTURA, CONEXÃO SOLDADA, DN 65 (2 1/2"), INSTALADO EM PRUMADAS - FORNECIMENTO E INSTALAÇÃO. AF_10/2020</t>
  </si>
  <si>
    <t>223,00</t>
  </si>
  <si>
    <t>TUBO DE AÇO GALVANIZADO COM COSTURA, CLASSE MÉDIA, DN 50 (2"), CONEXÃO ROSQUEADA, INSTALADO EM PRUMADAS - FORNECIMENTO E INSTALAÇÃO. AF_10/2020</t>
  </si>
  <si>
    <t>110,68</t>
  </si>
  <si>
    <t>TUBO DE AÇO GALVANIZADO COM COSTURA, CLASSE MÉDIA, DN 65 (2 1/2"), CONEXÃO ROSQUEADA, INSTALADO EM PRUMADAS - FORNECIMENTO E INSTALAÇÃO. AF_10/2020</t>
  </si>
  <si>
    <t>133,74</t>
  </si>
  <si>
    <t>TUBO DE AÇO GALVANIZADO COM COSTURA, CLASSE MÉDIA, DN 80 (3"), CONEXÃO ROSQUEADA, INSTALADO EM PRUMADAS - FORNECIMENTO E INSTALAÇÃO. AF_10/2020</t>
  </si>
  <si>
    <t>173,19</t>
  </si>
  <si>
    <t>TUBO DE AÇO PRETO SEM COSTURA, CONEXÃO SOLDADA, DN 25 (1"), INSTALADO EM REDE DE ALIMENTAÇÃO PARA HIDRANTE - FORNECIMENTO E INSTALAÇÃO. AF_10/2020</t>
  </si>
  <si>
    <t>69,23</t>
  </si>
  <si>
    <t>TUBO DE AÇO PRETO SEM COSTURA, CONEXÃO SOLDADA, DN 32 (1 1/4"), INSTALADO EM REDE DE ALIMENTAÇÃO PARA HIDRANTE - FORNECIMENTO E INSTALAÇÃO. AF_10/2020</t>
  </si>
  <si>
    <t>92,56</t>
  </si>
  <si>
    <t>TUBO DE AÇO PRETO SEM COSTURA, CONEXÃO SOLDADA, DN 50 (2"), INSTALADO EM REDE DE ALIMENTAÇÃO PARA HIDRANTE - FORNECIMENTO E INSTALAÇÃO. AF_10/2020</t>
  </si>
  <si>
    <t>124,92</t>
  </si>
  <si>
    <t>TUBO DE AÇO PRETO SEM COSTURA, CONEXÃO SOLDADA, DN 65 (2 1/2"), INSTALADO EM REDE DE ALIMENTAÇÃO PARA HIDRANTE - FORNECIMENTO E INSTALAÇÃO. AF_10/2020</t>
  </si>
  <si>
    <t>199,86</t>
  </si>
  <si>
    <t>TUBO DE AÇO GALVANIZADO COM COSTURA, CLASSE MÉDIA, DN 32 (1 1/4"), CONEXÃO ROSQUEADA, INSTALADO EM REDE DE ALIMENTAÇÃO PARA HIDRANTE - FORNECIMENTO E INSTALAÇÃO. AF_10/2020</t>
  </si>
  <si>
    <t>60,77</t>
  </si>
  <si>
    <t>69,97</t>
  </si>
  <si>
    <t>TUBO DE AÇO GALVANIZADO COM COSTURA, CLASSE MÉDIA, DN 50 (2"), CONEXÃO ROSQUEADA, INSTALADO EM REDE DE ALIMENTAÇÃO PARA HIDRANTE - FORNECIMENTO E INSTALAÇÃO. AF_10/2020</t>
  </si>
  <si>
    <t>97,70</t>
  </si>
  <si>
    <t>TUBO DE AÇO GALVANIZADO COM COSTURA, CLASSE MÉDIA, DN 65 (2 1/2"), CONEXÃO ROSQUEADA, INSTALADO EM REDE DE ALIMENTAÇÃO PARA HIDRANTE - FORNECIMENTO E INSTALAÇÃO. AF_10/2020</t>
  </si>
  <si>
    <t>120,17</t>
  </si>
  <si>
    <t>TUBO DE AÇO GALVANIZADO COM COSTURA, CLASSE MÉDIA, DN 80 (3"), CONEXÃO ROSQUEADA, INSTALADO EM REDE DE ALIMENTAÇÃO PARA HIDRANTE - FORNECIMENTO E INSTALAÇÃO. AF_10/2020</t>
  </si>
  <si>
    <t>159,07</t>
  </si>
  <si>
    <t>TUBO DE AÇO PRETO SEM COSTURA, CONEXÃO SOLDADA, DN 25 (1"), INSTALADO EM REDE DE ALIMENTAÇÃO PARA SPRINKLER - FORNECIMENTO E INSTALAÇÃO. AF_10/2020</t>
  </si>
  <si>
    <t>73,23</t>
  </si>
  <si>
    <t>TUBO DE AÇO PRETO SEM COSTURA, CONEXÃO SOLDADA, DN 32 (1 1/4"), INSTALADO EM REDE DE ALIMENTAÇÃO PARA SPRINKLER - FORNECIMENTO E INSTALAÇÃO. AF_10/2020</t>
  </si>
  <si>
    <t>96,56</t>
  </si>
  <si>
    <t>TUBO DE AÇO PRETO SEM COSTURA, CONEXÃO SOLDADA, DN 40 (1 1/2"), INSTALADO EM REDE DE ALIMENTAÇÃO PARA SPRINKLER - FORNECIMENTO E INSTALAÇÃO. AF_10/2020</t>
  </si>
  <si>
    <t>105,68</t>
  </si>
  <si>
    <t>TUBO DE AÇO PRETO SEM COSTURA, CONEXÃO SOLDADA, DN 50 (2"), INSTALADO EM REDE DE ALIMENTAÇÃO PARA SPRINKLER - FORNECIMENTO E INSTALAÇÃO. AF_10/2020</t>
  </si>
  <si>
    <t>128,93</t>
  </si>
  <si>
    <t>TUBO DE AÇO PRETO SEM COSTURA, CONEXÃO SOLDADA, DN 65 (2 1/2"), INSTALADO EM REDE DE ALIMENTAÇÃO PARA SPRINKLER - FORNECIMENTO E INSTALAÇÃO. AF_10/2020</t>
  </si>
  <si>
    <t>203,87</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</si>
  <si>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</si>
  <si>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</si>
  <si>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74,80</t>
  </si>
  <si>
    <t>TUBO DE AÇO GALVANIZADO COM COSTURA, CLASSE MÉDIA, CONEXÃO ROSQUEADA, DN 50 (2"), INSTALADO EM REDE DE ALIMENTAÇÃO PARA SPRINKLER - FORNECIMENTO E INSTALAÇÃO. AF_10/2020</t>
  </si>
  <si>
    <t>102,53</t>
  </si>
  <si>
    <t>TUBO DE AÇO GALVANIZADO COM COSTURA, CLASSE MÉDIA, CONEXÃO ROSQUEADA, DN 65 (2 1/2"), INSTALADO EM REDE DE ALIMENTAÇÃO PARA SPRINKLER - FORNECIMENTO E INSTALAÇÃO. AF_10/2020</t>
  </si>
  <si>
    <t>125,11</t>
  </si>
  <si>
    <t>TUBO DE AÇO GALVANIZADO COM COSTURA, CLASSE MÉDIA, CONEXÃO ROSQUEADA, DN 80 (3"), INSTALADO EM REDE DE ALIMENTAÇÃO PARA SPRINKLER - FORNECIMENTO E INSTALAÇÃO. AF_10/2020</t>
  </si>
  <si>
    <t>164,01</t>
  </si>
  <si>
    <t>TUBO DE AÇO GALVANIZADO COM COSTURA, CLASSE MÉDIA, CONEXÃO ROSQUEADA, DN 15 (1/2"), INSTALADO EM RAMAIS E SUB-RAMAIS DE GÁS - FORNECIMENTO E INSTALAÇÃO. AF_10/2020</t>
  </si>
  <si>
    <t>30,49</t>
  </si>
  <si>
    <t>TUBO DE AÇO GALVANIZADO COM COSTURA, CLASSE MÉDIA, CONEXÃO ROSQUEADA, DN 20 (3/4"), INSTALADO EM RAMAIS E SUB-RAMAIS DE GÁS - FORNECIMENTO E INSTALAÇÃO. AF_10/2020</t>
  </si>
  <si>
    <t>42,43</t>
  </si>
  <si>
    <t>TUBO DE AÇO PRETO SEM COSTURA, CLASSE MÉDIA, CONEXÃO SOLDADA, DN 15 (1/2"), INSTALADO EM RAMAIS E SUB-RAMAIS DE GÁS - FORNECIMENTO E INSTALAÇÃO. AF_10/2020</t>
  </si>
  <si>
    <t>51,61</t>
  </si>
  <si>
    <t>TUBO DE AÇO PRETO SEM COSTURA, CLASSE MÉDIA, CONEXÃO SOLDADA, DN 20 (3/4"), INSTALADO EM RAMAIS E SUB-RAMAIS DE GÁS - FORNECIMENTO E INSTALAÇÃO. AF_10/2020</t>
  </si>
  <si>
    <t>73,65</t>
  </si>
  <si>
    <t>TUBO DE AÇO PRETO SEM COSTURA, CLASSE MÉDIA, CONEXÃO SOLDADA, DN 25 (1"), INSTALADO EM RAMAIS  E SUB-RAMAIS DE GÁS - FORNECIMENTO E INSTALAÇÃO. AF_10/2020</t>
  </si>
  <si>
    <t>95,80</t>
  </si>
  <si>
    <t>TUBO DE AÇO GALVANIZADO COM COSTURA, CLASSE MÉDIA, DN 50 MM (2"), CONEXÃO ROSQUEADA, INSTALADO EM RESERVAÇÃO PREDIAL DE ÁGUA - FORNECIMENTO E INSTALAÇÃO. AF_04/2024</t>
  </si>
  <si>
    <t>105,77</t>
  </si>
  <si>
    <t>TUBO DE AÇO GALVANIZADO COM COSTURA, CLASSE MÉDIA, DN 65 MM (2 1/2"), CONEXÃO ROSQUEADA, INSTALADO EM RESERVAÇÃO PREDIAL DE ÁGUA - FORNECIMENTO E INSTALAÇÃO. AF_04/2024</t>
  </si>
  <si>
    <t>129,90</t>
  </si>
  <si>
    <t>TUBO DE AÇO GALVANIZADO COM COSTURA, CLASSE MÉDIA, DN 80 MM (3"), CONEXÃO ROSQUEADA, INSTALADO EM RESERVAÇÃO PREDIAL DE ÁGUA - FORNECIMENTO E INSTALAÇÃO. AF_04/2024</t>
  </si>
  <si>
    <t>171,20</t>
  </si>
  <si>
    <t>TUBO EM COBRE RÍGIDO, DN 54 MM, CLASSE E, SEM ISOLAMENTO, INSTALADO EM RESERVAÇÃO PREDIAL DE ÁGUA - FORNECIMENTO E INSTALAÇÃO. AF_04/2024</t>
  </si>
  <si>
    <t>217,75</t>
  </si>
  <si>
    <t>TUBO EM COBRE RÍGIDO, DN 66 MM, CLASSE E, SEM ISOLAMENTO, INSTALADO EM RESERVAÇÃO PREDIAL DE ÁGUA - FORNECIMENTO E INSTALAÇÃO. AF_04/2024</t>
  </si>
  <si>
    <t>297,81</t>
  </si>
  <si>
    <t>TUBO EM COBRE RÍGIDO, DN 79 MM, CLASSE E, SEM ISOLAMENTO, INSTALADO EM RESERVAÇÃO PREDIAL DE ÁGUA - FORNECIMENTO E INSTALAÇÃO. AF_04/2024</t>
  </si>
  <si>
    <t>424,68</t>
  </si>
  <si>
    <t>TUBO EM COBRE RÍGIDO, DN 104 MM, CLASSE E, SEM ISOLAMENTO, INSTALADO EM RESERVAÇÃO PREDIAL DE ÁGUA - FORNECIMENTO E INSTALAÇÃO. AF_04/2024</t>
  </si>
  <si>
    <t>615,77</t>
  </si>
  <si>
    <t>TUBO, PVC, SOLDÁVEL, DE  25MM, INSTALADO EM RESERVAÇÃO PREDIAL DE ÁGUA - FORNECIMENTO E INSTALAÇÃO. AF_04/2024</t>
  </si>
  <si>
    <t>6,54</t>
  </si>
  <si>
    <t>TUBO, PVC, SOLDÁVEL, DE 32MM, INSTALADO EM RESERVAÇÃO PREDIAL DE ÁGUA - FORNECIMENTO E INSTALAÇÃO. AF_04/2024</t>
  </si>
  <si>
    <t>TUBO, PVC, SOLDÁVEL, DE 40MM, INSTALADO EM RESERVAÇÃO PREDIAL DE ÁGUA - FORNECIMENTO E INSTALAÇÃO. AF_04/2024</t>
  </si>
  <si>
    <t>18,43</t>
  </si>
  <si>
    <t>TUBO, PVC, SOLDÁVEL, DE 50MM, INSTALADO EM RESERVAÇÃO PREDIAL DE ÁGUA - FORNECIMENTO E INSTALAÇÃO. AF_04/2024</t>
  </si>
  <si>
    <t>21,41</t>
  </si>
  <si>
    <t>TUBO, PVC, SOLDÁVEL, DE 60MM, INSTALADO EM RESERVAÇÃO PREDIAL DE ÁGUA - FORNECIMENTO E INSTALAÇÃO. AF_04/2024</t>
  </si>
  <si>
    <t>33,57</t>
  </si>
  <si>
    <t>TUBO, PVC, SOLDÁVEL, DE 75MM, INSTALADO EM RESERVAÇÃO PREDIAL DE ÁGUA - FORNECIMENTO E INSTALAÇÃO. AF_04/2024</t>
  </si>
  <si>
    <t>54,24</t>
  </si>
  <si>
    <t>TUBO, PVC, SOLDÁVEL, DE 85MM, INSTALADO EM RESERVAÇÃO PREDIAL DE ÁGUA - FORNECIMENTO E INSTALAÇÃO. AF_04/2024</t>
  </si>
  <si>
    <t>73,94</t>
  </si>
  <si>
    <t>TUBO, PVC, SOLDÁVEL, DE 110MM, INSTALADO EM RESERVAÇÃO PREDIAL DE ÁGUA - FORNECIMENTO E INSTALAÇÃO. AF_04/2024</t>
  </si>
  <si>
    <t>116,44</t>
  </si>
  <si>
    <t>TUBO, CPVC, SOLDÁVEL, DN 22 MM, INSTALADO EM RESERVAÇÃO PREDIAL DE ÁGUA - FORNECIMENTO E INSTALAÇÃO. AF_04/2024</t>
  </si>
  <si>
    <t>22,23</t>
  </si>
  <si>
    <t>TUBO, CPVC, SOLDÁVEL, DN 28 MM, INSTALADO EM RESERVAÇÃO PREDIAL DE ÁGUA - FORNECIMENTO E INSTALAÇÃO. AF_04/2024</t>
  </si>
  <si>
    <t>37,37</t>
  </si>
  <si>
    <t>TUBO, CPVC, SOLDÁVEL, DN 35 MM, INSTALADO EM RESERVAÇÃO PREDIAL DE ÁGUA - FORNECIMENTO E INSTALAÇÃO. AF_04/2024</t>
  </si>
  <si>
    <t>48,80</t>
  </si>
  <si>
    <t>TUBO, CPVC, SOLDÁVEL, DN 42 MM, INSTALADO EM RESERVAÇÃO PREDIAL DE ÁGUA - FORNECIMENTO E INSTALAÇÃO. AF_04/2024</t>
  </si>
  <si>
    <t>65,13</t>
  </si>
  <si>
    <t>TUBO, CPVC, SOLDÁVEL, DN 54 MM, INSTALADO EM RESERVAÇÃO PREDIAL DE ÁGUA - FORNECIMENTO E INSTALAÇÃO. AF_04/2024</t>
  </si>
  <si>
    <t>95,38</t>
  </si>
  <si>
    <t>TUBO, CPVC, SOLDÁVEL, DN 73 MM, INSTALADO EM RESERVAÇÃO PREDIAL DE ÁGUA - FORNECIMENTO E INSTALAÇÃO. AF_04/2024</t>
  </si>
  <si>
    <t>154,58</t>
  </si>
  <si>
    <t>TUBO, CPVC, SOLDÁVEL, DN 89 MM, INSTALADO EM RESERVAÇÃO PREDIAL DE ÁGUA - FORNECIMENTO E INSTALAÇÃO. AF_04/2024</t>
  </si>
  <si>
    <t>241,17</t>
  </si>
  <si>
    <t>TUBO, CPVC, SOLDÁVEL, DN 114 MM, INSTALADO EM RESERVAÇÃO PREDIAL DE ÁGUA - FORNECIMENTO E INSTALAÇÃO. AF_04/2024</t>
  </si>
  <si>
    <t>454,30</t>
  </si>
  <si>
    <t>TUBO DE AÇO PRETO SEM COSTURA, CONEXÃO SOLDADA, DN 40 (1 1/2"), INSTALADO EM REDE DE ALIMENTAÇÃO PARA HIDRANTE - FORNECIMENTO E INSTALAÇÃO. AF_10/2020</t>
  </si>
  <si>
    <t>101,69</t>
  </si>
  <si>
    <t>TUBO, PPR, DN 25, CLASSE PN 20,  INSTALADO EM RAMAL OU SUB-RAMAL DE ÁGUA   FORNECIMENTO E INSTALAÇÃO. AF_08/2022</t>
  </si>
  <si>
    <t>40,75</t>
  </si>
  <si>
    <t>TUBO, PPR, DN 25, CLASSE PN 25 INSTALADO EM RAMAL OU SUB-RAMAL DE ÁGUA   FORNECIMENTO E INSTALAÇÃO. AF_08/2022</t>
  </si>
  <si>
    <t>43,22</t>
  </si>
  <si>
    <t>TUBO, PPR, DN 25, CLASSE PN 20,  INSTALADO EM RAMAL DE DISTRIBUIÇÃO DE ÁGUA   FORNECIMENTO E INSTALAÇÃO. AF_08/2022</t>
  </si>
  <si>
    <t>22,40</t>
  </si>
  <si>
    <t>TUBO, PPR, DN 32, CLASSE PN 12,  INSTALADO EM RAMAL DE DISTRIBUIÇÃO DE ÁGUA   FORNECIMENTO E INSTALAÇÃO. AF_08/2022</t>
  </si>
  <si>
    <t>19,84</t>
  </si>
  <si>
    <t>TUBO, PPR, DN 40, CLASSE PN 12,  INSTALADO EM RAMAL DE DISTRIBUIÇÃO DE ÁGUA   FORNECIMENTO E INSTALAÇÃO. AF_08/2022</t>
  </si>
  <si>
    <t>TUBO, PPR, DN 25, CLASSE PN 25,  INSTALADO EM RAMAL DE DISTRIBUIÇÃO DE ÁGUA   FORNECIMENTO E INSTALAÇÃO. AF_08/2022</t>
  </si>
  <si>
    <t>24,35</t>
  </si>
  <si>
    <t>TUBO, PPR, DN 32, CLASSE PN 25,  INSTALADO EM RAMAL DE DISTRIBUIÇÃO DE ÁGUA   FORNECIMENTO E INSTALAÇÃO. AF_08/2022</t>
  </si>
  <si>
    <t>30,07</t>
  </si>
  <si>
    <t>TUBO, PPR, DN 40, CLASSE PN 25,  INSTALADO EM RAMAL DE DISTRIBUIÇÃO DE ÁGUA   FORNECIMENTO E INSTALAÇÃO. AF_08/2022</t>
  </si>
  <si>
    <t>39,81</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</si>
  <si>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</si>
  <si>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</si>
  <si>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</si>
  <si>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22,42</t>
  </si>
  <si>
    <t>TUBO, PPR, DN 50, CLASSE PN 12,  INSTALADO EM PRUMADA DE ÁGUA   FORNECIMENTO E INSTALAÇÃO. AF_08/2022</t>
  </si>
  <si>
    <t>33,94</t>
  </si>
  <si>
    <t>TUBO, PPR, DN 63, CLASSE PN 12,  INSTALADO EM PRUMADA DE ÁGUA   FORNECIMENTO E INSTALAÇÃO. AF_08/2022</t>
  </si>
  <si>
    <t>51,75</t>
  </si>
  <si>
    <t>TUBO, PPR, DN 75, CLASSE PN 12,  INSTALADO EM PRUMADA DE ÁGUA   FORNECIMENTO E INSTALAÇÃO. AF_08/2022</t>
  </si>
  <si>
    <t>65,25</t>
  </si>
  <si>
    <t>TUBO, PPR, DN 90, CLASSE PN 12,  INSTALADO EM PRUMADA DE ÁGUA   FORNECIMENTO E INSTALAÇÃO. AF_08/2022</t>
  </si>
  <si>
    <t>TUBO, PPR, DN 110, CLASSE PN 12,  INSTALADO EM PRUMADA DE ÁGUA   FORNECIMENTO E INSTALAÇÃO. AF_08/2022</t>
  </si>
  <si>
    <t>153,51</t>
  </si>
  <si>
    <t>TUBO, PPR, DN 25, CLASSE PN 25,  INSTALADO EM PRUMADA DE ÁGUA   FORNECIMENTO E INSTALAÇÃO. AF_08/2022</t>
  </si>
  <si>
    <t>22,10</t>
  </si>
  <si>
    <t>TUBO, PPR, DN 32, CLASSE PN 25,  INSTALADO EM PRUMADA DE ÁGUA   FORNECIMENTO E INSTALAÇÃO. AF_08/2022</t>
  </si>
  <si>
    <t>28,81</t>
  </si>
  <si>
    <t>TUBO, PPR, DN 40, CLASSE PN 25,  INSTALADO EM PRUMADA DE ÁGUA   FORNECIMENTO E INSTALAÇÃO. AF_08/2022</t>
  </si>
  <si>
    <t>39,68</t>
  </si>
  <si>
    <t>TUBO, PPR, DN 50, CLASSE PN 25,  INSTALADO EM PRUMADA DE ÁGUA   FORNECIMENTO E INSTALAÇÃO. AF_08/2022</t>
  </si>
  <si>
    <t>TUBO, PPR, DN 63, CLASSE PN 25,  INSTALADO EM PRUMADA DE ÁGUA   FORNECIMENTO E INSTALAÇÃO. AF_08/2022</t>
  </si>
  <si>
    <t>97,92</t>
  </si>
  <si>
    <t>TUBO, PPR, DN 75, CLASSE PN 25,  INSTALADO EM PRUMADA DE ÁGUA   FORNECIMENTO E INSTALAÇÃO. AF_08/2022</t>
  </si>
  <si>
    <t>131,77</t>
  </si>
  <si>
    <t>TUBO, PPR, DN 90, CLASSE PN 25,  INSTALADO EM PRUMADA DE ÁGUA   FORNECIMENTO E INSTALAÇÃO. AF_08/2022</t>
  </si>
  <si>
    <t>217,52</t>
  </si>
  <si>
    <t>TUBO, PPR, DN 110, CLASSE PN 25,  INSTALADO EM PRUMADA DE ÁGUA   FORNECIMENTO E INSTALAÇÃO. AF_08/2022</t>
  </si>
  <si>
    <t>298,59</t>
  </si>
  <si>
    <t>TUBO, PPR, DN 20 MM, CLASSE PN 20,  INSTALADO EM RESERVAÇÃO PREDIAL DE ÁGUA - FORNECIMENTO E INSTALAÇÃO. AF_04/2024</t>
  </si>
  <si>
    <t>14,28</t>
  </si>
  <si>
    <t>TUBO, PPR, DN 25 MM, CLASSE PN 20,  INSTALADO EM RESERVAÇÃO PREDIAL DE ÁGUA - FORNECIMENTO E INSTALAÇÃO. AF_04/2024</t>
  </si>
  <si>
    <t>18,33</t>
  </si>
  <si>
    <t>TUBO, PPR, DN 32 MM, CLASSE PN 12,  INSTALADO EM RESERVAÇÃO PREDIAL DE ÁGUA - FORNECIMENTO E INSTALAÇÃO. AF_04/2024</t>
  </si>
  <si>
    <t>16,55</t>
  </si>
  <si>
    <t>TUBO, PPR, DN 40 MM, CLASSE PN 12,  INSTALADO EM RESERVAÇÃO PREDIAL DE ÁGUA - FORNECIMENTO E INSTALAÇÃO. AF_04/2024</t>
  </si>
  <si>
    <t>21,53</t>
  </si>
  <si>
    <t>TUBO, PPR, DN 50 MM, CLASSE PN 12,  INSTALADO EM RESERVAÇÃO PREDIAL DE ÁGUA - FORNECIMENTO E INSTALAÇÃO. AF_04/2024</t>
  </si>
  <si>
    <t>33,16</t>
  </si>
  <si>
    <t>TUBO, PPR, DN 63 MM, CLASSE PN 12,  INSTALADO EM RESERVAÇÃO PREDIAL DE ÁGUA - FORNECIMENTO E INSTALAÇÃO. AF_04/2024</t>
  </si>
  <si>
    <t>51,60</t>
  </si>
  <si>
    <t>TUBO, PPR, DN 75 MM, CLASSE PN 12,  INSTALADO EM RESERVAÇÃO PREDIAL DE ÁGUA - FORNECIMENTO E INSTALAÇÃO. AF_04/2024</t>
  </si>
  <si>
    <t>66,23</t>
  </si>
  <si>
    <t>TUBO, PPR, DN 90 MM, CLASSE PN 12,  INSTALADO EM RESERVAÇÃO PREDIAL DE ÁGUA - FORNECIMENTO E INSTALAÇÃO. AF_04/2024</t>
  </si>
  <si>
    <t>TUBO, PPR, DN 110 MM, CLASSE PN 12,  INSTALADO EM RESERVAÇÃO PREDIAL DE ÁGUA - FORNECIMENTO E INSTALAÇÃO. AF_04/2024</t>
  </si>
  <si>
    <t>160,72</t>
  </si>
  <si>
    <t>TUBO, PPR, DN 20 MM, CLASSE PN 25,  INSTALADO EM RESERVAÇÃO PREDIAL DE ÁGUA - FORNECIMENTO E INSTALAÇÃO. AF_04/2024</t>
  </si>
  <si>
    <t>16,22</t>
  </si>
  <si>
    <t>TUBO, PPR, DN 25 MM, CLASSE PN 25,  INSTALADO EM RESERVAÇÃO PREDIAL DE ÁGUA - FORNECIMENTO E INSTALAÇÃO. AF_04/2024</t>
  </si>
  <si>
    <t>21,02</t>
  </si>
  <si>
    <t>TUBO, PPR, DN 32 MM, CLASSE PN 25,  INSTALADO EM RESERVAÇÃO PREDIAL DE ÁGUA - FORNECIMENTO E INSTALAÇÃO. AF_04/2024</t>
  </si>
  <si>
    <t>27,16</t>
  </si>
  <si>
    <t>TUBO, PPR, DN 40 MM, CLASSE PN 25,  INSTALADO EM RESERVAÇÃO PREDIAL DE ÁGUA - FORNECIMENTO E INSTALAÇÃO. AF_04/2024</t>
  </si>
  <si>
    <t>TUBO, PPR, DN 50 MM, CLASSE PN 25,  INSTALADO EM RESERVAÇÃO PREDIAL DE ÁGUA - FORNECIMENTO E INSTALAÇÃO. AF_04/2024</t>
  </si>
  <si>
    <t>57,04</t>
  </si>
  <si>
    <t>TUBO, PPR, DN 63 MM, CLASSE PN 25,  INSTALADO EM RESERVAÇÃO PREDIAL DE ÁGUA - FORNECIMENTO E INSTALAÇÃO. AF_04/2024</t>
  </si>
  <si>
    <t>96,29</t>
  </si>
  <si>
    <t>TUBO, PPR, DN 75 MM, CLASSE PN 25,  INSTALADO EM RESERVAÇÃO PREDIAL DE ÁGUA - FORNECIMENTO E INSTALAÇÃO. AF_04/2024</t>
  </si>
  <si>
    <t>131,29</t>
  </si>
  <si>
    <t>TUBO, PPR, DN 90 MM, CLASSE PN 25,  INSTALADO EM RESERVAÇÃO PREDIAL DE ÁGUA - FORNECIMENTO E INSTALAÇÃO. AF_04/2024</t>
  </si>
  <si>
    <t>219,35</t>
  </si>
  <si>
    <t>TUBO, PPR, DN 110 MM, CLASSE PN 25,  INSTALADO EM RESERVAÇÃO PREDIAL DE ÁGUA - FORNECIMENTO E INSTALAÇÃO. AF_04/2024</t>
  </si>
  <si>
    <t>305,03</t>
  </si>
  <si>
    <t>TUBO, PEX, MONOCAMADA, DN 16, INSTALADO EM RAMAL/SUB-RAMAL OU DISTRIBUIÇÃO DE ÁGUA - FORNECIMENTO E INSTALAÇÃO. AF_02/2023</t>
  </si>
  <si>
    <t>TUBO, PEX, MONOCAMADA, DN 20, INSTALADO EM RAMAL/SUB-RAMAL OU DISTRIBUIÇÃO DE ÁGUA - FORNECIMENTO E INSTALAÇÃO. AF_02/2023</t>
  </si>
  <si>
    <t>10,03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</si>
  <si>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</si>
  <si>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</si>
  <si>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</si>
  <si>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26,69</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</si>
  <si>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</si>
  <si>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</si>
  <si>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56,43</t>
  </si>
  <si>
    <t>69,00</t>
  </si>
  <si>
    <t>TUBO EM COBRE FLEXÍVEL, DN 3/8", COM ISOLAMENTO, INSTALADO EM RAMAL DE ALIMENTAÇÃO DE AR CONDICIONADO COM CONDENSADORA CENTRAL - FORNECIMENTO E INSTALAÇÃO. AF_12/2015</t>
  </si>
  <si>
    <t>44,74</t>
  </si>
  <si>
    <t>TUBO EM COBRE FLEXÍVEL, DN 1/2", COM ISOLAMENTO, INSTALADO EM RAMAL DE ALIMENTAÇÃO DE AR CONDICIONADO COM CONDENSADORA CENTRAL - FORNECIMENTO E INSTALAÇÃO. AF_12/2015</t>
  </si>
  <si>
    <t>56,92</t>
  </si>
  <si>
    <t>TUBO EM COBRE FLEXÍVEL, DN 5/8", COM ISOLAMENTO, INSTALADO EM RAMAL DE ALIMENTAÇÃO DE AR CONDICIONADO COM CONDENSADORA CENTRAL   FORNECIMENTO E INSTALAÇÃO. AF_12/2015</t>
  </si>
  <si>
    <t>69,54</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</si>
  <si>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</si>
  <si>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</si>
  <si>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101,98</t>
  </si>
  <si>
    <t>TUBO EM COBRE RÍGIDO, DN 35 MM, CLASSE A, SEM ISOLAMENTO, INSTALADO EM PRUMADA DE GÁS COMBUSTÍVEL - FORNECIMENTO E INSTALAÇÃO. AF_04/2022</t>
  </si>
  <si>
    <t>153,33</t>
  </si>
  <si>
    <t>TUBO EM COBRE RÍGIDO, DN 42 MM, CLASSE A, SEM ISOLAMENTO, INSTALADO EM PRUMADA DE GÁS COMBUSTÍVEL - FORNECIMENTO E INSTALAÇÃO. AF_04/2022</t>
  </si>
  <si>
    <t>184,49</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</si>
  <si>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</si>
  <si>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</si>
  <si>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200,01</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</si>
  <si>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</si>
  <si>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</si>
  <si>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54,04</t>
  </si>
  <si>
    <t>TUBO DE AÇO GALVANIZADO COM COSTURA, CLASSE MÉDIA, CONEXÃO ROSQUEADA, DN 25 (1"), INSTALADO EM RAMAIS  E SUB-RAMAIS DE GÁS - FORNECIMENTO E INSTALAÇÃO. AF_10/2020</t>
  </si>
  <si>
    <t>65,05</t>
  </si>
  <si>
    <t>KIT CAVALETE PARA GÁS - SEM MEDIDOR OU REGULADOR - ENTRADA INDIVIDUAL PRINCIPAL, EM AÇO GALVANIZADO DN 15 E 25 MM (1/2" E 1") - FORNECIMENTO E INSTALAÇÃO. AF_01/2020</t>
  </si>
  <si>
    <t>838,53</t>
  </si>
  <si>
    <t>TUBO, PEX, MULTICAMADA, DN 16, INSTALADO EM IMPLANTAÇÃO DE INSTALAÇÕES DE GÁS - FORNECIMENTO E INSTALAÇÃO. AF_01/2020</t>
  </si>
  <si>
    <t>17,02</t>
  </si>
  <si>
    <t>TUBO, PEX, MULTICAMADA, DN 20, INSTALADO EM IMPLANTAÇÃO DE INSTALAÇÕES DE GÁS - FORNECIMENTO E INSTALAÇÃO. AF_01/2020</t>
  </si>
  <si>
    <t>TUBO, PEX, MULTICAMADA, DN 26, INSTALADO EM IMPLANTAÇÃO DE INSTALAÇÕES DE GÁS - FORNECIMENTO E INSTALAÇÃO. AF_01/2020</t>
  </si>
  <si>
    <t>32,04</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</si>
  <si>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</si>
  <si>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</si>
  <si>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</si>
  <si>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24,88</t>
  </si>
  <si>
    <t>TUBO, PEX, MULTICAMADA, COM TUBO LUVA, DN 26, INSTALADO EM IMPLANTAÇÃO DE INSTALAÇÕES DE GÁS - FORNECIMENTO E INSTALAÇÃO. AF_01/2020</t>
  </si>
  <si>
    <t>32,52</t>
  </si>
  <si>
    <t>TUBO, PEX, MULTICAMADA, COM TUBO LUVA, DN 32, INSTALADO EM IMPLANTAÇÃO DE INSTALAÇÕES DE GÁS - FORNECIMENTO E INSTALAÇÃO. AF_01/2020</t>
  </si>
  <si>
    <t>43,37</t>
  </si>
  <si>
    <t>TUBO, PEX, MULTICAMADA, DN 16, INSTALADO EM RAMAL INTERNO DE INSTALAÇÕES DE GÁS - FORNECIMENTO E INSTALAÇÃO. AF_01/2020</t>
  </si>
  <si>
    <t>TUBO, PEX, MULTICAMADA, DN 20, INSTALADO EM RAMAL INTERNO DE INSTALAÇÕES DE GÁS - FORNECIMENTO E INSTALAÇÃO. AF_01/2020</t>
  </si>
  <si>
    <t>23,20</t>
  </si>
  <si>
    <t>TUBO, PEX, MULTICAMADA, DN 26, INSTALADO EM RAMAL INTERNO DE INSTALAÇÕES DE GÁS - FORNECIMENTO E INSTALAÇÃO. AF_01/2020</t>
  </si>
  <si>
    <t>30,61</t>
  </si>
  <si>
    <t>TUBO, PEX, MULTICAMADA, DN 32, INSTALADO EM RAMAL INTERNO DE INSTALAÇÕES DE GÁS - FORNECIMENTO E INSTALAÇÃO. AF_01/2020</t>
  </si>
  <si>
    <t>41,12</t>
  </si>
  <si>
    <t>TUBO, PEX, MULTICAMADA, COM TUBO LUVA, DN 16, INSTALADO EM RAMAL INTERNO DE INSTALAÇÕES DE GÁS - FORNECIMENTO E INSTALAÇÃO. AF_01/2020</t>
  </si>
  <si>
    <t>23,24</t>
  </si>
  <si>
    <t>TUBO, PEX, MULTICAMADA, COM TUBO LUVA, DN 20, INSTALADO EM RAMAL INTERNO DE INSTALAÇÕES DE GÁS - FORNECIMENTO E INSTALAÇÃO. AF_01/2020</t>
  </si>
  <si>
    <t>31,68</t>
  </si>
  <si>
    <t>TUBO, PEX, MULTICAMADA, COM TUBO LUVA, DN 26, INSTALADO EM RAMAL INTERNO DE INSTALAÇÕES DE GÁS - FORNECIMENTO E INSTALAÇÃO. AF_01/2020</t>
  </si>
  <si>
    <t>40,67</t>
  </si>
  <si>
    <t>TUBO, PEX, MULTICAMADA, COM TUBO LUVA, DN 32, INSTALADO EM RAMAL INTERNO DE INSTALAÇÕES DE GÁS - FORNECIMENTO E INSTALAÇÃO. AF_01/2020</t>
  </si>
  <si>
    <t>53,37</t>
  </si>
  <si>
    <t>TUBO DE AÇO GALVANIZADO COM COSTURA, CLASSE MÉDIA, DN 100 (4"), CONEXÃO ROSQUEADA, INSTALADO EM PRUMADAS - FORNECIMENTO E INSTALAÇÃO. AF_10/2020</t>
  </si>
  <si>
    <t>231,00</t>
  </si>
  <si>
    <t>UNIÃO, EM FERRO GALVANIZADO, 4", CONEXÃO ROSQUEADA, INSTALADO EM PRUMADAS - FORNECIMENTO E INSTALAÇÃO. AF_10/2020</t>
  </si>
  <si>
    <t>LUVA, EM FERRO GALVANIZADO, 4", CONEXÃO ROSQUEADA, INSTALADO EM PRUMADAS - FORNECIMENTO E INSTALAÇÃO. AF_10/2020</t>
  </si>
  <si>
    <t>194,94</t>
  </si>
  <si>
    <t>LUVA DE REDUÇÃO, EM FERRO GALVANIZADO, 4" X 2 1/2", CONEXÃO ROSQUEADA, INSTALADO EM PRUMADAS - FORNECIMENTO E INSTALAÇÃO. AF_10/2020</t>
  </si>
  <si>
    <t>222,49</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</si>
  <si>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</si>
  <si>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</si>
  <si>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</si>
  <si>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183,42</t>
  </si>
  <si>
    <t>JOELHO 90°, EM FERRO GALVANIZADO, 4", CONEXÃO ROSQUEADA, INSTALADO EM PRUMADAS - FORNECIMENTO E INSTALAÇÃO. AF_10/2020</t>
  </si>
  <si>
    <t>306,74</t>
  </si>
  <si>
    <t>TÊ, EM FERRO GALVANIZADO, 4", CONEXÃO ROSQUEADA, INSTALADO EM PRUMADAS - FORNECIMENTO E INSTALAÇÃO. AF_10/2020</t>
  </si>
  <si>
    <t>395,46</t>
  </si>
  <si>
    <t>TUBO DE AÇO GALVANIZADO COM COSTURA, CLASSE MÉDIA, DN 100 (4"), CONEXÃO ROSQUEADA, INSTALADO EM REDE DE ALIMENTAÇÃO PARA HIDRANTE - FORNECIMENTO E INSTALAÇÃO. AF_10/2020</t>
  </si>
  <si>
    <t>216,06</t>
  </si>
  <si>
    <t>UNIÃO, EM FERRO GALVANIZADO, 4", CONEXÃO ROSQUEADA, INSTALADO EM REDE DE ALIMENTAÇÃO PARA HIDRANTE - FORNECIMENTO E INSTALAÇÃO. AF_10/2020</t>
  </si>
  <si>
    <t>414,60</t>
  </si>
  <si>
    <t>LUVA, EM FERRO GALVANIZADO, 4", CONEXÃO ROSQUEADA, INSTALADO EM REDE DE ALIMENTAÇÃO PARA HIDRANTE - FORNECIMENTO E INSTALAÇÃO. AF_10/2020</t>
  </si>
  <si>
    <t>200,65</t>
  </si>
  <si>
    <t>LUVA DE REDUÇÃO, EM FERRO GALVANIZADO, 4" X 2 1/2", CONEXÃO ROSQUEADA, INSTALADO EM REDE DE ALIMENTAÇÃO PARA HIDRANTE - FORNECIMENTO E INSTALAÇÃO. AF_10/2020</t>
  </si>
  <si>
    <t>228,20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</si>
  <si>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</si>
  <si>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</si>
  <si>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</si>
  <si>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189,13</t>
  </si>
  <si>
    <t>JOELHO 90°, EM FERRO GALVANIZADO, 4", CONEXÃO ROSQUEADA, INSTALADO EM REDE DE ALIMENTAÇÃO PARA HIDRANTE - FORNECIMENTO E INSTALAÇÃO. AF_10/2020</t>
  </si>
  <si>
    <t>315,32</t>
  </si>
  <si>
    <t>TÊ, EM FERRO GALVANIZADO, 4", CONEXÃO ROSQUEADA, INSTALADO EM REDE DE ALIMENTAÇÃO PARA HIDRANTE - FORNECIMENTO E INSTALAÇÃO. AF_10/2020</t>
  </si>
  <si>
    <t>406,89</t>
  </si>
  <si>
    <t>TUBO EM COBRE RÍGIDO, DN 15 MM, CLASSE E, SEM ISOLAMENTO, INSTALADO EM RAMAL E SUB-RAMAL DE GÁS COMBUSTÍVEL - FORNECIMENTO E INSTALAÇÃO. AF_04/2022</t>
  </si>
  <si>
    <t>40,01</t>
  </si>
  <si>
    <t>TUBO EM COBRE RÍGIDO, DN 22 MM, CLASSE E, SEM ISOLAMENTO, INSTALADO EM RAMAL E SUB-RAMAL DE GÁS COMBUSTÍVEL - FORNECIMENTO E INSTALAÇÃO. AF_04/2022</t>
  </si>
  <si>
    <t>68,78</t>
  </si>
  <si>
    <t>TUBO EM COBRE RÍGIDO, DN 28 MM, CLASSE E, SEM ISOLAMENTO, INSTALADO EM RAMAL E SUB-RAMAL DE GÁS COMBUSTÍVEL - FORNECIMENTO E INSTALAÇÃO. AF_04/2022</t>
  </si>
  <si>
    <t>83,20</t>
  </si>
  <si>
    <t>62,54</t>
  </si>
  <si>
    <t>TUBO EM COBRE RÍGIDO, DN 22 MM, CLASSE A, SEM ISOLAMENTO, INSTALADO EM RAMAL E SUB-RAMAL DE GÁS MEDICINAL - FORNECIMENTO E INSTALAÇÃO. AF_04/2022</t>
  </si>
  <si>
    <t>97,09</t>
  </si>
  <si>
    <t>TUBO EM COBRE RÍGIDO, DN 28 MM, CLASSE A, SEM ISOLAMENTO, INSTALADO EM RAMAL E SUB-RAMAL DE GÁS MEDICINAL - FORNECIMENTO E INSTALAÇÃO. AF_04/2022</t>
  </si>
  <si>
    <t>122,41</t>
  </si>
  <si>
    <t>TUBO EM COBRE RÍGIDO, DN 15 MM, CLASSE E, SEM ISOLAMENTO, INSTALADO EM RAMAL E SUB-RAMAL DE AQUECIMENTO SOLAR - FORNECIMENTO E INSTALAÇÃO. AF_04/2022</t>
  </si>
  <si>
    <t>49,87</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</si>
  <si>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</si>
  <si>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</si>
  <si>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</si>
  <si>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63,32</t>
  </si>
  <si>
    <t>TUBO EM COBRE RÍGIDO, DN 22 MM, CLASSE E, COM ISOLAMENTO, INSTALADO EM RAMAL E SUB-RAMAL DE AQUECIMENTO SOLAR - FORNECIMENTO E INSTALAÇÃO. AF_04/2022</t>
  </si>
  <si>
    <t>138,38</t>
  </si>
  <si>
    <t>TUBO EM COBRE RÍGIDO, DN 28 MM, CLASSE E, COM ISOLAMENTO, INSTALADO EM RAMAL E SUB-RAMAL DE AQUECIMENTO SOLAR - FORNECIMENTO E INSTALAÇÃO. AF_04/2022</t>
  </si>
  <si>
    <t>158,27</t>
  </si>
  <si>
    <t>TUBO, PVC, SOLDÁVEL, DE 40MM, INSTALADO EM RAMAL DE DISTRIBUIÇÃO DE ÁGUA - FORNECIMENTO E INSTALAÇÃO. AF_06/2022</t>
  </si>
  <si>
    <t>25,55</t>
  </si>
  <si>
    <t>TUBO, PVC, SOLDÁVEL, DE 50MM, INSTALADO EM RAMAL DE DISTRIBUIÇÃO DE ÁGUA - FORNECIMENTO E INSTALAÇÃO. AF_06/2022</t>
  </si>
  <si>
    <t>29,11</t>
  </si>
  <si>
    <t>TUBO, CPVC, SOLDÁVEL, DN 42MM, INSTALADO EM RAMAL DE DISTRIBUIÇÃO DE ÁGUA - FORNECIMENTO E INSTALAÇÃO. AF_06/2022</t>
  </si>
  <si>
    <t>72,34</t>
  </si>
  <si>
    <t>TUBO PVC, SÉRIE R, ÁGUA PLUVIAL, DN 150 MM, FORNECIDO E INSTALADO EM RAMAL DE ENCAMINHAMENTO. AF_06/2022</t>
  </si>
  <si>
    <t>73,63</t>
  </si>
  <si>
    <t>TUBO, PPR, DN 20, CLASSE PN20, INSTALADO EM RAMAL OU SUB-RAMAL DE ÁGUA - FORNECIMENTO E INSTALAÇÃO. AF_08/2022</t>
  </si>
  <si>
    <t>21,51</t>
  </si>
  <si>
    <t>TUBO, PPR, DN 20, CLASSE PN25, INSTALADO EM RAMAL OU SUB-RAMAL DE ÁGUA - FORNECIMENTO E INSTALAÇÃO. AF_08/2022</t>
  </si>
  <si>
    <t>22,85</t>
  </si>
  <si>
    <t>TUBO, PVC, SOLDÁVEL, DE 20MM, INSTALADO EM DRENO DE AR CONDICIONADO - FORNECIMENTO E INSTALAÇÃO. AF_08/2022</t>
  </si>
  <si>
    <t>15,78</t>
  </si>
  <si>
    <t>TUBO, PVC, SOLDÁVEL, DE 32MM, INSTALADO EM DRENO DE AR CONDICIONADO - FORNECIMENTO E INSTALAÇÃO. AF_08/2022</t>
  </si>
  <si>
    <t>22,73</t>
  </si>
  <si>
    <t>BUCHA DE REDUÇÃO PVC, SOLDÁVEL, LONGA, DN 60 X 25 MM, INSTALADO EM RESERVAÇÃO PREDIAL DE ÁGUA - FORNECIMENTO E INSTALAÇÃO. AF_04/2024</t>
  </si>
  <si>
    <t>16,14</t>
  </si>
  <si>
    <t>BUCHA DE REDUÇÃO PVC, SOLDÁVEL, LONGA, DN 60 X 32 MM, INSTALADO EM RESERVAÇÃO PREDIAL DE ÁGUA - FORNECIMENTO E INSTALAÇÃO. AF_04/2024</t>
  </si>
  <si>
    <t>19,02</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</si>
  <si>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</si>
  <si>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</si>
  <si>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29,06</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</si>
  <si>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</si>
  <si>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</si>
  <si>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9,55</t>
  </si>
  <si>
    <t>LUVA DE REDUÇÃO SOLDÁVEL, PVC, DN 60 MM X 50 MM, INSTALADO EM RESERVAÇÃO PREDIAL DE ÁGUA - FORNECIMENTO E INSTALAÇÃO. AF_04/2024</t>
  </si>
  <si>
    <t>20,26</t>
  </si>
  <si>
    <t>LUVA DE REDUÇÃO, SOLDÁVEL, PVC, DN 50 X 25 MM, INSTALADO EM RESERVAÇÃO PREDIAL DE ÁGUA - FORNECIMENTO E INSTALAÇÃO. AF_04/2024</t>
  </si>
  <si>
    <t>JOELHO PPR 45 GRAUS, SOLDÁVEL, DN 63 MM, INSTALADO EM RESERVAÇÃO PREDIAL DE ÁGUA - FORNECIMENTO E INSTALAÇÃO. AF_04/2024</t>
  </si>
  <si>
    <t>51,09</t>
  </si>
  <si>
    <t>JOELHO 90 GRAUS, PVC, SOLDÁVEL, DN 20MM, INSTALADO EM RAMAL OU SUB-RAMAL DE ÁGUA - FORNECIMENTO E INSTALAÇÃO. AF_06/2022</t>
  </si>
  <si>
    <t>JOELHO 45 GRAUS, PVC, SOLDÁVEL, DN 20MM, INSTALADO EM RAMAL OU SUB-RAMAL DE ÁGUA - FORNECIMENTO E INSTALAÇÃO. AF_06/2022</t>
  </si>
  <si>
    <t>8,33</t>
  </si>
  <si>
    <t>CURVA 90 GRAUS, PVC, SOLDÁVEL, DN 20MM, INSTALADO EM RAMAL OU SUB-RAMAL DE ÁGUA - FORNECIMENTO E INSTALAÇÃO. AF_06/2022</t>
  </si>
  <si>
    <t>9,28</t>
  </si>
  <si>
    <t>CURVA 45 GRAUS, PVC, SOLDÁVEL, DN 20MM, INSTALADO EM RAMAL OU SUB-RAMAL DE ÁGUA - FORNECIMENTO E INSTALAÇÃO. AF_06/2022</t>
  </si>
  <si>
    <t>JOELHO 90 GRAUS, PVC, SOLDÁVEL, DN 25MM, INSTALADO EM RAMAL OU SUB-RAMAL DE ÁGUA - FORNECIMENTO E INSTALAÇÃO. AF_06/2022</t>
  </si>
  <si>
    <t>9,26</t>
  </si>
  <si>
    <t>JOELHO 45 GRAUS, PVC, SOLDÁVEL, DN 25MM, INSTALADO EM RAMAL OU SUB-RAMAL DE ÁGUA - FORNECIMENTO E INSTALAÇÃO. AF_06/2022</t>
  </si>
  <si>
    <t>CURVA 90 GRAUS, PVC, SOLDÁVEL, DN 25MM, INSTALADO EM RAMAL OU SUB-RAMAL DE ÁGUA - FORNECIMENTO E INSTALAÇÃO. AF_06/2022</t>
  </si>
  <si>
    <t>11,47</t>
  </si>
  <si>
    <t>CURVA 45 GRAUS, PVC, SOLDÁVEL, DN 25MM, INSTALADO EM RAMAL OU SUB-RAMAL DE ÁGUA - FORNECIMENTO E INSTALAÇÃO. AF_06/2022</t>
  </si>
  <si>
    <t>JOELHO 90 GRAUS, PVC, SOLDÁVEL, DN 32MM, INSTALADO EM RAMAL OU SUB-RAMAL DE ÁGUA - FORNECIMENTO E INSTALAÇÃO. AF_06/2022</t>
  </si>
  <si>
    <t>12,72</t>
  </si>
  <si>
    <t>JOELHO 45 GRAUS, PVC, SOLDÁVEL, DN 32MM, INSTALADO EM RAMAL OU SUB-RAMAL DE ÁGUA - FORNECIMENTO E INSTALAÇÃO. AF_06/2022</t>
  </si>
  <si>
    <t>14,40</t>
  </si>
  <si>
    <t>CURVA 90 GRAUS, PVC, SOLDÁVEL, DN 32MM, INSTALADO EM RAMAL OU SUB-RAMAL DE ÁGUA - FORNECIMENTO E INSTALAÇÃO. AF_06/2022</t>
  </si>
  <si>
    <t>16,66</t>
  </si>
  <si>
    <t>CURVA 45 GRAUS, PVC, SOLDÁVEL, DN 32MM, INSTALADO EM RAMAL OU SUB-RAMAL DE ÁGUA - FORNECIMENTO E INSTALAÇÃO. AF_06/2022</t>
  </si>
  <si>
    <t>14,72</t>
  </si>
  <si>
    <t>LUVA, PVC, SOLDÁVEL, DN 20MM, INSTALADO EM RAMAL OU SUB-RAMAL DE ÁGUA - FORNECIMENTO E INSTALAÇÃO. AF_06/2022</t>
  </si>
  <si>
    <t>5,82</t>
  </si>
  <si>
    <t>LUVA DE CORRER, PVC, SOLDÁVEL, DN 20MM, INSTALADO EM RAMAL OU SUB-RAMAL DE ÁGUA - FORNECIMENTO E INSTALAÇÃO. AF_06/2022</t>
  </si>
  <si>
    <t>6,92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</si>
  <si>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</si>
  <si>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</si>
  <si>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</si>
  <si>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</si>
  <si>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</si>
  <si>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</si>
  <si>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18,10</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</si>
  <si>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</si>
  <si>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</si>
  <si>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</si>
  <si>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13,85</t>
  </si>
  <si>
    <t>ADAPTADOR CURTO COM BOLSA E ROSCA PARA REGISTRO, PVC, SOLDÁVEL, DN 25MM X 3/4 , INSTALADO EM RAMAL OU SUB-RAMAL DE ÁGUA - FORNECIMENTO E INSTALAÇÃO. AF_06/2022</t>
  </si>
  <si>
    <t>6,42</t>
  </si>
  <si>
    <t>12,57</t>
  </si>
  <si>
    <t>LUVA SOLDÁVEL E COM ROSCA, PVC, SOLDÁVEL, DN 25MM X 3/4 , INSTALADO EM RAMAL OU SUB-RAMAL DE ÁGUA - FORNECIMENTO E INSTALAÇÃO. AF_06/2022</t>
  </si>
  <si>
    <t>7,03</t>
  </si>
  <si>
    <t>LUVA, PVC, SOLDÁVEL, DN 32MM, INSTALADO EM RAMAL OU SUB-RAMAL DE ÁGUA - FORNECIMENTO E INSTALAÇÃO. AF_06/2022</t>
  </si>
  <si>
    <t>LUVA DE CORRER, PVC, SOLDÁVEL, DN 32MM, INSTALADO EM RAMAL OU SUB-RAMAL DE ÁGUA   FORNECIMENTO E INSTALAÇÃO. AF_06/2022</t>
  </si>
  <si>
    <t>28,78</t>
  </si>
  <si>
    <t>LUVA SOLDÁVEL E COM ROSCA, PVC, SOLDÁVEL, DN 32MM X 1 , INSTALADO EM RAMAL OU SUB-RAMAL DE ÁGUA - FORNECIMENTO E INSTALAÇÃO. AF_06/2022</t>
  </si>
  <si>
    <t>11,10</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</si>
  <si>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</si>
  <si>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</si>
  <si>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8,45</t>
  </si>
  <si>
    <t>CURVA DE TRANSPOSIÇÃO, PVC, SOLDÁVEL, DN 32MM, INSTALADO EM RAMAL OU SUB-RAMAL DE ÁGUA   FORNECIMENTO E INSTALAÇÃO. AF_06/2022</t>
  </si>
  <si>
    <t>23,49</t>
  </si>
  <si>
    <t>TE, PVC, SOLDÁVEL, DN 20MM, INSTALADO EM RAMAL OU SUB-RAMAL DE ÁGUA - FORNECIMENTO E INSTALAÇÃO. AF_06/2022</t>
  </si>
  <si>
    <t>10,80</t>
  </si>
  <si>
    <t>TÊ COM BUCHA DE LATÃO NA BOLSA CENTRAL, PVC, SOLDÁVEL, DN 20MM X 1/2 , INSTALADO EM RAMAL OU SUB-RAMAL DE ÁGUA - FORNECIMENTO E INSTALAÇÃO. AF_06/2022</t>
  </si>
  <si>
    <t>18,02</t>
  </si>
  <si>
    <t>TE, PVC, SOLDÁVEL, DN 25MM, INSTALADO EM RAMAL OU SUB-RAMAL DE ÁGUA - FORNECIMENTO E INSTALAÇÃO. AF_06/2022</t>
  </si>
  <si>
    <t>12,74</t>
  </si>
  <si>
    <t>TÊ COM BUCHA DE LATÃO NA BOLSA CENTRAL, PVC, SOLDÁVEL, DN 25MM X 1/2 , INSTALADO EM RAMAL OU SUB-RAMAL DE ÁGUA - FORNECIMENTO E INSTALAÇÃO. AF_06/2022</t>
  </si>
  <si>
    <t>19,75</t>
  </si>
  <si>
    <t>TÊ DE REDUÇÃO, PVC, SOLDÁVEL, DN 25MM X 20MM, INSTALADO EM RAMAL OU SUB-RAMAL DE ÁGUA - FORNECIMENTO E INSTALAÇÃO. AF_06/2022</t>
  </si>
  <si>
    <t>TE, PVC, SOLDÁVEL, DN 32MM, INSTALADO EM RAMAL OU SUB-RAMAL DE ÁGUA - FORNECIMENTO E INSTALAÇÃO. AF_06/2022</t>
  </si>
  <si>
    <t>17,72</t>
  </si>
  <si>
    <t>TÊ COM BUCHA DE LATÃO NA BOLSA CENTRAL, PVC, SOLDÁVEL, DN 32MM X 3/4 , INSTALADO EM RAMAL OU SUB-RAMAL DE ÁGUA - FORNECIMENTO E INSTALAÇÃO. AF_06/2022</t>
  </si>
  <si>
    <t>19,33</t>
  </si>
  <si>
    <t>JOELHO 90 GRAUS, PVC, SOLDÁVEL, DN 20MM, INSTALADO EM RAMAL DE DISTRIBUIÇÃO DE ÁGUA - FORNECIMENTO E INSTALAÇÃO. AF_06/2022</t>
  </si>
  <si>
    <t>7,10</t>
  </si>
  <si>
    <t>JOELHO 45 GRAUS, PVC, SOLDÁVEL, DN 20MM, INSTALADO EM RAMAL DE DISTRIBUIÇÃO DE ÁGUA - FORNECIMENTO E INSTALAÇÃO. AF_06/2022</t>
  </si>
  <si>
    <t>7,63</t>
  </si>
  <si>
    <t>CURVA 90 GRAUS, PVC, SOLDÁVEL, DN 20MM, INSTALADO EM RAMAL DE DISTRIBUIÇÃO DE ÁGUA - FORNECIMENTO E INSTALAÇÃO. AF_06/2022</t>
  </si>
  <si>
    <t>8,58</t>
  </si>
  <si>
    <t>CURVA 45 GRAUS, PVC, SOLDÁVEL, DN 20MM, INSTALADO EM RAMAL DE DISTRIBUIÇÃO DE ÁGUA - FORNECIMENTO E INSTALAÇÃO. AF_06/2022</t>
  </si>
  <si>
    <t>8,66</t>
  </si>
  <si>
    <t>JOELHO 45 GRAUS, PVC, SOLDÁVEL, DN 25MM, INSTALADO EM RAMAL DE DISTRIBUIÇÃO DE ÁGUA - FORNECIMENTO E INSTALAÇÃO. AF_06/2022</t>
  </si>
  <si>
    <t>9,21</t>
  </si>
  <si>
    <t>CURVA 90 GRAUS, PVC, SOLDÁVEL, DN 25MM, INSTALADO EM RAMAL DE DISTRIBUIÇÃO DE ÁGUA - FORNECIMENTO E INSTALAÇÃO. AF_06/2022</t>
  </si>
  <si>
    <t>10,66</t>
  </si>
  <si>
    <t>CURVA 45 GRAUS, PVC, SOLDÁVEL, DN 25MM, INSTALADO EM RAMAL DE DISTRIBUIÇÃO DE ÁGUA - FORNECIMENTO E INSTALAÇÃO. AF_06/2022</t>
  </si>
  <si>
    <t>10,14</t>
  </si>
  <si>
    <t>JOELHO 90 GRAUS, PVC, SOLDÁVEL, DN 25MM, X 3/4  INSTALADO EM RAMAL DE DISTRIBUIÇÃO DE ÁGUA - FORNECIMENTO E INSTALAÇÃO. AF_06/2022</t>
  </si>
  <si>
    <t>JOELHO 90 GRAUS, PVC, SOLDÁVEL, DN 32MM, INSTALADO EM RAMAL DE DISTRIBUIÇÃO DE ÁGUA - FORNECIMENTO E INSTALAÇÃO. AF_06/2022</t>
  </si>
  <si>
    <t>11,76</t>
  </si>
  <si>
    <t>JOELHO 45 GRAUS, PVC, SOLDÁVEL, DN 32MM, INSTALADO EM RAMAL DE DISTRIBUIÇÃO DE ÁGUA - FORNECIMENTO E INSTALAÇÃO. AF_06/2022</t>
  </si>
  <si>
    <t>15,70</t>
  </si>
  <si>
    <t>CURVA 45 GRAUS, PVC, SOLDÁVEL, DN 32MM, INSTALADO EM RAMAL DE DISTRIBUIÇÃO DE ÁGUA - FORNECIMENTO E INSTALAÇÃO. AF_06/2022</t>
  </si>
  <si>
    <t>13,76</t>
  </si>
  <si>
    <t>LUVA, PVC, SOLDÁVEL, DN 20MM, INSTALADO EM RAMAL DE DISTRIBUIÇÃO DE ÁGUA - FORNECIMENTO E INSTALAÇÃO. AF_06/2022</t>
  </si>
  <si>
    <t>LUVA DE CORRER, PVC, SOLDÁVEL, DN 20MM, INSTALADO EM RAMAL DE DISTRIBUIÇÃO DE ÁGUA - FORNECIMENTO E INSTALAÇÃO. AF_06/2022</t>
  </si>
  <si>
    <t>14,95</t>
  </si>
  <si>
    <t>LUVA DE REDUÇÃO, PVC, SOLDÁVEL, DN 25MM X 20MM, INSTALADO EM RAMAL DE DISTRIBUIÇÃO DE ÁGUA - FORNECIMENTO E INSTALAÇÃO. AF_06/2022</t>
  </si>
  <si>
    <t>UNIÃO, PVC, SOLDÁVEL, DN 20MM, INSTALADO EM RAMAL DE DISTRIBUIÇÃO DE ÁGUA - FORNECIMENTO E INSTALAÇÃO. AF_06/2022</t>
  </si>
  <si>
    <t>11,07</t>
  </si>
  <si>
    <t>CURVA DE TRANSPOSIÇÃO, PVC, SOLDÁVEL, DN 20MM, INSTALADO EM RAMAL DE DISTRIBUIÇÃO DE ÁGUA   FORNECIMENTO E INSTALAÇÃO. AF_06/2022</t>
  </si>
  <si>
    <t>9,40</t>
  </si>
  <si>
    <t>LUVA, PVC, SOLDÁVEL, DN 25MM, INSTALADO EM RAMAL DE DISTRIBUIÇÃO DE ÁGUA - FORNECIMENTO E INSTALAÇÃO. AF_06/2022</t>
  </si>
  <si>
    <t>LUVA DE CORRER, PVC, SOLDÁVEL, DN 25MM, INSTALADO EM RAMAL DE DISTRIBUIÇÃO DE ÁGUA - FORNECIMENTO E INSTALAÇÃO. AF_06/2022</t>
  </si>
  <si>
    <t>17,57</t>
  </si>
  <si>
    <t>LUVA DE REDUÇÃO, PVC, SOLDÁVEL, DN 32MM X 25MM, INSTALADO EM RAMAL DE DISTRIBUIÇÃO DE ÁGUA - FORNECIMENTO E INSTALAÇÃO. AF_06/2022</t>
  </si>
  <si>
    <t>9,14</t>
  </si>
  <si>
    <t>LUVA COM BUCHA DE LATÃO, PVC, SOLDÁVEL, DN 25MM X 3/4 , INSTALADO EM RAMAL DE DISTRIBUIÇÃO DE ÁGUA - FORNECIMENTO E INSTALAÇÃO. AF_06/2022</t>
  </si>
  <si>
    <t>UNIÃO, PVC, SOLDÁVEL, DN 25MM, INSTALADO EM RAMAL DE DISTRIBUIÇÃO DE ÁGUA - FORNECIMENTO E INSTALAÇÃO. AF_06/2022</t>
  </si>
  <si>
    <t>13,32</t>
  </si>
  <si>
    <t>ADAPTADOR CURTO COM BOLSA E ROSCA PARA REGISTRO, PVC, SOLDÁVEL, DN 25MM X 3/4 , INSTALADO EM RAMAL DE DISTRIBUIÇÃO DE ÁGUA - FORNECIMENTO E INSTALAÇÃO. AF_06/2022</t>
  </si>
  <si>
    <t>5,92</t>
  </si>
  <si>
    <t>CURVA DE TRANSPOSIÇÃO, PVC, SOLDÁVEL, DN 25MM, INSTALADO EM RAMAL DE DISTRIBUIÇÃO DE ÁGUA   FORNECIMENTO E INSTALAÇÃO. AF_06/2022</t>
  </si>
  <si>
    <t>12,04</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</si>
  <si>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</si>
  <si>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</si>
  <si>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</si>
  <si>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</si>
  <si>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10,51</t>
  </si>
  <si>
    <t>UNIÃO, PVC, SOLDÁVEL, DN 32MM, INSTALADO EM RAMAL DE DISTRIBUIÇÃO DE ÁGUA - FORNECIMENTO E INSTALAÇÃO. AF_06/2022</t>
  </si>
  <si>
    <t>19,87</t>
  </si>
  <si>
    <t>ADAPTADOR CURTO COM BOLSA E ROSCA PARA REGISTRO, PVC, SOLDÁVEL, DN 32MM X 1 , INSTALADO EM RAMAL DE DISTRIBUIÇÃO DE ÁGUA - FORNECIMENTO E INSTALAÇÃO. AF_06/2022</t>
  </si>
  <si>
    <t>7,86</t>
  </si>
  <si>
    <t>CURVA DE TRANSPOSIÇÃO, PVC, SOLDÁVEL, DN 32MM, INSTALADO EM RAMAL DE DISTRIBUIÇÃO DE ÁGUA   FORNECIMENTO E INSTALAÇÃO. AF_06/2022</t>
  </si>
  <si>
    <t>TE, PVC, SOLDÁVEL, DN 20MM, INSTALADO EM RAMAL DE DISTRIBUIÇÃO DE ÁGUA - FORNECIMENTO E INSTALAÇÃO. AF_06/2022</t>
  </si>
  <si>
    <t>9,86</t>
  </si>
  <si>
    <t>TÊ SOLDÁVEL E COM ROSCA NA BOLSA CENTRAL, PVC, SOLDÁVEL, DN 20MM X 1/2 , INSTALADO EM RAMAL DE DISTRIBUIÇÃO DE ÁGUA - FORNECIMENTO E INSTALAÇÃO. AF_06/2022</t>
  </si>
  <si>
    <t>11,30</t>
  </si>
  <si>
    <t>TE, PVC, SOLDÁVEL, DN 25MM, INSTALADO EM RAMAL DE DISTRIBUIÇÃO DE ÁGUA - FORNECIMENTO E INSTALAÇÃO. AF_06/2022</t>
  </si>
  <si>
    <t>TÊ DE REDUÇÃO, PVC, SOLDÁVEL, DN 25MM X 20MM, INSTALADO EM RAMAL DE DISTRIBUIÇÃO DE ÁGUA - FORNECIMENTO E INSTALAÇÃO. AF_06/2022</t>
  </si>
  <si>
    <t>13,42</t>
  </si>
  <si>
    <t>TE, PVC, SOLDÁVEL, DN 32MM, INSTALADO EM RAMAL DE DISTRIBUIÇÃO DE ÁGUA - FORNECIMENTO E INSTALAÇÃO. AF_06/2022</t>
  </si>
  <si>
    <t>16,44</t>
  </si>
  <si>
    <t>TÊ COM BUCHA DE LATÃO NA BOLSA CENTRAL, PVC, SOLDÁVEL, DN 32MM X 3/4 , INSTALADO EM RAMAL DE DISTRIBUIÇÃO DE ÁGUA - FORNECIMENTO E INSTALAÇÃO. AF_06/2022</t>
  </si>
  <si>
    <t>23,32</t>
  </si>
  <si>
    <t>TÊ DE REDUÇÃO, PVC, SOLDÁVEL, DN 32MM X 25MM, INSTALADO EM RAMAL DE DISTRIBUIÇÃO DE ÁGUA - FORNECIMENTO E INSTALAÇÃO. AF_06/2022</t>
  </si>
  <si>
    <t>18,16</t>
  </si>
  <si>
    <t>JOELHO 90 GRAUS, PVC, SOLDÁVEL, DN 25MM, INSTALADO EM PRUMADA DE ÁGUA - FORNECIMENTO E INSTALAÇÃO. AF_06/2022</t>
  </si>
  <si>
    <t>JOELHO 45 GRAUS, PVC, SOLDÁVEL, DN 25MM, INSTALADO EM PRUMADA DE ÁGUA - FORNECIMENTO E INSTALAÇÃO. AF_06/2022</t>
  </si>
  <si>
    <t>5,94</t>
  </si>
  <si>
    <t>7,39</t>
  </si>
  <si>
    <t>6,87</t>
  </si>
  <si>
    <t>JOELHO 90 GRAUS, PVC, SOLDÁVEL, DN 32MM, INSTALADO EM PRUMADA DE ÁGUA - FORNECIMENTO E INSTALAÇÃO. AF_06/2022</t>
  </si>
  <si>
    <t>7,93</t>
  </si>
  <si>
    <t>JOELHO 45 GRAUS, PVC, SOLDÁVEL, DN 32MM, INSTALADO EM PRUMADA DE ÁGUA - FORNECIMENTO E INSTALAÇÃO. AF_06/2022</t>
  </si>
  <si>
    <t>9,61</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</si>
  <si>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</si>
  <si>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</si>
  <si>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</si>
  <si>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12,61</t>
  </si>
  <si>
    <t>JOELHO 45 GRAUS, PVC, SOLDÁVEL, DN 40MM, INSTALADO EM PRUMADA DE ÁGUA - FORNECIMENTO E INSTALAÇÃO. AF_06/2022</t>
  </si>
  <si>
    <t>CURVA 90 GRAUS, PVC, SOLDÁVEL, DN 40MM, INSTALADO EM PRUMADA DE ÁGUA - FORNECIMENTO E INSTALAÇÃO. AF_06/2022</t>
  </si>
  <si>
    <t>18,59</t>
  </si>
  <si>
    <t>CURVA 45 GRAUS, PVC, SOLDÁVEL, DN 40MM, INSTALADO EM PRUMADA DE ÁGUA - FORNECIMENTO E INSTALAÇÃO. AF_06/2022</t>
  </si>
  <si>
    <t>JOELHO 90 GRAUS, PVC, SOLDÁVEL, DN 50MM, INSTALADO EM PRUMADA DE ÁGUA - FORNECIMENTO E INSTALAÇÃO. AF_06/2022</t>
  </si>
  <si>
    <t>13,65</t>
  </si>
  <si>
    <t>JOELHO 45 GRAUS, PVC, SOLDÁVEL, DN 50MM, INSTALADO EM PRUMADA DE ÁGUA - FORNECIMENTO E INSTALAÇÃO. AF_06/2022</t>
  </si>
  <si>
    <t>CURVA 90 GRAUS, PVC, SOLDÁVEL, DN 50MM, INSTALADO EM PRUMADA DE ÁGUA - FORNECIMENTO E INSTALAÇÃO. AF_06/2022</t>
  </si>
  <si>
    <t>21,52</t>
  </si>
  <si>
    <t>CURVA 45 GRAUS, PVC, SOLDÁVEL, DN 50MM, INSTALADO EM PRUMADA DE ÁGUA - FORNECIMENTO E INSTALAÇÃO. AF_06/2022</t>
  </si>
  <si>
    <t>17,84</t>
  </si>
  <si>
    <t>JOELHO 90 GRAUS, PVC, SOLDÁVEL, DN 60MM, INSTALADO EM PRUMADA DE ÁGUA - FORNECIMENTO E INSTALAÇÃO. AF_06/2022</t>
  </si>
  <si>
    <t>39,07</t>
  </si>
  <si>
    <t>JOELHO 45 GRAUS, PVC, SOLDÁVEL, DN 60MM, INSTALADO EM PRUMADA DE ÁGUA - FORNECIMENTO E INSTALAÇÃO. AF_06/2022</t>
  </si>
  <si>
    <t>37,36</t>
  </si>
  <si>
    <t>CURVA 90 GRAUS, PVC, SOLDÁVEL, DN 60MM, INSTALADO EM PRUMADA DE ÁGUA - FORNECIMENTO E INSTALAÇÃO. AF_06/2022</t>
  </si>
  <si>
    <t>44,10</t>
  </si>
  <si>
    <t>CURVA 45 GRAUS, PVC, SOLDÁVEL, DN 60MM, INSTALADO EM PRUMADA DE ÁGUA - FORNECIMENTO E INSTALAÇÃO. AF_06/2022</t>
  </si>
  <si>
    <t>JOELHO 90 GRAUS, PVC, SOLDÁVEL, DN 75MM, INSTALADO EM PRUMADA DE ÁGUA - FORNECIMENTO E INSTALAÇÃO. AF_06/2022</t>
  </si>
  <si>
    <t>97,54</t>
  </si>
  <si>
    <t>JOELHO 90 GRAUS, PVC, SERIE R, ÁGUA PLUVIAL, DN 40 MM, JUNTA SOLDÁVEL, FORNECIDO E INSTALADO EM RAMAL DE ENCAMINHAMENTO. AF_06/2022</t>
  </si>
  <si>
    <t>7,92</t>
  </si>
  <si>
    <t>JOELHO 45 GRAUS, PVC, SOLDÁVEL, DN 75MM, INSTALADO EM PRUMADA DE ÁGUA - FORNECIMENTO E INSTALAÇÃO. AF_06/2022</t>
  </si>
  <si>
    <t>77,83</t>
  </si>
  <si>
    <t>JOELHO 45 GRAUS, PVC, SERIE R, ÁGUA PLUVIAL, DN 40 MM, JUNTA SOLDÁVEL, FORNECIDO E INSTALADO EM RAMAL DE ENCAMINHAMENTO. AF_06/2022</t>
  </si>
  <si>
    <t>8,01</t>
  </si>
  <si>
    <t>CURVA 90 GRAUS, PVC, SOLDÁVEL, DN 75MM, INSTALADO EM PRUMADA DE ÁGUA - FORNECIMENTO E INSTALAÇÃO. AF_06/2022</t>
  </si>
  <si>
    <t>65,26</t>
  </si>
  <si>
    <t>JOELHO 90 GRAUS, PVC, SERIE R, ÁGUA PLUVIAL, DN 50 MM, JUNTA ELÁSTICA, FORNECIDO E INSTALADO EM RAMAL DE ENCAMINHAMENTO. AF_06/2022</t>
  </si>
  <si>
    <t>CURVA 45 GRAUS, PVC, SOLDÁVEL, DN 75MM, INSTALADO EM PRUMADA DE ÁGUA - FORNECIMENTO E INSTALAÇÃO. AF_06/2022</t>
  </si>
  <si>
    <t>44,34</t>
  </si>
  <si>
    <t>JOELHO 45 GRAUS, PVC, SERIE R, ÁGUA PLUVIAL, DN 50 MM, JUNTA ELÁSTICA, FORNECIDO E INSTALADO EM RAMAL DE ENCAMINHAMENTO. AF_06/2022</t>
  </si>
  <si>
    <t>JOELHO 90 GRAUS, PVC, SOLDÁVEL, DN 85MM, INSTALADO EM PRUMADA DE ÁGUA - FORNECIMENTO E INSTALAÇÃO. AF_06/2022</t>
  </si>
  <si>
    <t>116,23</t>
  </si>
  <si>
    <t>JOELHO 90 GRAUS, PVC, SERIE R, ÁGUA PLUVIAL, DN 75 MM, JUNTA ELÁSTICA, FORNECIDO E INSTALADO EM RAMAL DE ENCAMINHAMENTO. AF_06/2022</t>
  </si>
  <si>
    <t>28,49</t>
  </si>
  <si>
    <t>JOELHO 45 GRAUS, PVC, SOLDÁVEL, DN 85MM, INSTALADO EM PRUMADA DE ÁGUA - FORNECIMENTO E INSTALAÇÃO. AF_06/2022</t>
  </si>
  <si>
    <t>95,13</t>
  </si>
  <si>
    <t>JOELHO 45 GRAUS, PVC, SERIE R, ÁGUA PLUVIAL, DN 75 MM, JUNTA ELÁSTICA, FORNECIDO E INSTALADO EM RAMAL DE ENCAMINHAMENTO. AF_06/2022</t>
  </si>
  <si>
    <t>28,95</t>
  </si>
  <si>
    <t>CURVA 90 GRAUS, PVC, SOLDÁVEL, DN 85MM, INSTALADO EM PRUMADA DE ÁGUA - FORNECIMENTO E INSTALAÇÃO. AF_06/2022</t>
  </si>
  <si>
    <t>82,02</t>
  </si>
  <si>
    <t>CURVA 87 GRAUS E 30 MINUTOS, PVC, SERIE R, ÁGUA PLUVIAL, DN 75 MM, JUNTA ELÁSTICA, FORNECIDO E INSTALADO EM RAMAL DE ENCAMINHAMENTO. AF_06/2022</t>
  </si>
  <si>
    <t>37,33</t>
  </si>
  <si>
    <t>CURVA 45 GRAUS, PVC, SOLDÁVEL, DN 85MM, INSTALADO EM PRUMADA DE ÁGUA - FORNECIMENTO E INSTALAÇÃO. AF_06/2022</t>
  </si>
  <si>
    <t>53,39</t>
  </si>
  <si>
    <t>LUVA, PVC, SOLDÁVEL, DN 25MM, INSTALADO EM PRUMADA DE ÁGUA - FORNECIMENTO E INSTALAÇÃO. AF_06/2022</t>
  </si>
  <si>
    <t>JOELHO 90 GRAUS, PVC, SERIE R, ÁGUA PLUVIAL, DN 100 MM, JUNTA ELÁSTICA, FORNECIDO E INSTALADO EM RAMAL DE ENCAMINHAMENTO. AF_06/2022</t>
  </si>
  <si>
    <t>35,34</t>
  </si>
  <si>
    <t>JOELHO 45 GRAUS, PVC, SERIE R, ÁGUA PLUVIAL, DN 100 MM, JUNTA ELÁSTICA, FORNECIDO E INSTALADO EM RAMAL DE ENCAMINHAMENTO. AF_06/2022</t>
  </si>
  <si>
    <t>36,36</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</si>
  <si>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</si>
  <si>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</si>
  <si>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</si>
  <si>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11,11</t>
  </si>
  <si>
    <t>CURVA DE TRANSPOSIÇÃO, PVC, SOLDÁVEL, DN 25MM, INSTALADO EM PRUMADA DE ÁGUA  - FORNECIMENTO E INSTALAÇÃO. AF_06/2022</t>
  </si>
  <si>
    <t>9,83</t>
  </si>
  <si>
    <t>LUVA, PVC, SOLDÁVEL, DN 32MM, INSTALADO EM PRUMADA DE ÁGUA - FORNECIMENTO E INSTALAÇÃO. AF_06/2022</t>
  </si>
  <si>
    <t>6,11</t>
  </si>
  <si>
    <t>LUVA DE CORRER, PVC, SOLDÁVEL, DN 32MM, INSTALADO EM PRUMADA DE ÁGUA - FORNECIMENTO E INSTALAÇÃO. AF_06/2022</t>
  </si>
  <si>
    <t>25,58</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</si>
  <si>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</si>
  <si>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</si>
  <si>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</si>
  <si>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10,64</t>
  </si>
  <si>
    <t>LUVA SIMPLES, PVC, SERIE R, ÁGUA PLUVIAL, DN 75 MM, JUNTA ELÁSTICA, FORNECIDO E INSTALADO EM RAMAL DE ENCAMINHAMENTO. AF_06/2022</t>
  </si>
  <si>
    <t>21,21</t>
  </si>
  <si>
    <t>LUVA DE CORRER, PVC, SERIE R, ÁGUA PLUVIAL, DN 75 MM, JUNTA ELÁSTICA, FORNECIDO E INSTALADO EM RAMAL DE ENCAMINHAMENTO. AF_06/2022</t>
  </si>
  <si>
    <t>21,90</t>
  </si>
  <si>
    <t>TÊ DE INSPEÇÃO, PVC, SERIE R, ÁGUA PLUVIAL, DN 75 MM, JUNTA ELÁSTICA, FORNECIDO E INSTALADO EM RAMAL DE ENCAMINHAMENTO. AF_06/2022</t>
  </si>
  <si>
    <t>39,45</t>
  </si>
  <si>
    <t>LUVA SOLDÁVEL E COM ROSCA, PVC, SOLDÁVEL, DN 32MM X 1 , INSTALADO EM PRUMADA DE ÁGUA - FORNECIMENTO E INSTALAÇÃO. AF_06/2022</t>
  </si>
  <si>
    <t>8,13</t>
  </si>
  <si>
    <t>UNIÃO, PVC, SOLDÁVEL, DN 32MM, INSTALADO EM PRUMADA DE ÁGUA - FORNECIMENTO E INSTALAÇÃO. AF_06/2022</t>
  </si>
  <si>
    <t>17,31</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</si>
  <si>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</si>
  <si>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</si>
  <si>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</si>
  <si>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26,83</t>
  </si>
  <si>
    <t>CURVA DE TRANSPOSIÇÃO, PVC, SOLDÁVEL, DN 32MM, INSTALADO EM PRUMADA DE ÁGUA   FORNECIMENTO E INSTALAÇÃO. AF_06/2022</t>
  </si>
  <si>
    <t>LUVA DE CORRER, PVC, SERIE R, ÁGUA PLUVIAL, DN 100 MM, JUNTA ELÁSTICA, FORNECIDO E INSTALADO EM RAMAL DE ENCAMINHAMENTO. AF_06/2022</t>
  </si>
  <si>
    <t>38,29</t>
  </si>
  <si>
    <t>30,39</t>
  </si>
  <si>
    <t>LUVA, PVC, SOLDÁVEL, DN 40MM, INSTALADO EM PRUMADA DE ÁGUA - FORNECIMENTO E INSTALAÇÃO. AF_06/2022</t>
  </si>
  <si>
    <t>TÊ DE INSPEÇÃO, PVC, SERIE R, ÁGUA PLUVIAL, DN 100 MM, JUNTA ELÁSTICA, FORNECIDO E INSTALADO EM RAMAL DE ENCAMINHAMENTO. AF_06/2022</t>
  </si>
  <si>
    <t>64,23</t>
  </si>
  <si>
    <t>LUVA DE CORRER, PVC, SOLDÁVEL, DN 40MM, INSTALADO EM PRUMADA DE ÁGUA   FORNECIMENTO E INSTALAÇÃO. AF_06/2022</t>
  </si>
  <si>
    <t>32,79</t>
  </si>
  <si>
    <t>JUNÇÃO SIMPLES, PVC, SERIE R, ÁGUA PLUVIAL, DN 40 MM, JUNTA SOLDÁVEL, FORNECIDO E INSTALADO EM RAMAL DE ENCAMINHAMENTO. AF_06/2022</t>
  </si>
  <si>
    <t>14,15</t>
  </si>
  <si>
    <t>LUVA DE REDUÇÃO, PVC, SOLDÁVEL, DN 40MM X 32MM, INSTALADO EM PRUMADA DE ÁGUA - FORNECIMENTO E INSTALAÇÃO. AF_06/2022</t>
  </si>
  <si>
    <t>JUNÇÃO SIMPLES, PVC, SERIE R, ÁGUA PLUVIAL, DN 50 MM, JUNTA ELÁSTICA, FORNECIDO E INSTALADO EM RAMAL DE ENCAMINHAMENTO. AF_06/2022</t>
  </si>
  <si>
    <t>33,21</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</si>
  <si>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</si>
  <si>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</si>
  <si>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</si>
  <si>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45,38</t>
  </si>
  <si>
    <t>JUNÇÃO SIMPLES, PVC, SERIE R, ÁGUA PLUVIAL, DN 100 X 100 MM, JUNTA ELÁSTICA, FORNECIDO E INSTALADO EM RAMAL DE ENCAMINHAMENTO. AF_06/2022</t>
  </si>
  <si>
    <t>76,91</t>
  </si>
  <si>
    <t>UNIÃO, PVC, SOLDÁVEL, DN 40MM, INSTALADO EM PRUMADA DE ÁGUA - FORNECIMENTO E INSTALAÇÃO. AF_06/2022</t>
  </si>
  <si>
    <t>JUNÇÃO SIMPLES, PVC, SERIE R, ÁGUA PLUVIAL, DN 100 X 75 MM, JUNTA ELÁSTICA, FORNECIDO E INSTALADO EM RAMAL DE ENCAMINHAMENTO. AF_06/2022</t>
  </si>
  <si>
    <t>89,93</t>
  </si>
  <si>
    <t>ADAPTADOR CURTO COM BOLSA E ROSCA PARA REGISTRO, PVC, SOLDÁVEL, DN 40MM X 1.1/2 , INSTALADO EM PRUMADA DE ÁGUA - FORNECIMENTO E INSTALAÇÃO. AF_06/2022</t>
  </si>
  <si>
    <t>10,83</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</si>
  <si>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</si>
  <si>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</si>
  <si>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8,25</t>
  </si>
  <si>
    <t>TÊ, PVC, SERIE R, ÁGUA PLUVIAL, DN 100 X 75 MM, JUNTA ELÁSTICA, FORNECIDO E INSTALADO EM RAMAL DE ENCAMINHAMENTO. AF_06/2022</t>
  </si>
  <si>
    <t>73,16</t>
  </si>
  <si>
    <t>JUNÇÃO DUPLA, PVC, SERIE R, ÁGUA PLUVIAL, DN 100 X 100 X 100 MM, JUNTA ELÁSTICA, FORNECIDO E INSTALADO EM RAMAL DE ENCAMINHAMENTO. AF_06/2022</t>
  </si>
  <si>
    <t>148,79</t>
  </si>
  <si>
    <t>LUVA, PVC, SOLDÁVEL, DN 50MM, INSTALADO EM PRUMADA DE ÁGUA - FORNECIMENTO E INSTALAÇÃO. AF_06/2022</t>
  </si>
  <si>
    <t>34,60</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</si>
  <si>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</si>
  <si>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</si>
  <si>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32,42</t>
  </si>
  <si>
    <t>JOELHO 45 GRAUS, PVC, SERIE R, ÁGUA PLUVIAL, DN 75 MM, JUNTA ELÁSTICA, FORNECIDO E INSTALADO EM CONDUTORES VERTICAIS DE ÁGUAS PLUVIAIS. AF_06/2022</t>
  </si>
  <si>
    <t>32,88</t>
  </si>
  <si>
    <t>CURVA 87 GRAUS E 30 MINUTOS, PVC, SERIE R, ÁGUA PLUVIAL, DN 75 MM, JUNTA ELÁSTICA, FORNECIDO E INSTALADO EM CONDUTORES VERTICAIS DE ÁGUAS PLUVIAIS. AF_06/2022</t>
  </si>
  <si>
    <t>41,26</t>
  </si>
  <si>
    <t>JOELHO 90 GRAUS, PVC, SERIE R, ÁGUA PLUVIAL, DN 100 MM, JUNTA ELÁSTICA, FORNECIDO E INSTALADO EM CONDUTORES VERTICAIS DE ÁGUAS PLUVIAIS. AF_06/2022</t>
  </si>
  <si>
    <t>42,45</t>
  </si>
  <si>
    <t>JOELHO 45 GRAUS, PVC, SERIE R, ÁGUA PLUVIAL, DN 100 MM, JUNTA ELÁSTICA, FORNECIDO E INSTALADO EM CONDUTORES VERTICAIS DE ÁGUAS PLUVIAIS. AF_06/2022</t>
  </si>
  <si>
    <t>43,47</t>
  </si>
  <si>
    <t>CURVA 87 GRAUS E 30 MINUTOS, PVC, SERIE R, ÁGUA PLUVIAL, DN 100 MM, JUNTA ELÁSTICA, FORNECIDO E INSTALADO EM CONDUTORES VERTICAIS DE ÁGUAS PLUVIAIS. AF_06/2022</t>
  </si>
  <si>
    <t>47,86</t>
  </si>
  <si>
    <t>JOELHO 90 GRAUS, PVC, SERIE R, ÁGUA PLUVIAL, DN 150 MM, JUNTA ELÁSTICA, FORNECIDO E INSTALADO EM CONDUTORES VERTICAIS DE ÁGUAS PLUVIAIS. AF_06/2022</t>
  </si>
  <si>
    <t>127,99</t>
  </si>
  <si>
    <t>JOELHO 45 GRAUS, PVC, SERIE R, ÁGUA PLUVIAL, DN 150 MM, JUNTA ELÁSTICA, FORNECIDO E INSTALADO EM CONDUTORES VERTICAIS DE ÁGUAS PLUVIAIS. AF_06/2022</t>
  </si>
  <si>
    <t>124,87</t>
  </si>
  <si>
    <t>CURVA 87 GRAUS E 30 MINUTOS, PVC, SERIE R, ÁGUA PLUVIAL, DN 150 MM, JUNTA ELÁSTICA, FORNECIDO E INSTALADO EM CONDUTORES VERTICAIS DE ÁGUAS PLUVIAIS. AF_06/2022</t>
  </si>
  <si>
    <t>152,31</t>
  </si>
  <si>
    <t>23,39</t>
  </si>
  <si>
    <t>UNIÃO, PVC, SOLDÁVEL, DN 50MM, INSTALADO EM PRUMADA DE ÁGUA - FORNECIMENTO E INSTALAÇÃO. AF_06/2022</t>
  </si>
  <si>
    <t>33,69</t>
  </si>
  <si>
    <t>ADAPTADOR CURTO COM BOLSA E ROSCA PARA REGISTRO, PVC, SOLDÁVEL, DN 50MM X 1.1/4 , INSTALADO EM PRUMADA DE ÁGUA - FORNECIMENTO E INSTALAÇÃO. AF_06/2022</t>
  </si>
  <si>
    <t>13,64</t>
  </si>
  <si>
    <t>ADAPTADOR CURTO COM BOLSA E ROSCA PARA REGISTRO, PVC, SOLDÁVEL, DN 50MM X 1.1/2 , INSTALADO EM PRUMADA DE ÁGUA - FORNECIMENTO E INSTALAÇÃO. AF_06/2022</t>
  </si>
  <si>
    <t>LUVA, PVC, SOLDÁVEL, DN 60MM, INSTALADO EM PRUMADA DE ÁGUA - FORNECIMENTO E INSTALAÇÃO. AF_06/2022</t>
  </si>
  <si>
    <t>21,32</t>
  </si>
  <si>
    <t>LUVA DE CORRER, PVC, SOLDÁVEL, DN 60MM, INSTALADO EM PRUMADA DE ÁGUA   FORNECIMENTO E INSTALAÇÃO. AF_06/2022</t>
  </si>
  <si>
    <t>46,63</t>
  </si>
  <si>
    <t>23,85</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</si>
  <si>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</si>
  <si>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</si>
  <si>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19,42</t>
  </si>
  <si>
    <t>UNIÃO, PVC, SOLDÁVEL, DN 60MM, INSTALADO EM PRUMADA DE ÁGUA - FORNECIMENTO E INSTALAÇÃO. AF_06/2022</t>
  </si>
  <si>
    <t>78,55</t>
  </si>
  <si>
    <t>ADAPTADOR CURTO COM BOLSA E ROSCA PARA REGISTRO, PVC, SOLDÁVEL, DN 60MM X 2 , INSTALADO EM PRUMADA DE ÁGUA - FORNECIMENTO E INSTALAÇÃO. AF_06/2022</t>
  </si>
  <si>
    <t>18,39</t>
  </si>
  <si>
    <t>LUVA, PVC, SOLDÁVEL, DN 75MM, INSTALADO EM PRUMADA DE ÁGUA - FORNECIMENTO E INSTALAÇÃO. AF_06/2022</t>
  </si>
  <si>
    <t>30,11</t>
  </si>
  <si>
    <t>UNIÃO, PVC, SOLDÁVEL, DN 75MM, INSTALADO EM PRUMADA DE ÁGUA - FORNECIMENTO E INSTALAÇÃO. AF_06/2022</t>
  </si>
  <si>
    <t>154,16</t>
  </si>
  <si>
    <t>ADAPTADOR CURTO COM BOLSA E ROSCA PARA REGISTRO, PVC, SOLDÁVEL, DN 75MM X 2.1/2", INSTALADO EM PRUMADA DE ÁGUA - FORNECIMENTO E INSTALAÇÃO. AF_12/2014</t>
  </si>
  <si>
    <t>28,64</t>
  </si>
  <si>
    <t>LUVA, PVC, SOLDÁVEL, DN 85MM, INSTALADO EM PRUMADA DE ÁGUA - FORNECIMENTO E INSTALAÇÃO. AF_06/2022</t>
  </si>
  <si>
    <t>55,89</t>
  </si>
  <si>
    <t>UNIÃO, PVC, SOLDÁVEL, DN 85MM, INSTALADO EM PRUMADA DE ÁGUA - FORNECIMENTO E INSTALAÇÃO. AF_06/2022</t>
  </si>
  <si>
    <t>182,03</t>
  </si>
  <si>
    <t>ADAPTADOR CURTO COM BOLSA E ROSCA PARA REGISTRO, PVC, SOLDÁVEL, DN 85MM X 3 , INSTALADO EM PRUMADA DE ÁGUA - FORNECIMENTO E INSTALAÇÃO. AF_06/2022</t>
  </si>
  <si>
    <t>38,21</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</si>
  <si>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</si>
  <si>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</si>
  <si>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</si>
  <si>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13,43</t>
  </si>
  <si>
    <t>TE, PVC, SOLDÁVEL, DN 40MM, INSTALADO EM PRUMADA DE ÁGUA - FORNECIMENTO E INSTALAÇÃO. AF_06/2022</t>
  </si>
  <si>
    <t>TÊ DE REDUÇÃO, PVC, SOLDÁVEL, DN 40MM X 32MM, INSTALADO EM PRUMADA DE ÁGUA - FORNECIMENTO E INSTALAÇÃO. AF_06/2022</t>
  </si>
  <si>
    <t>17,04</t>
  </si>
  <si>
    <t>TE, PVC, SOLDÁVEL, DN 50MM, INSTALADO EM PRUMADA DE ÁGUA - FORNECIMENTO E INSTALAÇÃO. AF_06/2022</t>
  </si>
  <si>
    <t>21,54</t>
  </si>
  <si>
    <t>TÊ DE REDUÇÃO, PVC, SOLDÁVEL, DN 50MM X 40MM, INSTALADO EM PRUMADA DE ÁGUA - FORNECIMENTO E INSTALAÇÃO. AF_06/2022</t>
  </si>
  <si>
    <t>28,46</t>
  </si>
  <si>
    <t>19,06</t>
  </si>
  <si>
    <t>TE, PVC, SOLDÁVEL, DN 60MM, INSTALADO EM PRUMADA DE ÁGUA - FORNECIMENTO E INSTALAÇÃO. AF_06/2022</t>
  </si>
  <si>
    <t>45,14</t>
  </si>
  <si>
    <t>TE, PVC, SOLDÁVEL, DN 75MM, INSTALADO EM PRUMADA DE ÁGUA - FORNECIMENTO E INSTALAÇÃO. AF_06/2022</t>
  </si>
  <si>
    <t>75,75</t>
  </si>
  <si>
    <t>TE DE REDUÇÃO, PVC, SOLDÁVEL, DN 75MM X 50MM, INSTALADO EM PRUMADA DE ÁGUA - FORNECIMENTO E INSTALAÇÃO. AF_06/2022</t>
  </si>
  <si>
    <t>57,51</t>
  </si>
  <si>
    <t>TE, PVC, SOLDÁVEL, DN 85MM, INSTALADO EM PRUMADA DE ÁGUA - FORNECIMENTO E INSTALAÇÃO. AF_06/2022</t>
  </si>
  <si>
    <t>99,33</t>
  </si>
  <si>
    <t>TE DE REDUÇÃO, PVC, SOLDÁVEL, DN 85MM X 60MM, INSTALADO EM PRUMADA DE ÁGUA - FORNECIMENTO E INSTALAÇÃO. AF_06/2022</t>
  </si>
  <si>
    <t>115,15</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</si>
  <si>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</si>
  <si>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</si>
  <si>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</si>
  <si>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12,23</t>
  </si>
  <si>
    <t>JOELHO DE TRANSIÇÃO, 90 GRAUS, CPVC, SOLDÁVEL, DN 15MM X 1/2", INSTALADO EM RAMAL OU SUB-RAMAL DE ÁGUA - FORNECIMENTO E INSTALAÇÃO. AF_06/2022</t>
  </si>
  <si>
    <t>19,27</t>
  </si>
  <si>
    <t>JOELHO 90 GRAUS, CPVC, SOLDÁVEL, DN 22MM, INSTALADO EM RAMAL OU SUB-RAMAL DE ÁGUA - FORNECIMENTO E INSTALAÇÃO. AF_06/2022</t>
  </si>
  <si>
    <t>13,72</t>
  </si>
  <si>
    <t>JOELHO 45 GRAUS, CPVC, SOLDÁVEL, DN 22MM, INSTALADO EM RAMAL OU SUB-RAMAL DE ÁGUA - FORNECIMENTO E INSTALAÇÃO. AF_06/2022</t>
  </si>
  <si>
    <t>15,35</t>
  </si>
  <si>
    <t>CURVA 90 GRAUS, CPVC, SOLDÁVEL, DN 22MM, INSTALADO EM RAMAL OU SUB-RAMAL DE ÁGUA - FORNECIMENTO E INSTALAÇÃO. AF_06/2022</t>
  </si>
  <si>
    <t>16,65</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</si>
  <si>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</si>
  <si>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</si>
  <si>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32,85</t>
  </si>
  <si>
    <t>JOELHO 90 GRAUS, CPVC, SOLDÁVEL, DN 28MM, INSTALADO EM RAMAL OU SUB-RAMAL DE ÁGUA - FORNECIMENTO E INSTALAÇÃO. AF_06/2022</t>
  </si>
  <si>
    <t>JOELHO 45 GRAUS, CPVC, SOLDÁVEL, DN 28MM, INSTALADO EM RAMAL OU SUB-RAMAL DE ÁGUA   FORNECIMENTO E INSTALAÇÃO. AF_06/2022</t>
  </si>
  <si>
    <t>20,08</t>
  </si>
  <si>
    <t>CURVA 90 GRAUS, CPVC, SOLDÁVEL, DN 28MM, INSTALADO EM RAMAL OU SUB-RAMAL DE ÁGUA   FORNECIMENTO E INSTALAÇÃO. AF_06/2022</t>
  </si>
  <si>
    <t>25,15</t>
  </si>
  <si>
    <t>JOELHO 90 GRAUS, CPVC, SOLDÁVEL, DN 35MM, INSTALADO EM RAMAL OU SUB-RAMAL DE ÁGUA   FORNECIMENTO E INSTALAÇÃO. AF_06/2022</t>
  </si>
  <si>
    <t>30,58</t>
  </si>
  <si>
    <t>JOELHO 45 GRAUS, CPVC, SOLDÁVEL, DN 35MM, INSTALADO EM RAMAL OU SUB-RAMAL DE ÁGUA   FORNECIMENTO E INSTALAÇÃO. AF_06/2022</t>
  </si>
  <si>
    <t>LUVA, CPVC, SOLDÁVEL, DN 15MM, INSTALADO EM RAMAL OU SUB-RAMAL DE ÁGUA - FORNECIMENTO E INSTALAÇÃO. AF_06/2022</t>
  </si>
  <si>
    <t>7,13</t>
  </si>
  <si>
    <t>LUVA DE CORRER, CPVC, SOLDÁVEL, DN 15MM, INSTALADO EM RAMAL OU SUB-RAMAL DE ÁGUA   FORNECIMENTO E INSTALAÇÃO. AF_06/2022</t>
  </si>
  <si>
    <t>LUVA DE TRANSIÇÃO, CPVC, SOLDÁVEL, DN15MM X 1/2", INSTALADO EM RAMAL OU SUB-RAMAL DE ÁGUA - FORNECIMENTO E INSTALAÇÃO. AF_06/2022</t>
  </si>
  <si>
    <t>17,54</t>
  </si>
  <si>
    <t>UNIÃO, CPVC, SOLDÁVEL, DN15MM, INSTALADO EM RAMAL OU SUB-RAMAL DE ÁGUA   FORNECIMENTO E INSTALAÇÃO. AF_06/2022</t>
  </si>
  <si>
    <t>20,34</t>
  </si>
  <si>
    <t>CONECTOR, CPVC, SOLDÁVEL, DN 15MM X 1/2 , INSTALADO EM RAMAL OU SUB-RAMAL DE ÁGUA   FORNECIMENTO E INSTALAÇÃO. AF_06/2022</t>
  </si>
  <si>
    <t>24,27</t>
  </si>
  <si>
    <t>ADAPTADOR, CPVC, SOLDÁVEL, DN15MM, INSTALADO EM RAMAL OU SUB-RAMAL DE ÁGUA   FORNECIMENTO E INSTALAÇÃO. AF_06/2022</t>
  </si>
  <si>
    <t>22,61</t>
  </si>
  <si>
    <t>CURVA DE TRANSPOSIÇÃO, CPVC, SOLDÁVEL, DN15MM, INSTALADO EM RAMAL OU SUB-RAMAL DE ÁGUA   FORNECIMENTO E INSTALAÇÃO. AF_06/2022</t>
  </si>
  <si>
    <t>13,96</t>
  </si>
  <si>
    <t>LUVA, CPVC, SOLDÁVEL, DN 22MM, INSTALADO EM RAMAL OU SUB-RAMAL DE ÁGUA   FORNECIMENTO E INSTALAÇÃO. AF_06/2022</t>
  </si>
  <si>
    <t>9,47</t>
  </si>
  <si>
    <t>LUVA DE CORRER, CPVC, SOLDÁVEL, DN 22MM, INSTALADO EM RAMAL OU SUB-RAMAL DE ÁGUA   FORNECIMENTO E INSTALAÇÃO. AF_06/2022</t>
  </si>
  <si>
    <t>17,27</t>
  </si>
  <si>
    <t>LUVA DE TRANSIÇÃO, CPVC, SOLDÁVEL, DN22MM X 25MM, INSTALADO EM RAMAL OU SUB-RAMAL DE ÁGUA - FORNECIMENTO E INSTALAÇÃO. AF_06/2022</t>
  </si>
  <si>
    <t>9,64</t>
  </si>
  <si>
    <t>UNIÃO, CPVC, SOLDÁVEL, DN22MM, INSTALADO EM RAMAL OU SUB-RAMAL DE ÁGUA   FORNECIMENTO E INSTALAÇÃO. AF_06/2022</t>
  </si>
  <si>
    <t>CONECTOR, CPVC, SOLDÁVEL, DN 22MM X 1/2 , INSTALADO EM RAMAL OU SUB-RAMAL DE ÁGUA   FORNECIMENTO E INSTALAÇÃO. AF_06/2022</t>
  </si>
  <si>
    <t>31,43</t>
  </si>
  <si>
    <t>ADAPTADOR, CPVC, SOLDÁVEL, DN22MM, INSTALADO EM RAMAL OU SUB-RAMAL DE ÁGUA   FORNECIMENTO E INSTALAÇÃO. AF_06/2022</t>
  </si>
  <si>
    <t>30,26</t>
  </si>
  <si>
    <t>CURVA DE TRANSPOSIÇÃO, CPVC, SOLDÁVEL, DN22MM, INSTALADO EM RAMAL OU SUB-RAMAL DE ÁGUA   FORNECIMENTO E INSTALAÇÃO. AF_06/2022</t>
  </si>
  <si>
    <t>17,20</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</si>
  <si>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</si>
  <si>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</si>
  <si>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42,08</t>
  </si>
  <si>
    <t>CONECTOR, CPVC, SOLDÁVEL, DN22MM X 3/4", INSTALADO EM RAMAL OU SUB-RAMAL DE ÁGUA - FORNECIMENTO E INSTALAÇÃO. AF_06/2022</t>
  </si>
  <si>
    <t>29,53</t>
  </si>
  <si>
    <t>LUVA SIMPLES, PVC, SERIE R, ÁGUA PLUVIAL, DN 100 MM, JUNTA ELÁSTICA, FORNECIDO E INSTALADO EM CONDUTORES VERTICAIS DE ÁGUAS PLUVIAIS. AF_06/2022</t>
  </si>
  <si>
    <t>31,62</t>
  </si>
  <si>
    <t>LUVA, CPVC, SOLDÁVEL, DN 28MM, INSTALADO EM RAMAL OU SUB-RAMAL DE ÁGUA   FORNECIMENTO E INSTALAÇÃO. AF_06/2022</t>
  </si>
  <si>
    <t>14,11</t>
  </si>
  <si>
    <t>LUVA DE CORRER, PVC, SERIE R, ÁGUA PLUVIAL, DN 100 MM, JUNTA ELÁSTICA, FORNECIDO E INSTALADO EM CONDUTORES VERTICAIS DE ÁGUAS PLUVIAIS. AF_06/2022</t>
  </si>
  <si>
    <t>43,04</t>
  </si>
  <si>
    <t>LUVA DE CORRER, CPVC, SOLDÁVEL, DN 28MM, INSTALADO EM RAMAL OU SUB-RAMAL DE ÁGUA   FORNECIMENTO E INSTALAÇÃO. AF_06/2022</t>
  </si>
  <si>
    <t>23,82</t>
  </si>
  <si>
    <t>REDUÇÃO EXCÊNTRICA, PVC, SERIE R, ÁGUA PLUVIAL, DN 100 X 75 MM, JUNTA ELÁSTICA, FORNECIDO E INSTALADO EM CONDUTORES VERTICAIS DE ÁGUAS PLUVIAIS. AF_06/2022</t>
  </si>
  <si>
    <t>34,07</t>
  </si>
  <si>
    <t>UNIÃO, CPVC, SOLDÁVEL, DN28MM, INSTALADO EM RAMAL OU SUB-RAMAL DE ÁGUA   FORNECIMENTO E INSTALAÇÃO. AF_06/2022</t>
  </si>
  <si>
    <t>30,84</t>
  </si>
  <si>
    <t>TÊ DE INSPEÇÃO, PVC, SERIE R, ÁGUA PLUVIAL, DN 100 MM, JUNTA ELÁSTICA, FORNECIDO E INSTALADO EM CONDUTORES VERTICAIS DE ÁGUAS PLUVIAIS. AF_06/2022</t>
  </si>
  <si>
    <t>68,98</t>
  </si>
  <si>
    <t>CONECTOR, CPVC, SOLDÁVEL, DN 28MM X 1 , INSTALADO EM RAMAL OU SUB-RAMAL DE ÁGUA   FORNECIMENTO E INSTALAÇÃO. AF_06/2022</t>
  </si>
  <si>
    <t>37,22</t>
  </si>
  <si>
    <t>LUVA SIMPLES, PVC, SERIE R, ÁGUA PLUVIAL, DN 150 MM, JUNTA ELÁSTICA, FORNECIDO E INSTALADO EM CONDUTORES VERTICAIS DE ÁGUAS PLUVIAIS. AF_06/2022</t>
  </si>
  <si>
    <t>73,90</t>
  </si>
  <si>
    <t>BUCHA DE REDUÇÃO, CPVC, SOLDÁVEL, DN28MM X 22MM, INSTALADO EM RAMAL OU SUB-RAMAL DE ÁGUA   FORNECIMENTO E INSTALAÇÃO. AF_06/2022</t>
  </si>
  <si>
    <t>11,99</t>
  </si>
  <si>
    <t>LUVA DE CORRER, PVC, SERIE R, ÁGUA PLUVIAL, DN 150 MM, JUNTA ELÁSTICA, FORNECIDO E INSTALADO EM CONDUTORES VERTICAIS DE ÁGUAS PLUVIAIS. AF_06/2022</t>
  </si>
  <si>
    <t>118,02</t>
  </si>
  <si>
    <t>LUVA, CPVC, SOLDÁVEL, DN 35MM, INSTALADO EM RAMAL OU SUB-RAMAL DE ÁGUA   FORNECIMENTO E INSTALAÇÃO. AF_06/2022</t>
  </si>
  <si>
    <t>22,55</t>
  </si>
  <si>
    <t>REDUÇÃO EXCÊNTRICA, PVC, SERIE R, ÁGUA PLUVIAL, DN 150 X 100 MM, JUNTA ELÁSTICA, FORNECIDO E INSTALADO EM CONDUTORES VERTICAIS DE ÁGUAS PLUVIAIS. AF_06/2022</t>
  </si>
  <si>
    <t>86,08</t>
  </si>
  <si>
    <t>LUVA DE CORRER, CPVC, SOLDÁVEL, DN 35MM, INSTALADO EM RAMAL OU SUB-RAMAL DE ÁGUA   FORNECIMENTO E INSTALAÇÃO. AF_06/2022</t>
  </si>
  <si>
    <t>31,72</t>
  </si>
  <si>
    <t>TÊ DE INSPEÇÃO, PVC, SERIE R, ÁGUA PLUVIAL, DN 150 X 100 MM, JUNTA ELÁSTICA, FORNECIDO E INSTALADO EM CONDUTORES VERTICAIS DE ÁGUAS PLUVIAIS. AF_06/2022</t>
  </si>
  <si>
    <t>271,95</t>
  </si>
  <si>
    <t>UNIÃO, CPVC, SOLDÁVEL, DN35MM, INSTALADO EM RAMAL OU SUB-RAMAL DE ÁGUA   FORNECIMENTO E INSTALAÇÃO. AF_06/2022</t>
  </si>
  <si>
    <t>44,83</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</si>
  <si>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</si>
  <si>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</si>
  <si>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</si>
  <si>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50,63</t>
  </si>
  <si>
    <t>BUCHA DE REDUÇÃO, CPVC, SOLDÁVEL, DN35MM X 28MM, INSTALADO EM RAMAL OU SUB-RAMAL DE ÁGUA   FORNECIMENTO E INSTALAÇÃO. AF_06/2022</t>
  </si>
  <si>
    <t>37,92</t>
  </si>
  <si>
    <t>JUNÇÃO SIMPLES, PVC, SERIE R, ÁGUA PLUVIAL, DN 100 X 100 MM, JUNTA ELÁSTICA, FORNECIDO E INSTALADO EM CONDUTORES VERTICAIS DE ÁGUAS PLUVIAIS. AF_06/2022</t>
  </si>
  <si>
    <t>86,39</t>
  </si>
  <si>
    <t>TE, CPVC, SOLDÁVEL, DN 15MM, INSTALADO EM RAMAL OU SUB-RAMAL DE ÁGUA - FORNECIMENTO E INSTALAÇÃO. AF_06/2022</t>
  </si>
  <si>
    <t>13,68</t>
  </si>
  <si>
    <t>JUNÇÃO SIMPLES, PVC, SERIE R, ÁGUA PLUVIAL, DN 100 X 75 MM, JUNTA ELÁSTICA, FORNECIDO E INSTALADO EM CONDUTORES VERTICAIS DE ÁGUAS PLUVIAIS. AF_06/2022</t>
  </si>
  <si>
    <t>98,00</t>
  </si>
  <si>
    <t>TÊ, PVC, SERIE R, ÁGUA PLUVIAL, DN 100 X 100 MM, JUNTA ELÁSTICA, FORNECIDO E INSTALADO EM CONDUTORES VERTICAIS DE ÁGUAS PLUVIAIS. AF_06/2022</t>
  </si>
  <si>
    <t>76,03</t>
  </si>
  <si>
    <t>TE DE TRANSIÇÃO, CPVC, SOLDÁVEL, DN 15MM X 1/2 , INSTALADO EM RAMAL OU SUB-RAMAL DE ÁGUA   FORNECIMENTO E INSTALAÇÃO. AF_06/2022</t>
  </si>
  <si>
    <t>20,32</t>
  </si>
  <si>
    <t>TÊ MISTURADOR, CPVC, SOLDÁVEL, DN15MM, INSTALADO EM RAMAL OU SUB-RAMAL DE ÁGUA   FORNECIMENTO E INSTALAÇÃO. AF_06/2022</t>
  </si>
  <si>
    <t>17,26</t>
  </si>
  <si>
    <t>TÊ, PVC, SERIE R, ÁGUA PLUVIAL, DN 100 X 75 MM, JUNTA ELÁSTICA, FORNECIDO E INSTALADO EM CONDUTORES VERTICAIS DE ÁGUAS PLUVIAIS. AF_06/2022</t>
  </si>
  <si>
    <t>81,23</t>
  </si>
  <si>
    <t>TE, CPVC, SOLDÁVEL, DN 22MM, INSTALADO EM RAMAL OU SUB-RAMAL DE ÁGUA - FORNECIMENTO E INSTALAÇÃO. AF_06/2022</t>
  </si>
  <si>
    <t>17,80</t>
  </si>
  <si>
    <t>JUNÇÃO SIMPLES, PVC, SERIE R, ÁGUA PLUVIAL, DN 150 X 150 MM, JUNTA ELÁSTICA, FORNECIDO E INSTALADO EM CONDUTORES VERTICAIS DE ÁGUAS PLUVIAIS. AF_06/2022</t>
  </si>
  <si>
    <t>255,01</t>
  </si>
  <si>
    <t>JUNÇÃO SIMPLES, PVC, SERIE R, ÁGUA PLUVIAL, DN 150 X 100 MM, JUNTA ELÁSTICA, FORNECIDO E INSTALADO EM CONDUTORES VERTICAIS DE ÁGUAS PLUVIAIS. AF_06/2022</t>
  </si>
  <si>
    <t>192,63</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</si>
  <si>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</si>
  <si>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</si>
  <si>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188,46</t>
  </si>
  <si>
    <t>TÊ MISTURADOR, CPVC, SOLDÁVEL, DN22MM, INSTALADO EM RAMAL OU SUB-RAMAL DE ÁGUA   FORNECIMENTO E INSTALAÇÃO. AF_06/2022</t>
  </si>
  <si>
    <t>TE MISTURADOR DE TRANSIÇÃO, CPVC, SOLDÁVEL, DN 22MM X 3/4", INSTALADO EM RAMAL OU SUB-RAMAL DE ÁGUA - FORNECIMENTO E INSTALAÇÃO. AF_06/2022</t>
  </si>
  <si>
    <t>48,33</t>
  </si>
  <si>
    <t>TÊ, PVC, SERIE R, ÁGUA PLUVIAL, DN 150 X 100 MM, JUNTA ELÁSTICA, FORNECIDO E INSTALADO EM CONDUTORES VERTICAIS DE ÁGUAS PLUVIAIS. AF_06/2022</t>
  </si>
  <si>
    <t>145,72</t>
  </si>
  <si>
    <t>TÊ, CPVC, SOLDÁVEL, DN28MM, INSTALADO EM RAMAL OU SUB-RAMAL DE ÁGUA   FORNECIMENTO E INSTALAÇÃO. AF_06/2022</t>
  </si>
  <si>
    <t>25,68</t>
  </si>
  <si>
    <t>TÊ, CPVC, SOLDÁVEL, DN35MM, INSTALADO EM RAMAL OU SUB-RAMAL DE ÁGUA   FORNECIMENTO E INSTALAÇÃO. AF_06/2022</t>
  </si>
  <si>
    <t>56,88</t>
  </si>
  <si>
    <t>TUBO, CPVC, SOLDÁVEL, DN 35MM, INSTALADO EM RAMAL DE DISTRIBUIÇÃO DE ÁGUA   FORNECIMENTO E INSTALAÇÃO. AF_06/2022</t>
  </si>
  <si>
    <t>55,44</t>
  </si>
  <si>
    <t>JOELHO 90 GRAUS, CPVC, SOLDÁVEL, DN 22MM, INSTALADO EM RAMAL DE DISTRIBUIÇÃO DE ÁGUA   FORNECIMENTO E INSTALAÇÃO. AF_06/2022</t>
  </si>
  <si>
    <t>JOELHO 45 GRAUS, CPVC, SOLDÁVEL, DN 22MM, INSTALADO EM RAMAL DE DISTRIBUIÇÃO DE ÁGUA   FORNECIMENTO E INSTALAÇÃO. AF_06/2022</t>
  </si>
  <si>
    <t>14,63</t>
  </si>
  <si>
    <t>CURVA 90 GRAUS, CPVC, SOLDÁVEL, DN 22MM, INSTALADO EM RAMAL DE DISTRIBUIÇÃO DE ÁGUA - FORNECIMENTO E INSTALAÇÃO. AF_06/2022</t>
  </si>
  <si>
    <t>JOELHO 90 GRAUS, CPVC, SOLDÁVEL, DN 28MM, INSTALADO EM RAMAL DE DISTRIBUIÇÃO DE ÁGUA   FORNECIMENTO E INSTALAÇÃO. AF_06/2022</t>
  </si>
  <si>
    <t>19,89</t>
  </si>
  <si>
    <t>JOELHO 45 GRAUS, CPVC, SOLDÁVEL, DN 28MM, INSTALADO EM RAMAL DE DISTRIBUIÇÃO DE ÁGUA   FORNECIMENTO E INSTALAÇÃO. AF_06/2022</t>
  </si>
  <si>
    <t>19,22</t>
  </si>
  <si>
    <t>10,20</t>
  </si>
  <si>
    <t>CURVA 90 GRAUS, CPVC, SOLDÁVEL, DN 28MM, INSTALADO EM RAMAL DE DISTRIBUIÇÃO DE ÁGUA   FORNECIMENTO E INSTALAÇÃO. AF_06/2022</t>
  </si>
  <si>
    <t>12,87</t>
  </si>
  <si>
    <t>JOELHO 90 GRAUS, CPVC, SOLDÁVEL, DN 35MM, INSTALADO EM RAMAL DE DISTRIBUIÇÃO DE ÁGUA   FORNECIMENTO E INSTALAÇÃO. AF_06/2022</t>
  </si>
  <si>
    <t>29,57</t>
  </si>
  <si>
    <t>CURVA LONGA 90 GRAUS, PVC, SERIE NORMAL, ESGOTO PREDIAL, DN 40 MM, JUNTA SOLDÁVEL, FORNECIDO E INSTALADO EM RAMAL DE DESCARGA OU RAMAL DE ESGOTO SANITÁRIO. AF_08/2022</t>
  </si>
  <si>
    <t>14,76</t>
  </si>
  <si>
    <t>14,38</t>
  </si>
  <si>
    <t>15,10</t>
  </si>
  <si>
    <t>CURVA CURTA 90 GRAUS, PVC, SERIE NORMAL, ESGOTO PREDIAL, DN 50 MM, JUNTA ELÁSTICA, FORNECIDO E INSTALADO EM RAMAL DE DESCARGA OU RAMAL DE ESGOTO SANITÁRIO. AF_08/2022</t>
  </si>
  <si>
    <t>22,78</t>
  </si>
  <si>
    <t>JOELHO 45 GRAUS, CPVC, SOLDÁVEL, DN 35MM, INSTALADO EM RAMAL DE DISTRIBUIÇÃO DE ÁGUA   FORNECIMENTO E INSTALAÇÃO. AF_06/2022</t>
  </si>
  <si>
    <t>27,91</t>
  </si>
  <si>
    <t>CURVA LONGA 90 GRAUS, PVC, SERIE NORMAL, ESGOTO PREDIAL, DN 50 MM, JUNTA ELÁSTICA, FORNECIDO E INSTALADO EM RAMAL DE DESCARGA OU RAMAL DE ESGOTO SANITÁRIO. AF_08/2022</t>
  </si>
  <si>
    <t>24,95</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</si>
  <si>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</si>
  <si>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</si>
  <si>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21,75</t>
  </si>
  <si>
    <t>LUVA DE CORRER, CPVC, SOLDÁVEL, DN 22MM, INSTALADO EM RAMAL DE DISTRIBUIÇÃO DE ÁGUA   FORNECIMENTO E INSTALAÇÃO. AF_12/2014</t>
  </si>
  <si>
    <t>16,78</t>
  </si>
  <si>
    <t>22,72</t>
  </si>
  <si>
    <t>LUVA DE TRANSIÇÃO, CPVC, SOLDÁVEL, DN 22MM X 25MM, INSTALADO EM RAMAL DE DISTRIBUIÇÃO DE ÁGUA   FORNECIMENTO E INSTALAÇÃO. AF_06/2022</t>
  </si>
  <si>
    <t>9,13</t>
  </si>
  <si>
    <t>UNIÃO, CPVC, SOLDÁVEL, DN 22MM, INSTALADO EM RAMAL DE DISTRIBUIÇÃO DE ÁGUA   FORNECIMENTO E INSTALAÇÃO. AF_06/2022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</si>
  <si>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</si>
  <si>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</si>
  <si>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26,44</t>
  </si>
  <si>
    <t>JOELHO 45 GRAUS, PVC, SERIE NORMAL, ESGOTO PREDIAL, DN 100 MM, JUNTA ELÁSTICA, FORNECIDO E INSTALADO EM RAMAL DE DESCARGA OU RAMAL DE ESGOTO SANITÁRIO. AF_08/2022</t>
  </si>
  <si>
    <t>27,27</t>
  </si>
  <si>
    <t>ADAPTADOR, CPVC, SOLDÁVEL, DN 22MM, INSTALADO EM RAMAL DE DISTRIBUIÇÃO DE ÁGUA   FORNECIMENTO E INSTALAÇÃO. AF_06/2022</t>
  </si>
  <si>
    <t>29,77</t>
  </si>
  <si>
    <t>CURVA CURTA 90 GRAUS, PVC, SERIE NORMAL, ESGOTO PREDIAL, DN 100 MM, JUNTA ELÁSTICA, FORNECIDO E INSTALADO EM RAMAL DE DESCARGA OU RAMAL DE ESGOTO SANITÁRIO. AF_08/2022</t>
  </si>
  <si>
    <t>41,39</t>
  </si>
  <si>
    <t>CURVA DE TRANSPOSIÇÃO, CPVC, SOLDÁVEL, DN 22MM, INSTALADO EM RAMAL DE DISTRIBUIÇÃO DE ÁGUA   FORNECIMENTO E INSTALAÇÃO. AF_06/2022</t>
  </si>
  <si>
    <t>16,71</t>
  </si>
  <si>
    <t>CURVA LONGA 90 GRAUS, PVC, SERIE NORMAL, ESGOTO PREDIAL, DN 100 MM, JUNTA ELÁSTICA, FORNECIDO E INSTALADO EM RAMAL DE DESCARGA OU RAMAL DE ESGOTO SANITÁRIO. AF_08/2022</t>
  </si>
  <si>
    <t>76,21</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</si>
  <si>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</si>
  <si>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</si>
  <si>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</si>
  <si>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20,25</t>
  </si>
  <si>
    <t>LUVA, CPVC, SOLDÁVEL, DN 28MM, INSTALADO EM RAMAL DE DISTRIBUIÇÃO DE ÁGUA   FORNECIMENTO E INSTALAÇÃO. AF_06/2022</t>
  </si>
  <si>
    <t>13,53</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</si>
  <si>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</si>
  <si>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</si>
  <si>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</si>
  <si>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37,09</t>
  </si>
  <si>
    <t>BUCHA DE REDUÇÃO, CPVC, SOLDÁVEL, DN 28MM X 22MM, INSTALADO EM RAMAL DE DISTRIBUIÇÃO DE ÁGUA - FORNECIMENTO E INSTALAÇÃO. AF_06/2022</t>
  </si>
  <si>
    <t>LUVA, CPVC, SOLDÁVEL, DN 35MM, INSTALADO EM RAMAL DE DISTRIBUIÇÃO DE ÁGUA - FORNECIMENTO E INSTALAÇÃO. AF_06/2022</t>
  </si>
  <si>
    <t>21,88</t>
  </si>
  <si>
    <t>LUVA DE CORRER, CPVC, SOLDÁVEL, DN 35MM, INSTALADO EM RAMAL DE DISTRIBUIÇÃO DE ÁGUA - FORNECIMENTO E INSTALAÇÃO. AF_06/2022</t>
  </si>
  <si>
    <t>31,05</t>
  </si>
  <si>
    <t>UNIÃO, CPVC, SOLDÁVEL, DN35MM, INSTALADO EM RAMAL DE DISTRIBUIÇÃO DE ÁGUA - FORNECIMENTO E INSTALAÇÃO. AF_06/2022</t>
  </si>
  <si>
    <t>44,16</t>
  </si>
  <si>
    <t>CONECTOR, CPVC, SOLDÁVEL, DN 35MM X 1 1/4 , INSTALADO EM RAMAL DE DISTRIBUIÇÃO DE ÁGUA - FORNECIMENTO E INSTALAÇÃO. AF_06/2022</t>
  </si>
  <si>
    <t>56,27</t>
  </si>
  <si>
    <t>BUCHA DE REDUÇÃO, CPVC, SOLDÁVEL, DN35MM X 28MM, INSTALADO EM RAMAL DE DISTRIBUIÇÃO DE ÁGUA - FORNECIMENTO E INSTALAÇÃO. AF_06/2022</t>
  </si>
  <si>
    <t>37,30</t>
  </si>
  <si>
    <t>TE, CPVC, SOLDÁVEL, DN 22MM, INSTALADO EM RAMAL DE DISTRIBUIÇÃO DE ÁGUA - FORNECIMENTO E INSTALAÇÃO. AF_06/2022</t>
  </si>
  <si>
    <t>16,83</t>
  </si>
  <si>
    <t>TÊ MISTURADOR, CPVC, SOLDÁVEL, DN 22MM, INSTALADO EM RAMAL DE DISTRIBUIÇÃO DE ÁGUA - FORNECIMENTO E INSTALAÇÃO. AF_06/2022</t>
  </si>
  <si>
    <t>21,18</t>
  </si>
  <si>
    <t>TÊ, CPVC, SOLDÁVEL, DN 28MM, INSTALADO EM RAMAL DE DISTRIBUIÇÃO DE ÁGUA - FORNECIMENTO E INSTALAÇÃO. AF_06/2022</t>
  </si>
  <si>
    <t>24,54</t>
  </si>
  <si>
    <t>TÊ, CPVC, SOLDÁVEL, DN35MM, INSTALADO EM RAMAL DE DISTRIBUIÇÃO DE ÁGUA - FORNECIMENTO E INSTALAÇÃO. AF_06/2022</t>
  </si>
  <si>
    <t>55,53</t>
  </si>
  <si>
    <t>TUBO, CPVC, SOLDÁVEL, DN 54MM, INSTALADO EM PRUMADA DE ÁGUA   FORNECIMENTO E INSTALAÇÃO. AF_06/2022</t>
  </si>
  <si>
    <t>LUVA SIMPLES, PVC, SERIE NORMAL, ESGOTO PREDIAL, DN 75 MM, JUNTA ELÁSTICA, FORNECIDO E INSTALADO EM RAMAL DE DESCARGA OU RAMAL DE ESGOTO SANITÁRIO. AF_08/2022</t>
  </si>
  <si>
    <t>14,97</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</si>
  <si>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</si>
  <si>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</si>
  <si>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25,61</t>
  </si>
  <si>
    <t>LUVA SIMPLES, PVC, SERIE NORMAL, ESGOTO PREDIAL, DN 100 MM, JUNTA ELÁSTICA, FORNECIDO E INSTALADO EM RAMAL DE DESCARGA OU RAMAL DE ESGOTO SANITÁRIO. AF_08/2022</t>
  </si>
  <si>
    <t>17,03</t>
  </si>
  <si>
    <t>LUVA DE CORRER, PVC, SERIE NORMAL, ESGOTO PREDIAL, DN 100 MM, JUNTA ELÁSTICA, FORNECIDO E INSTALADO EM RAMAL DE DESCARGA OU RAMAL DE ESGOTO SANITÁRIO. AF_08/2022</t>
  </si>
  <si>
    <t>33,37</t>
  </si>
  <si>
    <t>JOELHO 45 GRAUS, CPVC, SOLDÁVEL, DN 35MM, INSTALADO EM PRUMADA DE ÁGUA - FORNECIMENTO E INSTALAÇÃO. AF_06/2022</t>
  </si>
  <si>
    <t>JOELHO 90 GRAUS, CPVC, SOLDÁVEL, DN 42MM, INSTALADO EM PRUMADA DE ÁGUA   FORNECIMENTO E INSTALAÇÃO. AF_06/2022</t>
  </si>
  <si>
    <t>36,39</t>
  </si>
  <si>
    <t>14,53</t>
  </si>
  <si>
    <t>TE, PVC, SERIE NORMAL, ESGOTO PREDIAL, DN 50 X 50 MM, JUNTA ELÁSTICA, FORNECIDO E INSTALADO EM RAMAL DE DESCARGA OU RAMAL DE ESGOTO SANITÁRIO. AF_08/2022</t>
  </si>
  <si>
    <t>23,34</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</si>
  <si>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</si>
  <si>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</si>
  <si>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37,42</t>
  </si>
  <si>
    <t>JOELHO 45 GRAUS, CPVC, SOLDÁVEL, DN 42MM, INSTALADO EM PRUMADA DE ÁGUA   FORNECIMENTO E INSTALAÇÃO. AF_06/2022</t>
  </si>
  <si>
    <t>35,98</t>
  </si>
  <si>
    <t>JOELHO 90 GRAUS, CPVC, SOLDÁVEL, DN 54MM, INSTALADO EM PRUMADA DE ÁGUA   FORNECIMENTO E INSTALAÇÃO. AF_06/2022</t>
  </si>
  <si>
    <t>79,56</t>
  </si>
  <si>
    <t>JOELHO 45 GRAUS, CPVC, SOLDÁVEL, DN 54MM, INSTALADO EM PRUMADA DE ÁGUA   FORNECIMENTO E INSTALAÇÃO. AF_06/2022</t>
  </si>
  <si>
    <t>67,41</t>
  </si>
  <si>
    <t>JOELHO 90 GRAUS, CPVC, SOLDÁVEL, DN 73MM, INSTALADO EM PRUMADA DE ÁGUA   FORNECIMENTO E INSTALAÇÃO. AF_06/2022</t>
  </si>
  <si>
    <t>159,58</t>
  </si>
  <si>
    <t>JOELHO 45 GRAUS, CPVC, SOLDÁVEL, DN 73MM, INSTALADO EM PRUMADA DE ÁGUA   FORNECIMENTO E INSTALAÇÃO. AF_06/2022</t>
  </si>
  <si>
    <t>154,09</t>
  </si>
  <si>
    <t>JOELHO 90 GRAUS, CPVC, SOLDÁVEL, DN 89MM, INSTALADO EM PRUMADA DE ÁGUA   FORNECIMENTO E INSTALAÇÃO. AF_06/2022</t>
  </si>
  <si>
    <t>188,20</t>
  </si>
  <si>
    <t>JOELHO 45 GRAUS, CPVC, SOLDÁVEL, DN 89MM, INSTALADO EM PRUMADA DE ÁGUA   FORNECIMENTO E INSTALAÇÃO. AF_06/2022</t>
  </si>
  <si>
    <t>222,39</t>
  </si>
  <si>
    <t>LUVA, CPVC, SOLDÁVEL, DN 35MM, INSTALADO EM PRUMADA DE ÁGUA   FORNECIMENTO E INSTALAÇÃO. AF_06/2022</t>
  </si>
  <si>
    <t>19,26</t>
  </si>
  <si>
    <t>TE, PVC, SERIE NORMAL, ESGOTO PREDIAL, DN 100 X 100 MM, JUNTA ELÁSTICA, FORNECIDO E INSTALADO EM RAMAL DE DESCARGA OU RAMAL DE ESGOTO SANITÁRIO. AF_08/2022</t>
  </si>
  <si>
    <t>41,60</t>
  </si>
  <si>
    <t>49,59</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</si>
  <si>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</si>
  <si>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</si>
  <si>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9,98</t>
  </si>
  <si>
    <t>CURVA CURTA 90 GRAUS, PVC, SERIE NORMAL, ESGOTO PREDIAL, DN 50 MM, JUNTA ELÁSTICA, FORNECIDO E INSTALADO EM PRUMADA DE ESGOTO SANITÁRIO OU VENTILAÇÃO. AF_08/2022</t>
  </si>
  <si>
    <t>17,66</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</si>
  <si>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</si>
  <si>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</si>
  <si>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19,80</t>
  </si>
  <si>
    <t>JOELHO 45 GRAUS, PVC, SERIE NORMAL, ESGOTO PREDIAL, DN 75 MM, JUNTA ELÁSTICA, FORNECIDO E INSTALADO EM PRUMADA DE ESGOTO SANITÁRIO OU VENTILAÇÃO. AF_08/2022</t>
  </si>
  <si>
    <t>20,77</t>
  </si>
  <si>
    <t>CURVA CURTA 90 GRAUS, PVC, SERIE NORMAL, ESGOTO PREDIAL, DN 75 MM, JUNTA ELÁSTICA, FORNECIDO E INSTALADO EM PRUMADA DE ESGOTO SANITÁRIO OU VENTILAÇÃO. AF_08/2022</t>
  </si>
  <si>
    <t>36,77</t>
  </si>
  <si>
    <t>CURVA LONGA 90 GRAUS, PVC, SERIE NORMAL, ESGOTO PREDIAL, DN 75 MM, JUNTA ELÁSTICA, FORNECIDO E INSTALADO EM PRUMADA DE ESGOTO SANITÁRIO OU VENTILAÇÃO. AF_08/2022</t>
  </si>
  <si>
    <t>57,22</t>
  </si>
  <si>
    <t>JOELHO 90 GRAUS, PVC, SERIE NORMAL, ESGOTO PREDIAL, DN 100 MM, JUNTA ELÁSTICA, FORNECIDO E INSTALADO EM PRUMADA DE ESGOTO SANITÁRIO OU VENTILAÇÃO. AF_08/2022</t>
  </si>
  <si>
    <t>27,65</t>
  </si>
  <si>
    <t>JOELHO 45 GRAUS, PVC, SERIE NORMAL, ESGOTO PREDIAL, DN 100 MM, JUNTA ELÁSTICA, FORNECIDO E INSTALADO EM PRUMADA DE ESGOTO SANITÁRIO OU VENTILAÇÃO. AF_08/2022</t>
  </si>
  <si>
    <t>28,48</t>
  </si>
  <si>
    <t>42,60</t>
  </si>
  <si>
    <t>CURVA LONGA 90 GRAUS, PVC, SERIE NORMAL, ESGOTO PREDIAL, DN 100 MM, JUNTA ELÁSTICA, FORNECIDO E INSTALADO EM PRUMADA DE ESGOTO SANITÁRIO OU VENTILAÇÃO. AF_08/2022</t>
  </si>
  <si>
    <t>77,42</t>
  </si>
  <si>
    <t>LUVA SIMPLES, PVC, SERIE NORMAL, ESGOTO PREDIAL, DN 50 MM, JUNTA ELÁSTICA, FORNECIDO E INSTALADO EM PRUMADA DE ESGOTO SANITÁRIO OU VENTILAÇÃO. AF_08/2022</t>
  </si>
  <si>
    <t>5,60</t>
  </si>
  <si>
    <t>LUVA DE CORRER, PVC, SERIE NORMAL, ESGOTO PREDIAL, DN 50 MM, JUNTA ELÁSTICA, FORNECIDO E INSTALADO EM PRUMADA DE ESGOTO SANITÁRIO OU VENTILAÇÃO. AF_08/2022</t>
  </si>
  <si>
    <t>16,85</t>
  </si>
  <si>
    <t>LUVA DE CORRER, CPVC, SOLDÁVEL, DN 35MM, INSTALADO EM PRUMADA DE ÁGUA   FORNECIMENTO E INSTALAÇÃO. AF_06/2022</t>
  </si>
  <si>
    <t>28,43</t>
  </si>
  <si>
    <t>UNIÃO, CPVC, SOLDÁVEL, DN35MM, INSTALADO EM PRUMADA DE ÁGUA   FORNECIMENTO E INSTALAÇÃO. AF_06/2022</t>
  </si>
  <si>
    <t>41,54</t>
  </si>
  <si>
    <t>LUVA SIMPLES, PVC, SERIE NORMAL, ESGOTO PREDIAL, DN 75 MM, JUNTA ELÁSTICA, FORNECIDO E INSTALADO EM PRUMADA DE ESGOTO SANITÁRIO OU VENTILAÇÃO. AF_08/2022</t>
  </si>
  <si>
    <t>13,63</t>
  </si>
  <si>
    <t>CONECTOR, CPVC, SOLDÁVEL, DN 35MM X 1 1/4 , INSTALADO EM PRUMADA DE ÁGUA   FORNECIMENTO E INSTALAÇÃO. AF_06/2022</t>
  </si>
  <si>
    <t>53,71</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</si>
  <si>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</si>
  <si>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</si>
  <si>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</si>
  <si>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25,26</t>
  </si>
  <si>
    <t>LUVA DE CORRER, PVC, SERIE NORMAL, ESGOTO PREDIAL, DN 100 MM, JUNTA ELÁSTICA, FORNECIDO E INSTALADO EM PRUMADA DE ESGOTO SANITÁRIO OU VENTILAÇÃO. AF_08/2022</t>
  </si>
  <si>
    <t>34,18</t>
  </si>
  <si>
    <t>LUVA DE CORRER, CPVC, SOLDÁVEL, DN 42MM, INSTALADO EM PRUMADA DE ÁGUA   FORNECIMENTO E INSTALAÇÃO. AF_06/2022</t>
  </si>
  <si>
    <t>LUVA DE TRANSIÇÃO, CPVC, SOLDÁVEL, DN42MM X 1.1/2 , INSTALADO EM PRUMADA DE ÁGUA   FORNECIMENTO E INSTALAÇÃO. AF_06/2022</t>
  </si>
  <si>
    <t>128,11</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</si>
  <si>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</si>
  <si>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</si>
  <si>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60,68</t>
  </si>
  <si>
    <t>34,81</t>
  </si>
  <si>
    <t>JUNÇÃO SIMPLES, PVC, SERIE NORMAL, ESGOTO PREDIAL, DN 75 X 75 MM, JUNTA ELÁSTICA, FORNECIDO E INSTALADO EM PRUMADA DE ESGOTO SANITÁRIO OU VENTILAÇÃO. AF_08/2022</t>
  </si>
  <si>
    <t>36,87</t>
  </si>
  <si>
    <t>CONECTOR, CPVC, SOLDÁVEL, DN 42MM X 1.1/2 , INSTALADO EM PRUMADA DE ÁGUA   FORNECIMENTO E INSTALAÇÃO. AF_06/2022</t>
  </si>
  <si>
    <t>64,97</t>
  </si>
  <si>
    <t>BUCHA DE REDUÇÃO, CPVC, SOLDÁVEL, DN 42MM X 22MM, INSTALADO EM RAMAL DE DISTRIBUIÇÃO DE ÁGUA - FORNECIMENTO E INSTALAÇÃO. AF_06/2022</t>
  </si>
  <si>
    <t>41,62</t>
  </si>
  <si>
    <t>TE, PVC, SERIE NORMAL, ESGOTO PREDIAL, DN 100 X 100 MM, JUNTA ELÁSTICA, FORNECIDO E INSTALADO EM PRUMADA DE ESGOTO SANITÁRIO OU VENTILAÇÃO. AF_08/2022</t>
  </si>
  <si>
    <t>43,21</t>
  </si>
  <si>
    <t>JUNÇÃO SIMPLES, PVC, SERIE NORMAL, ESGOTO PREDIAL, DN 100 X 100 MM, JUNTA ELÁSTICA, FORNECIDO E INSTALADO EM PRUMADA DE ESGOTO SANITÁRIO OU VENTILAÇÃO. AF_08/2022</t>
  </si>
  <si>
    <t>51,20</t>
  </si>
  <si>
    <t>LUVA, CPVC, SOLDÁVEL, DN 54MM, INSTALADO EM PRUMADA DE ÁGUA   FORNECIMENTO E INSTALAÇÃO. AF_06/2022</t>
  </si>
  <si>
    <t>LUVA DE TRANSIÇÃO, CPVC, SOLDÁVEL, DN 54MM X 2 , INSTALADO EM PRUMADA DE ÁGUA   FORNECIMENTO E INSTALAÇÃO. AF_06/2022</t>
  </si>
  <si>
    <t>201,59</t>
  </si>
  <si>
    <t>UNIÃO, CPVC, SOLDÁVEL, DN 54MM, INSTALADO EM PRUMADA DE ÁGUA   FORNECIMENTO E INSTALAÇÃO. AF_06/2022</t>
  </si>
  <si>
    <t>134,88</t>
  </si>
  <si>
    <t>LUVA, CPVC, SOLDÁVEL, DN 73MM, INSTALADO EM PRUMADA DE ÁGUA   FORNECIMENTO E INSTALAÇÃO. AF_06/2022</t>
  </si>
  <si>
    <t>154,42</t>
  </si>
  <si>
    <t>UNIÃO, CPVC, SOLDÁVEL, DN 73MM, INSTALADO EM PRUMADA DE ÁGUA   FORNECIMENTO E INSTALAÇÃO. AF_06/2022</t>
  </si>
  <si>
    <t>175,26</t>
  </si>
  <si>
    <t>LUVA, CPVC, SOLDÁVEL, DN 89MM, INSTALADO EM PRUMADA DE ÁGUA   FORNECIMENTO E INSTALAÇÃO. AF_06/2022</t>
  </si>
  <si>
    <t>181,55</t>
  </si>
  <si>
    <t>UNIÃO, CPVC, SOLDÁVEL, DN 89MM, INSTALADO EM PRUMADA DE ÁGUA   FORNECIMENTO E INSTALAÇÃO. AF_06/2022</t>
  </si>
  <si>
    <t>266,08</t>
  </si>
  <si>
    <t>TÊ, CPVC, SOLDÁVEL, DN 35MM, INSTALADO EM PRUMADA DE ÁGUA   FORNECIMENTO E INSTALAÇÃO. AF_06/2022</t>
  </si>
  <si>
    <t>50,29</t>
  </si>
  <si>
    <t>TE, CPVC, SOLDÁVEL, DN  42MM, INSTALADO EM PRUMADA DE ÁGUA   FORNECIMENTO E INSTALAÇÃO. AF_06/2022</t>
  </si>
  <si>
    <t>63,37</t>
  </si>
  <si>
    <t>TÊ, CPVC, SOLDÁVEL, DN 54 MM, INSTALADO EM PRUMADA DE ÁGUA   FORNECIMENTO E INSTALAÇÃO. AF_06/2022</t>
  </si>
  <si>
    <t>99,74</t>
  </si>
  <si>
    <t>TÊ, CPVC, SOLDÁVEL, DN 73MM, INSTALADO EM PRUMADA DE ÁGUA   FORNECIMENTO E INSTALAÇÃO. AF_06/2022</t>
  </si>
  <si>
    <t>TÊ, CPVC, SOLDÁVEL, DN 89MM, INSTALADO EM PRUMADA DE ÁGUA   FORNECIMENTO E INSTALAÇÃO. AF_06/2022</t>
  </si>
  <si>
    <t>255,60</t>
  </si>
  <si>
    <t>JOELHO 90 GRAUS, PVC, SERIE NORMAL, ESGOTO PREDIAL, DN 100 MM, JUNTA ELÁSTICA, FORNECIDO E INSTALADO EM SUBCOLETOR AÉREO DE ESGOTO SANITÁRIO. AF_08/2022</t>
  </si>
  <si>
    <t>30,62</t>
  </si>
  <si>
    <t>JOELHO 45 GRAUS, PVC, SERIE NORMAL, ESGOTO PREDIAL, DN 100 MM, JUNTA ELÁSTICA, FORNECIDO E INSTALADO EM SUBCOLETOR AÉREO DE ESGOTO SANITÁRIO. AF_08/2022</t>
  </si>
  <si>
    <t>31,45</t>
  </si>
  <si>
    <t>CURVA CURTA 90 GRAUS, PVC, SERIE NORMAL, ESGOTO PREDIAL, DN 100 MM, JUNTA ELÁSTICA, FORNECIDO E INSTALADO EM SUBCOLETOR AÉREO DE ESGOTO SANITÁRIO. AF_08/2022</t>
  </si>
  <si>
    <t>45,57</t>
  </si>
  <si>
    <t>CURVA LONGA 90 GRAUS, PVC, SERIE NORMAL, ESGOTO PREDIAL, DN 100 MM, JUNTA ELÁSTICA, FORNECIDO E INSTALADO EM SUBCOLETOR AÉREO DE ESGOTO SANITÁRIO. AF_08/2022</t>
  </si>
  <si>
    <t>80,39</t>
  </si>
  <si>
    <t>JOELHO 90 GRAUS, PVC, SERIE NORMAL, ESGOTO PREDIAL, DN 150 MM, JUNTA ELÁSTICA, FORNECIDO E INSTALADO EM SUBCOLETOR AÉREO DE ESGOTO SANITÁRIO. AF_08/2022</t>
  </si>
  <si>
    <t>102,49</t>
  </si>
  <si>
    <t>JOELHO 45 GRAUS, PVC, SERIE NORMAL, ESGOTO PREDIAL, DN 150 MM, JUNTA ELÁSTICA, FORNECIDO E INSTALADO EM SUBCOLETOR AÉREO DE ESGOTO SANITÁRIO. AF_08/2022</t>
  </si>
  <si>
    <t>107,67</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</si>
  <si>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</si>
  <si>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</si>
  <si>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36,16</t>
  </si>
  <si>
    <t>TE, PVC, SERIE NORMAL, ESGOTO PREDIAL, DN 100 X 100 MM, JUNTA ELÁSTICA, FORNECIDO E INSTALADO EM SUBCOLETOR AÉREO DE ESGOTO SANITÁRIO. AF_08/2022</t>
  </si>
  <si>
    <t>47,17</t>
  </si>
  <si>
    <t>JUNÇÃO SIMPLES, PVC, SERIE NORMAL, ESGOTO PREDIAL, DN 100 X 100 MM, JUNTA ELÁSTICA, FORNECIDO E INSTALADO EM SUBCOLETOR AÉREO DE ESGOTO SANITÁRIO. AF_08/2022</t>
  </si>
  <si>
    <t>55,16</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</si>
  <si>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</si>
  <si>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</si>
  <si>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</si>
  <si>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</si>
  <si>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</si>
  <si>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20,71</t>
  </si>
  <si>
    <t>12,60</t>
  </si>
  <si>
    <t>TÊ COM BUCHA DE LATÃO NA BOLSA CENTRAL, PVC, SOLDÁVEL, DN 25MM X 3/4 , INSTALADO EM RAMAL OU SUB-RAMAL DE ÁGUA - FORNECIMENTO E INSTALAÇÃO. AF_06/2022</t>
  </si>
  <si>
    <t>21,42</t>
  </si>
  <si>
    <t>COTOVELO EM COBRE, DN 22 MM, 90 GRAUS, SEM ANEL DE SOLDA, INSTALADO EM PRUMADA DE HIDRÁULICA PREDIAL - FORNECIMENTO E INSTALAÇÃO. AF_04/2022</t>
  </si>
  <si>
    <t>17,46</t>
  </si>
  <si>
    <t>COTOVELO EM COBRE, DN 28 MM, 90 GRAUS, SEM ANEL DE SOLDA, INSTALADO EM PRUMADA DE HIDRÁULICA PREDIAL - FORNECIMENTO E INSTALAÇÃO. AF_04/2022</t>
  </si>
  <si>
    <t>27,54</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</si>
  <si>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</si>
  <si>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</si>
  <si>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73,91</t>
  </si>
  <si>
    <t>COTOVELO EM COBRE, DN 54 MM, 90 GRAUS, SEM ANEL DE SOLDA, INSTALADO EM PRUMADA DE HIDRÁULICA PREDIAL - FORNECIMENTO E INSTALAÇÃO. AF_04/2022</t>
  </si>
  <si>
    <t>114,52</t>
  </si>
  <si>
    <t>COTOVELO EM COBRE, DN 66 MM, 90 GRAUS, SEM ANEL DE SOLDA, INSTALADO EM PRUMADA DE HIDRÁULICA PREDIAL - FORNECIMENTO E INSTALAÇÃO. AF_04/2022</t>
  </si>
  <si>
    <t>354,79</t>
  </si>
  <si>
    <t>LUVA EM COBRE, DN 22 MM, SEM ANEL DE SOLDA, INSTALADO EM PRUMADA DE HIDRÁULICA PREDIAL - FORNECIMENTO E INSTALAÇÃO. AF_04/2022</t>
  </si>
  <si>
    <t>9,92</t>
  </si>
  <si>
    <t>LUVA EM COBRE, DN 28 MM, SEM ANEL DE SOLDA, INSTALADO EM PRUMADA DE HIDRÁULICA PREDIAL - FORNECIMENTO E INSTALAÇÃO. AF_04/2022</t>
  </si>
  <si>
    <t>LUVA EM COBRE, DN 35 MM, SEM ANEL DE SOLDA, INSTALADO EM PRUMADA DE HIDRÁULICA PREDIAL - FORNECIMENTO E INSTALAÇÃO. AF_04/2022</t>
  </si>
  <si>
    <t>31,65</t>
  </si>
  <si>
    <t>LUVA EM COBRE, DN 42 MM, SEM ANEL DE SOLDA, INSTALADO EM PRUMADA DE HIDRÁULICA PREDIAL - FORNECIMENTO E INSTALAÇÃO. AF_04/2022</t>
  </si>
  <si>
    <t>41,94</t>
  </si>
  <si>
    <t>LUVA EM COBRE, DN 54 MM, SEM ANEL DE SOLDA, INSTALADO EM PRUMADA DE HIDRÁULICA PREDIAL - FORNECIMENTO E INSTALAÇÃO. AF_04/2022</t>
  </si>
  <si>
    <t>LUVA EM COBRE, DN 66 MM, SEM ANEL DE SOLDA, INSTALADO EM PRUMADA DE HIDRÁULICA PREDIAL - FORNECIMENTO E INSTALAÇÃO. AF_04/2022</t>
  </si>
  <si>
    <t>182,79</t>
  </si>
  <si>
    <t>TE EM COBRE, DN 22 MM, SEM ANEL DE SOLDA, INSTALADO EM PRUMADA DE HIDRÁULICA PREDIAL - FORNECIMENTO E INSTALAÇÃO. AF_04/2022</t>
  </si>
  <si>
    <t>22,98</t>
  </si>
  <si>
    <t>TE EM COBRE, DN 28 MM, SEM ANEL DE SOLDA, INSTALADO EM PRUMADA DE HIDRÁULICA PREDIAL - FORNECIMENTO E INSTALAÇÃO. AF_04/2022</t>
  </si>
  <si>
    <t>35,01</t>
  </si>
  <si>
    <t>TE EM COBRE, DN 35 MM, SEM ANEL DE SOLDA, INSTALADO EM PRUMADA DE HIDRÁULICA PREDIAL - FORNECIMENTO E INSTALAÇÃO. AF_04/2022</t>
  </si>
  <si>
    <t>69,29</t>
  </si>
  <si>
    <t>TE EM COBRE, DN 42 MM, SEM ANEL DE SOLDA, INSTALADO EM PRUMADA DE HIDRÁULICA PREDIAL - FORNECIMENTO E INSTALAÇÃO. AF_04/2022</t>
  </si>
  <si>
    <t>91,55</t>
  </si>
  <si>
    <t>TE EM COBRE, DN 54 MM, SEM ANEL DE SOLDA, INSTALADO EM PRUMADA DE HIDRÁULICA PREDIAL - FORNECIMENTO E INSTALAÇÃO. AF_04/2022</t>
  </si>
  <si>
    <t>168,04</t>
  </si>
  <si>
    <t>TE EM COBRE, DN 66 MM, SEM ANEL DE SOLDA, INSTALADO EM PRUMADA DE HIDRÁULICA PREDIAL - FORNECIMENTO E INSTALAÇÃO. AF_04/2022</t>
  </si>
  <si>
    <t>436,26</t>
  </si>
  <si>
    <t>COTOVELO EM COBRE, DN 15 MM, 90 GRAUS, SEM ANEL DE SOLDA, INSTALADO EM RAMAL DE DISTRIBUIÇÃO   FORNECIMENTO E INSTALAÇÃO. AF_04/2022</t>
  </si>
  <si>
    <t>12,99</t>
  </si>
  <si>
    <t>COTOVELO EM COBRE, DN 22 MM, 90 GRAUS, SEM ANEL DE SOLDA, INSTALADO EM RAMAL DE DISTRIBUIÇÃO DE HIDRÁULICA PREDIAL - FORNECIMENTO E INSTALAÇÃO. AF_04/2022</t>
  </si>
  <si>
    <t>21,63</t>
  </si>
  <si>
    <t>COTOVELO EM COBRE, DN 28 MM, 90 GRAUS, SEM ANEL DE SOLDA, INSTALADO EM RAMAL DE DISTRIBUIÇÃO DE HIDRÁULICA PREDIAL - FORNECIMENTO E INSTALAÇÃO. AF_04/2022</t>
  </si>
  <si>
    <t>31,38</t>
  </si>
  <si>
    <t>LUVA EM COBRE, DN 15 MM, SEM ANEL DE SOLDA, INSTALADO EM RAMAL DE DISTRIBUIÇÃO DE HIDRÁULICA PREDIAL - FORNECIMENTO E INSTALAÇÃO. AF_04/2022</t>
  </si>
  <si>
    <t>8,70</t>
  </si>
  <si>
    <t>LUVA EM COBRE, DN 22 MM, SEM ANEL DE SOLDA, INSTALADO EM RAMAL DE DISTRIBUIÇÃO DE HIDRÁULICA PREDIAL - FORNECIMENTO E INSTALAÇÃO. AF_04/2022</t>
  </si>
  <si>
    <t>12,71</t>
  </si>
  <si>
    <t>LUVA EM COBRE, DN 28 MM, SEM ANEL DE SOLDA, INSTALADO EM RAMAL DE DISTRIBUIÇÃO DE HIDRÁULICA PREDIAL - FORNECIMENTO E INSTALAÇÃO. AF_04/2022</t>
  </si>
  <si>
    <t>19,36</t>
  </si>
  <si>
    <t>TE EM COBRE, DN 15 MM, SEM ANEL DE SOLDA, INSTALADO EM RAMAL DE DISTRIBUIÇÃO DE HIDRÁULICA PREDIAL - FORNECIMENTO E INSTALAÇÃO. AF_04/2022</t>
  </si>
  <si>
    <t>18,23</t>
  </si>
  <si>
    <t>TE EM COBRE, DN 22 MM, SEM ANEL DE SOLDA, INSTALADO EM RAMAL DE DISTRIBUIÇÃO DE HIDRÁULICA PREDIAL - FORNECIMENTO E INSTALAÇÃO. AF_04/2022</t>
  </si>
  <si>
    <t>28,55</t>
  </si>
  <si>
    <t>TE EM COBRE, DN 28 MM, SEM ANEL DE SOLDA, INSTALADO EM RAMAL DE DISTRIBUIÇÃO DE HIDRÁULICA PREDIAL - FORNECIMENTO E INSTALAÇÃO. AF_04/2022</t>
  </si>
  <si>
    <t>40,15</t>
  </si>
  <si>
    <t>COTOVELO EM COBRE, DN 15 MM, 90 GRAUS, SEM ANEL DE SOLDA, INSTALADO EM RAMAL E SUB-RAMAL DE HIDRÁULICA PREDIAL - FORNECIMENTO E INSTALAÇÃO. AF_04/2022</t>
  </si>
  <si>
    <t>13,69</t>
  </si>
  <si>
    <t>COTOVELO EM COBRE, DN 22 MM, 90 GRAUS, SEM ANEL DE SOLDA, INSTALADO EM RAMAL E SUB-RAMAL DE HIDRÁULICA PREDIAL - FORNECIMENTO E INSTALAÇÃO. AF_04/2022</t>
  </si>
  <si>
    <t>24,73</t>
  </si>
  <si>
    <t>COTOVELO EM COBRE, DN 28 MM, 90 GRAUS, SEM ANEL DE SOLDA, INSTALADO EM RAMAL E SUB-RAMAL DE HIDRÁULICA PREDIAL - FORNECIMENTO E INSTALAÇÃO. AF_04/2022</t>
  </si>
  <si>
    <t>36,90</t>
  </si>
  <si>
    <t>LUVA EM COBRE, DN 15 MM, SEM ANEL DE SOLDA, INSTALADO EM RAMAL E SUB-RAMAL DE HIDRÁULICA PREDIAL - FORNECIMENTO E INSTALAÇÃO. AF_04/2022</t>
  </si>
  <si>
    <t>8,89</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</si>
  <si>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</si>
  <si>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</si>
  <si>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23,07</t>
  </si>
  <si>
    <t>TE EM COBRE, DN 15 MM, SEM ANEL DE SOLDA, INSTALADO EM RAMAL E SUB-RAMAL DE HIDRÁULICA PREDIAL - FORNECIMENTO E INSTALAÇÃO. AF_04/2022</t>
  </si>
  <si>
    <t>18,58</t>
  </si>
  <si>
    <t>TE EM COBRE, DN 22 MM, SEM ANEL DE SOLDA, INSTALADO EM RAMAL E SUB-RAMAL DE HIDRÁULICA PREDIAL - FORNECIMENTO E INSTALAÇÃO. AF_04/2022</t>
  </si>
  <si>
    <t>32,68</t>
  </si>
  <si>
    <t>TE EM COBRE, DN 28 MM, SEM ANEL DE SOLDA, INSTALADO EM RAMAL E SUB-RAMAL DE HIDRÁULICA PREDIAL - FORNECIMENTO E INSTALAÇÃO. AF_04/2022</t>
  </si>
  <si>
    <t>47,52</t>
  </si>
  <si>
    <t>NIPLE, EM FERRO GALVANIZADO, DN 50 (2"), CONEXÃO ROSQUEADA, INSTALADO EM PRUMADAS - FORNECIMENTO E INSTALAÇÃO. AF_10/2020</t>
  </si>
  <si>
    <t>67,62</t>
  </si>
  <si>
    <t>LUVA, EM FERRO GALVANIZADO, DN 50 (2"), CONEXÃO ROSQUEADA, INSTALADO EM PRUMADAS - FORNECIMENTO E INSTALAÇÃO. AF_10/2020</t>
  </si>
  <si>
    <t>67,59</t>
  </si>
  <si>
    <t>NIPLE, EM FERRO GALVANIZADO, DN 65 (2 1/2"), CONEXÃO ROSQUEADA, INSTALADO EM PRUMADAS - FORNECIMENTO E INSTALAÇÃO. AF_10/2020</t>
  </si>
  <si>
    <t>89,21</t>
  </si>
  <si>
    <t>LUVA, EM FERRO GALVANIZADO, DN 65 (2 1/2"), CONEXÃO ROSQUEADA, INSTALADO EM PRUMADAS - FORNECIMENTO E INSTALAÇÃO. AF_10/2020</t>
  </si>
  <si>
    <t>99,48</t>
  </si>
  <si>
    <t>NIPLE, EM FERRO GALVANIZADO, DN 80 (3"), CONEXÃO ROSQUEADA, INSTALADO EM PRUMADAS - FORNECIMENTO E INSTALAÇÃO. AF_10/2020</t>
  </si>
  <si>
    <t>125,80</t>
  </si>
  <si>
    <t>LUVA, EM FERRO GALVANIZADO, DN 80 (3"), CONEXÃO ROSQUEADA, INSTALADO EM PRUMADAS - FORNECIMENTO E INSTALAÇÃO. AF_10/2020</t>
  </si>
  <si>
    <t>134,94</t>
  </si>
  <si>
    <t>JOELHO 45 GRAUS, EM FERRO GALVANIZADO, DN 50 (2"), CONEXÃO ROSQUEADA, INSTALADO EM PRUMADAS - FORNECIMENTO E INSTALAÇÃO. AF_10/2020</t>
  </si>
  <si>
    <t>100,53</t>
  </si>
  <si>
    <t>JOELHO 90 GRAUS, EM FERRO GALVANIZADO, DN 50 (2"), CONEXÃO ROSQUEADA, INSTALADO EM PRUMADAS - FORNECIMENTO E INSTALAÇÃO. AF_10/2020</t>
  </si>
  <si>
    <t>98,25</t>
  </si>
  <si>
    <t>JOELHO 45 GRAUS, EM FERRO GALVANIZADO, DN 65 (2 1/2"), CONEXÃO ROSQUEADA, INSTALADO EM PRUMADAS - FORNECIMENTO E INSTALAÇÃO. AF_10/2020</t>
  </si>
  <si>
    <t>153,52</t>
  </si>
  <si>
    <t>JOELHO 90 GRAUS, EM FERRO GALVANIZADO, DN 65 (2 1/2"), CONEXÃO ROSQUEADA, INSTALADO EM PRUMADAS - FORNECIMENTO E INSTALAÇÃO. AF_10/2020</t>
  </si>
  <si>
    <t>143,47</t>
  </si>
  <si>
    <t>JOELHO 45 GRAUS, EM FERRO GALVANIZADO, DN 80 (3"), CONEXÃO ROSQUEADA, INSTALADO EM PRUMADAS - FORNECIMENTO E INSTALAÇÃO. AF_10/2020</t>
  </si>
  <si>
    <t>204,42</t>
  </si>
  <si>
    <t>JOELHO 90 GRAUS, EM FERRO GALVANIZADO, DN 80 (3"), CONEXÃO ROSQUEADA, INSTALADO EM PRUMADAS - FORNECIMENTO E INSTALAÇÃO. AF_10/2020</t>
  </si>
  <si>
    <t>185,05</t>
  </si>
  <si>
    <t>TÊ, EM FERRO GALVANIZADO, DN 50 (2"), CONEXÃO ROSQUEADA, INSTALADO EM PRUMADAS - FORNECIMENTO E INSTALAÇÃO. AF_10/2020</t>
  </si>
  <si>
    <t>130,96</t>
  </si>
  <si>
    <t>TÊ, EM FERRO GALVANIZADO, DN 65 (2 1/2"), CONEXÃO ROSQUEADA, INSTALADO EM PRUMADAS - FORNECIMENTO E INSTALAÇÃO. AF_10/2020</t>
  </si>
  <si>
    <t>196,37</t>
  </si>
  <si>
    <t>TÊ, EM FERRO GALVANIZADO, DN 80 (3"), CONEXÃO ROSQUEADA, INSTALADO EM PRUMADAS - FORNECIMENTO E INSTALAÇÃO. AF_10/2020</t>
  </si>
  <si>
    <t>244,89</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</si>
  <si>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</si>
  <si>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</si>
  <si>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</si>
  <si>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43,75</t>
  </si>
  <si>
    <t>LUVA, EM FERRO GALVANIZADO, DN 32 (1 1/4"), CONEXÃO ROSQUEADA, INSTALADO EM REDE DE ALIMENTAÇÃO PARA HIDRANTE - FORNECIMENTO E INSTALAÇÃO. AF_10/2020</t>
  </si>
  <si>
    <t>45,47</t>
  </si>
  <si>
    <t>NIPLE, EM FERRO GALVANIZADO, DN 40 (1 1/2"), CONEXÃO ROSQUEADA, INSTALADO EM REDE DE ALIMENTAÇÃO PARA HIDRANTE - FORNECIMENTO E INSTALAÇÃO. AF_10/2020</t>
  </si>
  <si>
    <t>51,84</t>
  </si>
  <si>
    <t>LUVA, EM FERRO GALVANIZADO, DN 40 (1 1/2"), CONEXÃO ROSQUEADA, INSTALADO EM REDE DE ALIMENTAÇÃO PARA HIDRANTE - FORNECIMENTO E INSTALAÇÃO. AF_10/2020</t>
  </si>
  <si>
    <t>52,17</t>
  </si>
  <si>
    <t>NIPLE, EM FERRO GALVANIZADO, DN 50 (2"), CONEXÃO ROSQUEADA, INSTALADO EM REDE DE ALIMENTAÇÃO PARA HIDRANTE - FORNECIMENTO E INSTALAÇÃO. AF_10/2020</t>
  </si>
  <si>
    <t>67,57</t>
  </si>
  <si>
    <t>LUVA, EM FERRO GALVANIZADO, DN 50 (2"), CONEXÃO ROSQUEADA, INSTALADO EM REDE DE ALIMENTAÇÃO PARA HIDRANTE - FORNECIMENTO E INSTALAÇÃO. AF_10/2020</t>
  </si>
  <si>
    <t>67,54</t>
  </si>
  <si>
    <t>NIPLE, EM FERRO GALVANIZADO, DN 65 (2 1/2"), CONEXÃO ROSQUEADA, INSTALADO EM REDE DE ALIMENTAÇÃO PARA HIDRANTE - FORNECIMENTO E INSTALAÇÃO. AF_10/2020</t>
  </si>
  <si>
    <t>90,89</t>
  </si>
  <si>
    <t>LUVA, EM FERRO GALVANIZADO, DN 65 (2 1/2"), CONEXÃO ROSQUEADA, INSTALADO EM REDE DE ALIMENTAÇÃO PARA HIDRANTE - FORNECIMENTO E INSTALAÇÃO. AF_10/2020</t>
  </si>
  <si>
    <t>101,16</t>
  </si>
  <si>
    <t>NIPLE, EM FERRO GALVANIZADO, DN 80 (3"), CONEXÃO ROSQUEADA, INSTALADO EM REDE DE ALIMENTAÇÃO PARA HIDRANTE - FORNECIMENTO E INSTALAÇÃO. AF_10/2020</t>
  </si>
  <si>
    <t>129,25</t>
  </si>
  <si>
    <t>LUVA, EM FERRO GALVANIZADO, DN 80 (3"), CONEXÃO ROSQUEADA, INSTALADO EM REDE DE ALIMENTAÇÃO PARA HIDRANTE - FORNECIMENTO E INSTALAÇÃO. AF_10/2020</t>
  </si>
  <si>
    <t>138,39</t>
  </si>
  <si>
    <t>JOELHO 45 GRAUS, EM FERRO GALVANIZADO, DN 25 (1"), CONEXÃO ROSQUEADA, INSTALADO EM REDE DE ALIMENTAÇÃO PARA HIDRANTE - FORNECIMENTO E INSTALAÇÃO. AF_10/2020</t>
  </si>
  <si>
    <t>54,63</t>
  </si>
  <si>
    <t>JOELHO 90 GRAUS, EM FERRO GALVANIZADO, DN 25 (1"), CONEXÃO ROSQUEADA, INSTALADO EM REDE DE ALIMENTAÇÃO PARA HIDRANTE - FORNECIMENTO E INSTALAÇÃO. AF_10/2020</t>
  </si>
  <si>
    <t>52,18</t>
  </si>
  <si>
    <t>JOELHO 45 GRAUS, EM FERRO GALVANIZADO, DN 32 (1 1/4"), CONEXÃO ROSQUEADA, INSTALADO EM REDE DE ALIMENTAÇÃO PARA HIDRANTE - FORNECIMENTO E INSTALAÇÃO. AF_10/2020</t>
  </si>
  <si>
    <t>69,16</t>
  </si>
  <si>
    <t>JOELHO 90 GRAUS, EM FERRO GALVANIZADO, DN 32 (1 1/4"), CONEXÃO ROSQUEADA, INSTALADO EM REDE DE ALIMENTAÇÃO PARA HIDRANTE - FORNECIMENTO E INSTALAÇÃO. AF_10/2020</t>
  </si>
  <si>
    <t>64,28</t>
  </si>
  <si>
    <t>JOELHO 45 GRAUS, EM FERRO GALVANIZADO, DN 40 (1 1/2"), CONEXÃO ROSQUEADA, INSTALADO EM REDE DE ALIMENTAÇÃO PARA HIDRANTE - FORNECIMENTO E INSTALAÇÃO. AF_10/2020</t>
  </si>
  <si>
    <t>79,39</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</si>
  <si>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</si>
  <si>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</si>
  <si>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100,44</t>
  </si>
  <si>
    <t>JOELHO 90 GRAUS, EM FERRO GALVANIZADO, DN 50 (2"), CONEXÃO ROSQUEADA, INSTALADO EM REDE DE ALIMENTAÇÃO PARA HIDRANTE - FORNECIMENTO E INSTALAÇÃO. AF_10/2020</t>
  </si>
  <si>
    <t>98,16</t>
  </si>
  <si>
    <t>JOELHO 45 GRAUS, EM FERRO GALVANIZADO, DN 65 (2 1/2"), CONEXÃO ROSQUEADA, INSTALADO EM REDE DE ALIMENTAÇÃO PARA HIDRANTE - FORNECIMENTO E INSTALAÇÃO. AF_10/2020</t>
  </si>
  <si>
    <t>156,08</t>
  </si>
  <si>
    <t>JOELHO 90 GRAUS, EM FERRO GALVANIZADO, DN 65 (2 1/2"), CONEXÃO ROSQUEADA, INSTALADO EM REDE DE ALIMENTAÇÃO PARA HIDRANTE - FORNECIMENTO E INSTALAÇÃO. AF_10/2020</t>
  </si>
  <si>
    <t>146,03</t>
  </si>
  <si>
    <t>JOELHO 45 GRAUS, EM FERRO GALVANIZADO, CONEXÃO ROSQUEADA, DN 80 (3"), INSTALADO EM REDE DE ALIMENTAÇÃO PARA HIDRANTE - FORNECIMENTO E INSTALAÇÃO. AF_10/2020</t>
  </si>
  <si>
    <t>209,59</t>
  </si>
  <si>
    <t>JOELHO 90 GRAUS, EM FERRO GALVANIZADO, CONEXÃO ROSQUEADA, DN 80 (3"), INSTALADO EM REDE DE ALIMENTAÇÃO PARA HIDRANTE - FORNECIMENTO E INSTALAÇÃO. AF_10/2020</t>
  </si>
  <si>
    <t>190,22</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</si>
  <si>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</si>
  <si>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</si>
  <si>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86,32</t>
  </si>
  <si>
    <t>TÊ, EM FERRO GALVANIZADO, CONEXÃO ROSQUEADA, DN 40 (1 1/2"), INSTALADO EM REDE DE ALIMENTAÇÃO PARA HIDRANTE - FORNECIMENTO E INSTALAÇÃO. AF_10/2020</t>
  </si>
  <si>
    <t>100,09</t>
  </si>
  <si>
    <t>TÊ, EM FERRO GALVANIZADO, CONEXÃO ROSQUEADA, DN 50 (2"), INSTALADO EM REDE DE ALIMENTAÇÃO PARA HIDRANTE - FORNECIMENTO E INSTALAÇÃO. AF_10/2020</t>
  </si>
  <si>
    <t>130,80</t>
  </si>
  <si>
    <t>TÊ, EM FERRO GALVANIZADO, CONEXÃO ROSQUEADA, DN 65 (2 1/2"), INSTALADO EM REDE DE ALIMENTAÇÃO PARA HIDRANTE - FORNECIMENTO E INSTALAÇÃO. AF_10/2020</t>
  </si>
  <si>
    <t>199,73</t>
  </si>
  <si>
    <t>TÊ, EM FERRO GALVANIZADO, CONEXÃO ROSQUEADA, DN 80 (3"), INSTALADO EM REDE DE ALIMENTAÇÃO PARA HIDRANTE - FORNECIMENTO E INSTALAÇÃO. AF_10/2020</t>
  </si>
  <si>
    <t>251,80</t>
  </si>
  <si>
    <t>NIPLE, EM FERRO GALVANIZADO, CONEXÃO ROSQUEADA, DN 25 (1"), INSTALADO EM REDE DE ALIMENTAÇÃO PARA SPRINKLER - FORNECIMENTO E INSTALAÇÃO. AF_10/2020</t>
  </si>
  <si>
    <t>26,74</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</si>
  <si>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</si>
  <si>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</si>
  <si>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33,13</t>
  </si>
  <si>
    <t>LUVA, EM FERRO GALVANIZADO, CONEXÃO ROSQUEADA, DN 32 (1 1/4"), INSTALADO EM REDE DE ALIMENTAÇÃO PARA SPRINKLER - FORNECIMENTO E INSTALAÇÃO. AF_10/2020</t>
  </si>
  <si>
    <t>34,85</t>
  </si>
  <si>
    <t>NIPLE, EM FERRO GALVANIZADO, CONEXÃO ROSQUEADA, DN 40 (1 1/2"), INSTALADO EM REDE DE ALIMENTAÇÃO PARA SPRINKLER - FORNECIMENTO E INSTALAÇÃO. AF_10/2020</t>
  </si>
  <si>
    <t>39,74</t>
  </si>
  <si>
    <t>LUVA, EM FERRO GALVANIZADO, CONEXÃO ROSQUEADA, DN 40 (1 1/2"), INSTALADO EM REDE DE ALIMENTAÇÃO PARA SPRINKLER - FORNECIMENTO E INSTALAÇÃO. AF_10/2020</t>
  </si>
  <si>
    <t>40,07</t>
  </si>
  <si>
    <t>NIPLE, EM FERRO GALVANIZADO, CONEXÃO ROSQUEADA, DN 50 (2"), INSTALADO EM REDE DE ALIMENTAÇÃO PARA SPRINKLER - FORNECIMENTO E INSTALAÇÃO. AF_10/2020</t>
  </si>
  <si>
    <t>53,65</t>
  </si>
  <si>
    <t>LUVA, EM FERRO GALVANIZADO, CONEXÃO ROSQUEADA, DN 50 (2"), INSTALADO EM REDE DE ALIMENTAÇÃO PARA SPRINKLER - FORNECIMENTO E INSTALAÇÃO. AF_10/2020</t>
  </si>
  <si>
    <t>53,62</t>
  </si>
  <si>
    <t>NIPLE, EM FERRO GALVANIZADO, CONEXÃO ROSQUEADA, DN 65 (2 1/2"), INSTALADO EM REDE DE ALIMENTAÇÃO PARA SPRINKLER - FORNECIMENTO E INSTALAÇÃO. AF_10/2020</t>
  </si>
  <si>
    <t>74,20</t>
  </si>
  <si>
    <t>LUVA, EM FERRO GALVANIZADO, CONEXÃO ROSQUEADA, DN 65 (2 1/2"), INSTALADO EM REDE DE ALIMENTAÇÃO PARA SPRINKLER - FORNECIMENTO E INSTALAÇÃO. AF_10/2020</t>
  </si>
  <si>
    <t>84,47</t>
  </si>
  <si>
    <t>NIPLE, EM FERRO GALVANIZADO, CONEXÃO ROSQUEADA, DN 80 (3"), INSTALADO EM REDE DE ALIMENTAÇÃO PARA SPRINKLER - FORNECIMENTO E INSTALAÇÃO. AF_10/2020</t>
  </si>
  <si>
    <t>109,86</t>
  </si>
  <si>
    <t>LUVA, EM FERRO GALVANIZADO, CONEXÃO ROSQUEADA, DN 80 (3"), INSTALADO EM REDE DE ALIMENTAÇÃO PARA SPRINKLER - FORNECIMENTO E INSTALAÇÃO. AF_10/2020</t>
  </si>
  <si>
    <t>119,00</t>
  </si>
  <si>
    <t>JOELHO 45 GRAUS, EM FERRO GALVANIZADO, CONEXÃO ROSQUEADA, DN 25 (1"), INSTALADO EM REDE DE ALIMENTAÇÃO PARA SPRINKLER - FORNECIMENTO E INSTALAÇÃO. AF_10/2020</t>
  </si>
  <si>
    <t>40,61</t>
  </si>
  <si>
    <t>JOELHO 90 GRAUS, EM FERRO GALVANIZADO, CONEXÃO ROSQUEADA, DN 25 (1"), INSTALADO EM REDE DE ALIMENTAÇÃO PARA SPRINKLER - FORNECIMENTO E INSTALAÇÃO. AF_10/2020</t>
  </si>
  <si>
    <t>38,16</t>
  </si>
  <si>
    <t>JOELHO 45 GRAUS, EM FERRO GALVANIZADO, CONEXÃO ROSQUEADA, DN 32 (1 1/4"), INSTALADO EM REDE DE ALIMENTAÇÃO PARA SPRINKLER - FORNECIMENTO E INSTALAÇÃO. AF_10/2020</t>
  </si>
  <si>
    <t>53,27</t>
  </si>
  <si>
    <t>JOELHO 90 GRAUS, EM FERRO GALVANIZADO, CONEXÃO ROSQUEADA, DN 32 (1 1/4"), INSTALADO EM REDE DE ALIMENTAÇÃO PARA SPRINKLER - FORNECIMENTO E INSTALAÇÃO. AF_10/2020</t>
  </si>
  <si>
    <t>48,39</t>
  </si>
  <si>
    <t>JOELHO 45 GRAUS, EM FERRO GALVANIZADO, CONEXÃO ROSQUEADA, DN 40 (1 1/2"), INSTALADO EM REDE DE ALIMENTAÇÃO PARA SPRINKLER - FORNECIMENTO E INSTALAÇÃO. AF_10/2020</t>
  </si>
  <si>
    <t>61,28</t>
  </si>
  <si>
    <t>JOELHO 90 GRAUS, EM FERRO GALVANIZADO, CONEXÃO ROSQUEADA, DN 40 (1 1/2"), INSTALADO EM REDE DE ALIMENTAÇÃO PARA SPRINKLER - FORNECIMENTO E INSTALAÇÃO. AF_10/2020</t>
  </si>
  <si>
    <t>57,92</t>
  </si>
  <si>
    <t>JOELHO 45 GRAUS, EM FERRO GALVANIZADO, CONEXÃO ROSQUEADA, DN 50 (2"), INSTALADO EM REDE DE ALIMENTAÇÃO PARA SPRINKLER - FORNECIMENTO E INSTALAÇÃO. AF_10/2020</t>
  </si>
  <si>
    <t>79,60</t>
  </si>
  <si>
    <t>JOELHO 90 GRAUS, EM FERRO GALVANIZADO, CONEXÃO ROSQUEADA, DN 50 (2"), INSTALADO EM REDE DE ALIMENTAÇÃO PARA SPRINKLER - FORNECIMENTO E INSTALAÇÃO. AF_10/2020</t>
  </si>
  <si>
    <t>77,32</t>
  </si>
  <si>
    <t>JOELHO 45 GRAUS, EM FERRO GALVANIZADO, CONEXÃO ROSQUEADA, DN 65 (2 1/2"), INSTALADO EM REDE DE ALIMENTAÇÃO PARA SPRINKLER - FORNECIMENTO E INSTALAÇÃO. AF_10/2020</t>
  </si>
  <si>
    <t>131,11</t>
  </si>
  <si>
    <t>JOELHO 90 GRAUS, EM FERRO GALVANIZADO, CONEXÃO ROSQUEADA, DN 65 (2 1/2"), INSTALADO EM REDE DE ALIMENTAÇÃO PARA SPRINKLER - FORNECIMENTO E INSTALAÇÃO. AF_10/2020</t>
  </si>
  <si>
    <t>121,06</t>
  </si>
  <si>
    <t>JOELHO 45 GRAUS, EM FERRO GALVANIZADO, CONEXÃO ROSQUEADA, DN 80 (3"), INSTALADO EM REDE DE ALIMENTAÇÃO PARA SPRINKLER - FORNECIMENTO E INSTALAÇÃO. AF_10/2020</t>
  </si>
  <si>
    <t>180,52</t>
  </si>
  <si>
    <t>JOELHO 90 GRAUS, EM FERRO GALVANIZADO, CONEXÃO ROSQUEADA, DN 80 (3"), INSTALADO EM REDE DE ALIMENTAÇÃO PARA SPRINKLER - FORNECIMENTO E INSTALAÇÃO. AF_10/2020</t>
  </si>
  <si>
    <t>161,15</t>
  </si>
  <si>
    <t>TÊ, EM FERRO GALVANIZADO, CONEXÃO ROSQUEADA, DN 25 (1"), INSTALADO EM REDE DE ALIMENTAÇÃO PARA SPRINKLER - FORNECIMENTO E INSTALAÇÃO. AF_10/2020</t>
  </si>
  <si>
    <t>51,79</t>
  </si>
  <si>
    <t>TÊ, EM FERRO GALVANIZADO, CONEXÃO ROSQUEADA, DN 32 (1 1/4"), INSTALADO EM REDE DE ALIMENTAÇÃO PARA SPRINKLER - FORNECIMENTO E INSTALAÇÃO. AF_10/2020</t>
  </si>
  <si>
    <t>65,04</t>
  </si>
  <si>
    <t>TÊ, EM FERRO GALVANIZADO, CONEXÃO ROSQUEADA, DN 40 (1 1/2"), INSTALADO EM REDE DE ALIMENTAÇÃO PARA SPRINKLER - FORNECIMENTO E INSTALAÇÃO. AF_10/2020</t>
  </si>
  <si>
    <t>75,95</t>
  </si>
  <si>
    <t>TÊ, EM FERRO GALVANIZADO, CONEXÃO ROSQUEADA, DN 50 (2"), INSTALADO EM REDE DE ALIMENTAÇÃO PARA SPRINKLER - FORNECIMENTO E INSTALAÇÃO. AF_10/2020</t>
  </si>
  <si>
    <t>103,02</t>
  </si>
  <si>
    <t>TÊ, EM FERRO GALVANIZADO, CONEXÃO ROSQUEADA, DN 65 (2 1/2"), INSTALADO EM REDE DE ALIMENTAÇÃO PARA SPRINKLER - FORNECIMENTO E INSTALAÇÃO. AF_10/2020</t>
  </si>
  <si>
    <t>166,46</t>
  </si>
  <si>
    <t>TÊ, EM FERRO GALVANIZADO, CONEXÃO ROSQUEADA, DN 80 (3"), INSTALADO EM REDE DE ALIMENTAÇÃO PARA SPRINKLER - FORNECIMENTO E INSTALAÇÃO. AF_10/2020</t>
  </si>
  <si>
    <t>213,01</t>
  </si>
  <si>
    <t>NIPLE, EM FERRO GALVANIZADO, CONEXÃO ROSQUEADA, DN 15 (1/2"), INSTALADO EM RAMAIS E SUB-RAMAIS DE GÁS - FORNECIMENTO E INSTALAÇÃO. AF_10/2020</t>
  </si>
  <si>
    <t>14,39</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</si>
  <si>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</si>
  <si>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</si>
  <si>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22,79</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</si>
  <si>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</si>
  <si>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</si>
  <si>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35,67</t>
  </si>
  <si>
    <t>LUVA, EM FERRO GALVANIZADO, CONEXÃO ROSQUEADA, DN 25 (1"), INSTALADO EM RAMAIS E SUB-RAMAIS DE GÁS - FORNECIMENTO E INSTALAÇÃO. AF_10/2020</t>
  </si>
  <si>
    <t>37,52</t>
  </si>
  <si>
    <t>JOELHO 45 GRAUS, EM FERRO GALVANIZADO, CONEXÃO ROSQUEADA, DN 15 (1/2"), INSTALADO EM RAMAIS E SUB-RAMAIS DE GÁS - FORNECIMENTO E INSTALAÇÃO. AF_10/2020</t>
  </si>
  <si>
    <t>21,26</t>
  </si>
  <si>
    <t>JOELHO 90 GRAUS, EM FERRO GALVANIZADO, CONEXÃO ROSQUEADA, DN 15 (1/2"), INSTALADO EM RAMAIS E SUB-RAMAIS DE GÁS - FORNECIMENTO E INSTALAÇÃO. AF_10/2020</t>
  </si>
  <si>
    <t>19,93</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</si>
  <si>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</si>
  <si>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</si>
  <si>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32,64</t>
  </si>
  <si>
    <t>JOELHO 45 GRAUS, EM FERRO GALVANIZADO, CONEXÃO ROSQUEADA, DN 25 (1"), INSTALADO EM RAMAIS E SUB-RAMAIS DE GÁS - FORNECIMENTO E INSTALAÇÃO. AF_10/2020</t>
  </si>
  <si>
    <t>54,09</t>
  </si>
  <si>
    <t>JOELHO 90 GRAUS, EM FERRO GALVANIZADO, CONEXÃO ROSQUEADA, DN 25 (1"), INSTALADO EM RAMAIS E SUB-RAMAIS DE GÁS - FORNECIMENTO E INSTALAÇÃO. AF_10/2020</t>
  </si>
  <si>
    <t>51,64</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</si>
  <si>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</si>
  <si>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</si>
  <si>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</si>
  <si>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69,77</t>
  </si>
  <si>
    <t>UNIÃO, EM FERRO GALVANIZADO, DN 50 (2"), CONEXÃO ROSQUEADA, INSTALADO EM PRUMADAS - FORNECIMENTO E INSTALAÇÃO. AF_10/2020</t>
  </si>
  <si>
    <t>134,28</t>
  </si>
  <si>
    <t>UNIÃO, EM FERRO GALVANIZADO, DN 65 (2 1/2"), CONEXÃO ROSQUEADA, INSTALADO EM PRUMADAS - FORNECIMENTO E INSTALAÇÃO. AF_10/2020</t>
  </si>
  <si>
    <t>203,86</t>
  </si>
  <si>
    <t>UNIÃO, EM FERRO GALVANIZADO, DN 80 (3"), CONEXÃO ROSQUEADA, INSTALADO EM PRUMADAS - FORNECIMENTO E INSTALAÇÃO. AF_10/2020</t>
  </si>
  <si>
    <t>299,25</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</si>
  <si>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</si>
  <si>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</si>
  <si>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82,37</t>
  </si>
  <si>
    <t>UNIÃO, EM FERRO GALVANIZADO, DN 40 (1 1/2"), CONEXÃO ROSQUEADA, INSTALADO EM REDE DE ALIMENTAÇÃO PARA HIDRANTE - FORNECIMENTO E INSTALAÇÃO. AF_10/2020</t>
  </si>
  <si>
    <t>98,47</t>
  </si>
  <si>
    <t>UNIÃO, EM FERRO GALVANIZADO, DN 50 (2"), CONEXÃO ROSQUEADA, INSTALADO EM REDE DE ALIMENTAÇÃO PARA HIDRANTE - FORNECIMENTO E INSTALAÇÃO. AF_10/2020</t>
  </si>
  <si>
    <t>134,23</t>
  </si>
  <si>
    <t>UNIÃO, EM FERRO GALVANIZADO, DN 65 (2 1/2"), CONEXÃO ROSQUEADA, INSTALADO EM REDE DE ALIMENTAÇÃO PARA HIDRANTE - FORNECIMENTO E INSTALAÇÃO. AF_10/2020</t>
  </si>
  <si>
    <t>205,54</t>
  </si>
  <si>
    <t>UNIÃO, EM FERRO GALVANIZADO, DN 80 (3"), CONEXÃO ROSQUEADA, INSTALADO EM REDE DE ALIMENTAÇÃO PARA HIDRANTE - FORNECIMENTO E INSTALAÇÃO. AF_10/2020</t>
  </si>
  <si>
    <t>302,70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</si>
  <si>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</si>
  <si>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</si>
  <si>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71,75</t>
  </si>
  <si>
    <t>UNIÃO, EM FERRO GALVANIZADO, CONEXÃO ROSQUEADA, DN 40 (1 1/2"), INSTALADO EM REDE DE ALIMENTAÇÃO PARA SPRINKLER - FORNECIMENTO E INSTALAÇÃO. AF_10/2020</t>
  </si>
  <si>
    <t>86,37</t>
  </si>
  <si>
    <t>UNIÃO, EM FERRO GALVANIZADO, CONEXÃO ROSQUEADA, DN 50 (2"), INSTALADO EM REDE DE ALIMENTAÇÃO PARA SPRINKLER - FORNECIMENTO E INSTALAÇÃO. AF_10/2020</t>
  </si>
  <si>
    <t>120,31</t>
  </si>
  <si>
    <t>UNIÃO, EM FERRO GALVANIZADO, CONEXÃO ROSQUEADA, DN 65 (2 1/2"), INSTALADO EM REDE DE ALIMENTAÇÃO PARA SPRINKLER - FORNECIMENTO E INSTALAÇÃO. AF_10/2020</t>
  </si>
  <si>
    <t>188,85</t>
  </si>
  <si>
    <t>UNIÃO, EM FERRO GALVANIZADO, CONEXÃO ROSQUEADA, DN 80 (3"), INSTALADO EM REDE DE ALIMENTAÇÃO PARA SPRINKLER - FORNECIMENTO E INSTALAÇÃO. AF_10/2020</t>
  </si>
  <si>
    <t>283,31</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</si>
  <si>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</si>
  <si>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</si>
  <si>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47,10</t>
  </si>
  <si>
    <t>UNIÃO, EM FERRO GALVANIZADO, CONEXÃO ROSQUEADA, DN 25 (1"), INSTALADO EM RAMAIS E SUB-RAMAIS DE GÁS - FORNECIMENTO E INSTALAÇÃO. AF_10/2020</t>
  </si>
  <si>
    <t>57,36</t>
  </si>
  <si>
    <t>LUVA DE REDUÇÃO, EM FERRO GALVANIZADO, 2" X 1 1/2", CONEXÃO ROSQUEADA, INSTALADO EM PRUMADAS - FORNECIMENTO E INSTALAÇÃO. AF_10/2020</t>
  </si>
  <si>
    <t>71,47</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</si>
  <si>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</si>
  <si>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</si>
  <si>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</si>
  <si>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103,82</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</si>
  <si>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</si>
  <si>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</si>
  <si>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139,62</t>
  </si>
  <si>
    <t>LUVA DE REDUÇÃO, EM FERRO GALVANIZADO, 3" X 2 1/2", CONEXÃO ROSQUEADA, INSTALADO EM PRUMADAS - FORNECIMENTO E INSTALAÇÃO. AF_10/2020</t>
  </si>
  <si>
    <t>142,51</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</si>
  <si>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</si>
  <si>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</si>
  <si>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37,76</t>
  </si>
  <si>
    <t>LUVA DE REDUÇÃO, EM FERRO GALVANIZADO, 1" X 3/4", CONEXÃO ROSQUEADA, INSTALADO EM REDE DE ALIMENTAÇÃO PARA HIDRANTE - FORNECIMENTO E INSTALAÇÃO. AF_10/2020</t>
  </si>
  <si>
    <t>38,02</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</si>
  <si>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</si>
  <si>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</si>
  <si>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46,83</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</si>
  <si>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</si>
  <si>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</si>
  <si>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</si>
  <si>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</si>
  <si>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</si>
  <si>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71,42</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</si>
  <si>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</si>
  <si>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</si>
  <si>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</si>
  <si>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</si>
  <si>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</si>
  <si>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145,96</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</si>
  <si>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</si>
  <si>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</si>
  <si>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</si>
  <si>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28,69</t>
  </si>
  <si>
    <t>LUVA DE REDUÇÃO, EM FERRO GALVANIZADO, 1 1/4" X 1", CONEXÃO ROSQUEADA, INSTALADO EM REDE DE ALIMENTAÇÃO PARA SPRINKLER - FORNECIMENTO E INSTALAÇÃO. AF_10/2020</t>
  </si>
  <si>
    <t>36,23</t>
  </si>
  <si>
    <t>LUVA DE REDUÇÃO, EM FERRO GALVANIZADO, 1 1/4" X 1/2", CONEXÃO ROSQUEADA, INSTALADO EM REDE DE ALIMENTAÇÃO PARA SPRINKLER - FORNECIMENTO E INSTALAÇÃO. AF_10/2020</t>
  </si>
  <si>
    <t>36,21</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</si>
  <si>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</si>
  <si>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</si>
  <si>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41,50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</si>
  <si>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</si>
  <si>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</si>
  <si>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</si>
  <si>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57,50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</si>
  <si>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</si>
  <si>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</si>
  <si>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</si>
  <si>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88,81</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</si>
  <si>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</si>
  <si>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</si>
  <si>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126,57</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</si>
  <si>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</si>
  <si>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</si>
  <si>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</si>
  <si>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11,23</t>
  </si>
  <si>
    <t>JUNTA DE EXPANSÃO EM COBRE, DN 22 MM, PONTA X PONTA, INSTALADO EM PRUMADA DE HIDRÁULICA PREDIAL - FORNECIMENTO E INSTALAÇÃO. AF_04/2022</t>
  </si>
  <si>
    <t>515,83</t>
  </si>
  <si>
    <t>CONECTOR EM BRONZE/LATÃO, DN 22 MM X 3/4", SEM ANEL DE SOLDA, BOLSA X ROSCA F, INSTALADO EM PRUMADA DE HIDRÁULICA PREDIAL - FORNECIMENTO E INSTALAÇÃO. AF_04/2022</t>
  </si>
  <si>
    <t>22,33</t>
  </si>
  <si>
    <t>CURVA DE TRANSPOSIÇÃO EM BRONZE/LATÃO, DN 22 MM, SEM ANEL DE SOLDA, BOLSA X BOLSA, INSTALADO EM PRUMADA DE HIDRÁULICA PREDIAL - FORNECIMENTO E INSTALAÇÃO. AF_04/2022</t>
  </si>
  <si>
    <t>44,65</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</si>
  <si>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</si>
  <si>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</si>
  <si>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</si>
  <si>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567,51</t>
  </si>
  <si>
    <t>CONECTOR EM BRONZE/LATÃO, DN 28 MM X 1/2", SEM ANEL DE SOLDA, BOLSA X ROSCA F, INSTALADO EM PRUMADA DE HIDRÁULICA PREDIAL - FORNECIMENTO E INSTALAÇÃO. AF_04/2022</t>
  </si>
  <si>
    <t>29,13</t>
  </si>
  <si>
    <t>CURVA DE TRANSPOSIÇÃO EM BRONZE/LATÃO, DN 28 MM, SEM ANEL DE SOLDA, BOLSA X BOLSA, INSTALADO EM PRUMADA DE HIDRÁULICA PREDIAL - FORNECIMENTO E INSTALAÇÃO. AF_04/2022</t>
  </si>
  <si>
    <t>78,24</t>
  </si>
  <si>
    <t>LUVA PASSANTE EM COBRE, DN 35 MM, SEM ANEL DE SOLDA, INSTALADO EM PRUMADA DE HIDRÁULICA PREDIAL - FORNECIMENTO E INSTALAÇÃO. AF_04/2022</t>
  </si>
  <si>
    <t>31,78</t>
  </si>
  <si>
    <t>BUCHA DE REDUÇÃO EM COBRE, DN 35 MM X 28 MM, SEM ANEL DE SOLDA, PONTA X BOLSA, INSTALADO EM PRUMADA DE HIDRÁULICA PREDIAL - FORNECIMENTO E INSTALAÇÃO. AF_04/2022</t>
  </si>
  <si>
    <t>26,80</t>
  </si>
  <si>
    <t>JUNTA DE EXPANSÃO EM BRONZE/LATÃO, DN 35 MM, PONTA X PONTA, INSTALADO EM PRUMADA DE HIDRÁULICA PREDIAL - FORNECIMENTO E INSTALAÇÃO. AF_04/2022</t>
  </si>
  <si>
    <t>650,32</t>
  </si>
  <si>
    <t>LUVA PASSANTE EM COBRE, DN 42 MM, SEM ANEL DE SOLDA, INSTALADO EM PRUMADA DE HIDRÁULICA PREDIAL - FORNECIMENTO E INSTALAÇÃO. AF_04/2022</t>
  </si>
  <si>
    <t>48,76</t>
  </si>
  <si>
    <t>BUCHA DE REDUÇÃO EM COBRE, DN 42 MM X 35 MM, SEM ANEL DE SOLDA, PONTA X BOLSA, INSTALADO EM PRUMADA DE HIDRÁULICA PREDIAL - FORNECIMENTO E INSTALAÇÃO. AF_04/2022</t>
  </si>
  <si>
    <t>43,79</t>
  </si>
  <si>
    <t>JUNTA DE EXPANSÃO EM BRONZE/LATÃO, DN 42 MM, PONTA X PONTA, INSTALADO EM PRUMADA DE HIDRÁULICA PREDIAL - FORNECIMENTO E INSTALAÇÃO. AF_04/2022</t>
  </si>
  <si>
    <t>816,12</t>
  </si>
  <si>
    <t>LUVA PASSANTE EM COBRE, DN 54 MM, SEM ANEL DE SOLDA, INSTALADO EM PRUMADA DE HIDRÁULICA PREDIAL - FORNECIMENTO E INSTALAÇÃO. AF_04/2022</t>
  </si>
  <si>
    <t>72,48</t>
  </si>
  <si>
    <t>BUCHA DE REDUÇÃO EM COBRE, DN 54 MM X 42 MM, SEM ANEL DE SOLDA, PONTA X BOLSA, INSTALADO EM PRUMADA DE HIDRÁULICA PREDIAL - FORNECIMENTO E INSTALAÇÃO. AF_04/2022</t>
  </si>
  <si>
    <t>61,64</t>
  </si>
  <si>
    <t>JUNTA DE EXPANSÃO EM BRONZE/LATÃO, DN 54 MM, PONTA X PONTA, INSTALADO EM PRUMADA DE HIDRÁULICA PREDIAL - FORNECIMENTO E INSTALAÇÃO. AF_04/2022</t>
  </si>
  <si>
    <t>1.131,24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</si>
  <si>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</si>
  <si>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</si>
  <si>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168,05</t>
  </si>
  <si>
    <t>JUNTA DE EXPANSÃO EM BRONZE/LATÃO, DN 66 MM, PONTA X PONTA, INSTALADO EM PRUMADA DE HIDRÁULICA PREDIAL - FORNECIMENTO E INSTALAÇÃO. AF_04/2022</t>
  </si>
  <si>
    <t>1.492,94</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</si>
  <si>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</si>
  <si>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</si>
  <si>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19,64</t>
  </si>
  <si>
    <t>CURVA EM COBRE, DN 22 MM, 45 GRAUS, SEM ANEL DE SOLDA, BOLSA X BOLSA, INSTALADO EM RAMAL DE DISTRIBUIÇÃO DE HIDRÁULICA PREDIAL - FORNECIMENTO E INSTALAÇÃO. AF_04/2022</t>
  </si>
  <si>
    <t>21,34</t>
  </si>
  <si>
    <t>COTOVELO EM BRONZE/LATÃO, DN 22 MM X 1/2", 90 GRAUS, SEM ANEL DE SOLDA, BOLSA X ROSCA F, INSTALADO EM RAMAL DE DISTRIBUIÇÃO DE HIDRÁULICA PREDIAL - FORNECIMENTO E INSTALAÇÃO. AF_04/2022</t>
  </si>
  <si>
    <t>27,75</t>
  </si>
  <si>
    <t>COTOVELO EM BRONZE/LATÃO, DN 22 MM X 3/4", 90 GRAUS, SEM ANEL DE SOLDA, BOLSA X ROSCA F, INSTALADO EM RAMAL DE DISTRIBUIÇÃO DE HIDRÁULICA PREDIAL - FORNECIMENTO E INSTALAÇÃO. AF_04/2022</t>
  </si>
  <si>
    <t>31,23</t>
  </si>
  <si>
    <t>CURVA EM COBRE, DN 28 MM, 45 GRAUS, SEM ANEL DE SOLDA, BOLSA X BOLSA, INSTALADO EM RAMAL DE DISTRIBUIÇÃO DE HIDRÁULICA PREDIAL - FORNECIMENTO E INSTALAÇÃO. AF_04/2022</t>
  </si>
  <si>
    <t>29,62</t>
  </si>
  <si>
    <t>LUVA PASSANTE EM COBRE, DN 15 MM, SEM ANEL DE SOLDA, INSTALADO EM RAMAL DE DISTRIBUIÇÃO DE HIDRÁULICA PREDIAL - FORNECIMENTO E INSTALAÇÃO. AF_04/2022</t>
  </si>
  <si>
    <t>8,73</t>
  </si>
  <si>
    <t>CONECTOR EM BRONZE/LATÃO, DN 15 MM X 1/2", SEM ANEL DE SOLDA, BOLSA X ROSCA F, INSTALADO EM RAMAL DE DISTRIBUIÇÃO DE HIDRÁULICA PREDIAL - FORNECIMENTO E INSTALAÇÃO. AF_04/2022</t>
  </si>
  <si>
    <t>18,50</t>
  </si>
  <si>
    <t>CURVA DE TRANSPOSIÇÃO EM BRONZE/LATÃO, DN 15 MM, SEM ANEL DE SOLDA, BOLSA X BOLSA, INSTALADO EM RAMAL DE DISTRIBUIÇÃO DE HIDRÁULICA PREDIAL - FORNECIMENTO E INSTALAÇÃO. AF_04/2022</t>
  </si>
  <si>
    <t>23,94</t>
  </si>
  <si>
    <t>JUNTA DE EXPANSÃO EM COBRE, DN 15 MM, PONTA X PONTA, INSTALADO EM RAMAL DE DISTRIBUIÇÃO DE HIDRÁULICA PREDIAL - FORNECIMENTO E INSTALAÇÃO. AF_04/2022</t>
  </si>
  <si>
    <t>446,72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</si>
  <si>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</si>
  <si>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</si>
  <si>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15,09</t>
  </si>
  <si>
    <t>JUNTA DE EXPANSÃO EM COBRE, DN 22 MM, PONTA X PONTA, INSTALADO EM RAMAL DE DISTRIBUIÇÃO DE HIDRÁULICA PREDIAL - FORNECIMENTO E INSTALAÇÃO. AF_04/2022</t>
  </si>
  <si>
    <t>518,62</t>
  </si>
  <si>
    <t>CONECTOR EM BRONZE/LATÃO, DN 22 MM X 1/2", SEM ANEL DE SOLDA, BOLSA X ROSCA F, INSTALADO EM RAMAL DE DISTRIBUIÇÃO DE HIDRÁULICA PREDIAL - FORNECIMENTO E INSTALAÇÃO. AF_04/2022</t>
  </si>
  <si>
    <t>19,39</t>
  </si>
  <si>
    <t>CONECTOR EM BRONZE/LATÃO, DN 22 MM X 3/4", SEM ANEL DE SOLDA, BOLSA X ROSCA F, INSTALADO EM RAMAL DE DISTRIBUIÇÃO DE HIDRÁULICA PREDIAL - FORNECIMENTO E INSTALAÇÃO. AF_04/2022</t>
  </si>
  <si>
    <t>24,03</t>
  </si>
  <si>
    <t>CURVA DE TRANSPOSIÇÃO EM BRONZE/LATÃO, DN 22 MM, SEM ANEL DE SOLDA, BOLSA X BOLSA, INSTALADO EM RAMAL DE DISTRIBUIÇÃO DE HIDRÁULICA PREDIAL - FORNECIMENTO E INSTALAÇÃO. AF_04/2022</t>
  </si>
  <si>
    <t>47,44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</si>
  <si>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</si>
  <si>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</si>
  <si>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</si>
  <si>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570,08</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</si>
  <si>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</si>
  <si>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</si>
  <si>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80,81</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</si>
  <si>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</si>
  <si>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</si>
  <si>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19,78</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</si>
  <si>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</si>
  <si>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</si>
  <si>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29,30</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</si>
  <si>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</si>
  <si>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</si>
  <si>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35,14</t>
  </si>
  <si>
    <t>LUVA PASSANTE EM COBRE, DN 15 MM, SEM ANEL DE SOLDA, INSTALADO EM RAMAL E SUB-RAMAL DE HIDRÁULICA PREDIAL - FORNECIMENTO E INSTALAÇÃO. AF_04/2022</t>
  </si>
  <si>
    <t>8,92</t>
  </si>
  <si>
    <t>CONECTOR EM BRONZE/LATÃO, DN 15 MM X 1/2", SEM ANEL DE SOLDA, BOLSA X ROSCA F, INSTALADO EM RAMAL E SUB-RAMAL DE HIDRÁULICA PREDIAL - FORNECIMENTO E INSTALAÇÃO. AF_04/2022</t>
  </si>
  <si>
    <t>18,60</t>
  </si>
  <si>
    <t>CURVA DE TRANSPOSIÇÃO EM BRONZE/LATÃO, DN 15 MM, SEM ANEL DE SOLDA, BOLSA X BOLSA, INSTALADO EM RAMAL E SUB-RAMAL DE HIDRÁULICA PREDIAL - FORNECIMENTO E INSTALAÇÃO. AF_04/2022</t>
  </si>
  <si>
    <t>24,13</t>
  </si>
  <si>
    <t>JUNTA DE EXPANSÃO EM COBRE, DN 15 MM, PONTA X PONTA, INSTALADO EM RAMAL E SUB-RAMAL DE HIDRÁULICA PREDIAL - FORNECIMENTO E INSTALAÇÃO. AF_04/2022</t>
  </si>
  <si>
    <t>446,91</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</si>
  <si>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</si>
  <si>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</si>
  <si>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13,58</t>
  </si>
  <si>
    <t>JUNTA DE EXPANSÃO EM COBRE, DN 22 MM, PONTA X PONTA, INSTALADO EM RAMAL E SUB-RAMAL DE HIDRÁULICA PREDIAL - FORNECIMENTO E INSTALAÇÃO. AF_04/2022</t>
  </si>
  <si>
    <t>520,70</t>
  </si>
  <si>
    <t>CONECTOR EM BRONZE/LATÃO, DN 22 MM X 1/2", SEM ANEL DE SOLDA, BOLSA X ROSCA F, INSTALADO EM RAMAL E SUB-RAMAL DE HIDRÁULICA PREDIAL - FORNECIMENTO E INSTALAÇÃO. AF_04/2022</t>
  </si>
  <si>
    <t>20,43</t>
  </si>
  <si>
    <t>CONECTOR EM BRONZE/LATÃO, DN 22 MM X 3/4", SEM ANEL DE SOLDA, BOLSA X ROSCA F, INSTALADO EM RAMAL E SUB-RAMAL DE HIDRÁULICA PREDIAL - FORNECIMENTO E INSTALAÇÃO. AF_04/2022</t>
  </si>
  <si>
    <t>24,76</t>
  </si>
  <si>
    <t>CURVA DE TRANSPOSIÇÃO EM BRONZE/LATÃO, DN 22 MM, SEM ANEL DE SOLDA, BOLSA X BOLSA, INSTALADO EM RAMAL E SUB-RAMAL DE HIDRÁULICA PREDIAL - FORNECIMENTO E INSTALAÇÃO. AF_04/2022</t>
  </si>
  <si>
    <t>49,52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</si>
  <si>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</si>
  <si>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</si>
  <si>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</si>
  <si>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84,52</t>
  </si>
  <si>
    <t>JUNTA DE EXPANSÃO EM COBRE, DN 28 MM, PONTA X PONTA, INSTALADO EM RAMAL E SUB-RAMAL DE HIDRÁULICA PREDIAL - FORNECIMENTO E INSTALAÇÃO. AF_04/2022</t>
  </si>
  <si>
    <t>573,79</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</si>
  <si>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</si>
  <si>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</si>
  <si>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85,12</t>
  </si>
  <si>
    <t>CURVA EM COBRE, DN 22 MM, 45 GRAUS, SEM ANEL DE SOLDA, BOLSA X BOLSA, INSTALADO EM PRUMADA DE HIDRÁULICA PREDIAL - FORNECIMENTO E INSTALAÇÃO. AF_04/2022</t>
  </si>
  <si>
    <t>17,17</t>
  </si>
  <si>
    <t>COTOVELO EM BRONZE/LATÃO, DN 22 MM X 1/2", 90 GRAUS, SEM ANEL DE SOLDA, BOLSA X ROSCA F, INSTALADO EM PRUMADA DE HIDRÁULICA PREDIAL - FORNECIMENTO E INSTALAÇÃO. AF_04/2022</t>
  </si>
  <si>
    <t>25,67</t>
  </si>
  <si>
    <t>COTOVELO EM BRONZE/LATÃO, DN 22 MM X 3/4", 90 GRAUS, SEM ANEL DE SOLDA, BOLSA X ROSCA F, INSTALADO EM PRUMADA DE HIDRÁULICA PREDIAL - FORNECIMENTO E INSTALAÇÃO. AF_04/2022</t>
  </si>
  <si>
    <t>29,15</t>
  </si>
  <si>
    <t>CURVA EM COBRE, DN 28 MM, 45 GRAUS, SEM ANEL DE SOLDA, BOLSA X BOLSA, INSTALADO EM PRUMADA DE HIDRÁULICA PREDIAL - FORNECIMENTO E INSTALAÇÃO. AF_04/2022</t>
  </si>
  <si>
    <t>25,78</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</si>
  <si>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</si>
  <si>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</si>
  <si>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90,10</t>
  </si>
  <si>
    <t>CURVA EM COBRE, DN 54 MM, 45 GRAUS, SEM ANEL DE SOLDA, BOLSA X BOLSA, INSTALADO EM PRUMADA DE HIDRÁULICA PREDIAL - FORNECIMENTO E INSTALAÇÃO. AF_04/2022</t>
  </si>
  <si>
    <t>132,45</t>
  </si>
  <si>
    <t>CURVA EM COBRE, DN 66 MM, 45 GRAUS, SEM ANEL DE SOLDA, BOLSA X BOLSA, INSTALADO EM PRUMADA DE HIDRÁULICA PREDIAL - FORNECIMENTO E INSTALAÇÃO. AF_04/2022</t>
  </si>
  <si>
    <t>292,47</t>
  </si>
  <si>
    <t>BUCHA DE REDUÇÃO EM COBRE, DN 28 MM X 22 MM, SEM ANEL DE SOLDA, INSTALADO EM RAMAL E SUB-RAMAL DE HIDRÁULICA PREDIAL - FORNECIMENTO E INSTALAÇÃO. AF_04/2022</t>
  </si>
  <si>
    <t>19,54</t>
  </si>
  <si>
    <t>LUVA, EM FERRO GALVANIZADO, CONEXÃO ROSQUEADA, DN 50 MM (2"), INSTALADO EM RESERVAÇÃO PREDIAL DE ÁGUA - FORNECIMENTO E INSTALAÇÃO. AF_04/2024</t>
  </si>
  <si>
    <t>51,19</t>
  </si>
  <si>
    <t>NIPLE, EM FERRO GALVANIZADO, CONEXÃO ROSQUEADA, DN 50 MM (2"), INSTALADO EM RESERVAÇÃO PREDIAL DE ÁGUA - FORNECIMENTO E INSTALAÇÃO. AF_04/2024</t>
  </si>
  <si>
    <t>51,22</t>
  </si>
  <si>
    <t>LUVA, EM FERRO GALVANIZADO, CONEXÃO ROSQUEADA, DN 65 MM (2 1/2"), INSTALADO EM RESERVAÇÃO PREDIAL DE ÁGUA - FORNECIMENTO E INSTALAÇÃO. AF_04/2024</t>
  </si>
  <si>
    <t>82,90</t>
  </si>
  <si>
    <t>NIPLE, EM FERRO GALVANIZADO, CONEXÃO ROSQUEADA, DN 65 MM (2 1/2"), INSTALADO EM RESERVAÇÃO PREDIAL DE ÁGUA - FORNECIMENTO E INSTALAÇÃO. AF_04/2024</t>
  </si>
  <si>
    <t>72,63</t>
  </si>
  <si>
    <t>LUVA, EM FERRO GALVANIZADO, CONEXÃO ROSQUEADA, DN 80 MM (3"), INSTALADO EM RESERVAÇÃO PREDIAL DE ÁGUA - FORNECIMENTO E INSTALAÇÃO. AF_04/2024</t>
  </si>
  <si>
    <t>118,87</t>
  </si>
  <si>
    <t>NIPLE, EM FERRO GALVANIZADO, CONEXÃO ROSQUEADA, DN 80 MM (3"), INSTALADO EM RESERVAÇÃO PREDIAL DE ÁGUA - FORNECIMENTO E INSTALAÇÃO. AF_04/2024</t>
  </si>
  <si>
    <t>109,73</t>
  </si>
  <si>
    <t>COTOVELO 90 GRAUS, EM FERRO GALVANIZADO, CONEXÃO ROSQUEADA, DN 50 MM (2"), INSTALADO EM RESERVAÇÃO PREDIAL DE ÁGUA - FORNECIMENTO E INSTALAÇÃO. AF_04/2024</t>
  </si>
  <si>
    <t>73,69</t>
  </si>
  <si>
    <t>COTOVELO 45 GRAUS, EM FERRO GALVANIZADO, CONEXÃO ROSQUEADA, DN 50 MM (2"), INSTALADO EM RESERVAÇÃO PREDIAL DE ÁGUA - FORNECIMENTO E INSTALAÇÃO. AF_04/2024</t>
  </si>
  <si>
    <t>75,97</t>
  </si>
  <si>
    <t>COTOVELO 90 GRAUS, EM FERRO GALVANIZADO, CONEXÃO ROSQUEADA, DN 65 MM (2 1/2"), INSTALADO EM RESERVAÇÃO PREDIAL DE ÁGUA - FORNECIMENTO E INSTALAÇÃO. AF_04/2024</t>
  </si>
  <si>
    <t>118,64</t>
  </si>
  <si>
    <t>COTOVELO 45 GRAUS, EM FERRO GALVANIZADO, CONEXÃO ROSQUEADA, DN 65 MM (2 1/2"), INSTALADO EM RESERVAÇÃO PREDIAL DE ÁGUA - FORNECIMENTO E INSTALAÇÃO. AF_04/2024</t>
  </si>
  <si>
    <t>128,69</t>
  </si>
  <si>
    <t>COTOVELO 90 GRAUS, EM FERRO GALVANIZADO, CONEXÃO ROSQUEADA, DN 80 MM (3"), INSTALADO EM RESERVAÇÃO PREDIAL DE ÁGUA - FORNECIMENTO E INSTALAÇÃO. AF_04/2024</t>
  </si>
  <si>
    <t>160,92</t>
  </si>
  <si>
    <t>COTOVELO 45 GRAUS, EM FERRO GALVANIZADO, CONEXÃO ROSQUEADA, DN 80 MM (3"), INSTALADO EM RESERVAÇÃO PREDIAL DE ÁGUA - FORNECIMENTO E INSTALAÇÃO. AF_04/2024</t>
  </si>
  <si>
    <t>180,29</t>
  </si>
  <si>
    <t>TÊ, EM FERRO GALVANIZADO, CONEXÃO ROSQUEADA, DN 50 MM (2"), INSTALADO EM RESERVAÇÃO PREDIAL DE ÁGUA - FORNECIMENTO E INSTALAÇÃO. AF_04/2024</t>
  </si>
  <si>
    <t>98,17</t>
  </si>
  <si>
    <t>TÊ, EM FERRO GALVANIZADO, CONEXÃO ROSQUEADA, DN 65 MM (2 1/2"), INSTALADO EM RESERVAÇÃO PREDIAL DE ÁGUA - FORNECIMENTO E INSTALAÇÃO. AF_04/2024</t>
  </si>
  <si>
    <t>163,22</t>
  </si>
  <si>
    <t>TÊ, EM FERRO GALVANIZADO, CONEXÃO ROSQUEADA, DN 80 MM (3"), INSTALADO EM RESERVAÇÃO PREDIAL DE ÁGUA - FORNECIMENTO E INSTALAÇÃO. AF_04/2024</t>
  </si>
  <si>
    <t>212,67</t>
  </si>
  <si>
    <t>LUVA EM COBRE, DN 54 MM, SEM ANEL DE SOLDA, INSTALADO EM RESERVAÇÃO PREDIAL DE ÁGUA - FORNECIMENTO E INSTALAÇÃO. AF_04/2024</t>
  </si>
  <si>
    <t>77,73</t>
  </si>
  <si>
    <t>LUVA EM COBRE, DN 66 MM, SEM ANEL DE SOLDA, INSTALADO EM RESERVAÇÃO PREDIAL DE ÁGUA - FORNECIMENTO E INSTALAÇÃO. AF_04/2024</t>
  </si>
  <si>
    <t>194,57</t>
  </si>
  <si>
    <t>LUVA EM COBRE, DN 79 MM, SEM ANEL DE SOLDA, INSTALADO EM RESERVAÇÃO PREDIAL DE ÁGUA - FORNECIMENTO E INSTALAÇÃO. AF_04/2024</t>
  </si>
  <si>
    <t>284,57</t>
  </si>
  <si>
    <t>LUVA DE COBRE, DN 104 MM, SEM ANEL DE SOLDA, INSTALADO EM RESERVAÇÃO PREDIAL DE ÁGUA - FORNECIMENTO E INSTALAÇÃO. AF_04/2024</t>
  </si>
  <si>
    <t>404,37</t>
  </si>
  <si>
    <t>COTOVELO EM COBRE, DN 54 MM, 90 GRAUS, SEM ANEL DE SOLDA, INSTALADO EM RESERVAÇÃO PREDIAL DE ÁGUA - FORNECIMENTO E INSTALAÇÃO. AF_04/2024</t>
  </si>
  <si>
    <t>132,57</t>
  </si>
  <si>
    <t>CURVA EM COBRE, DN 54 MM, 45 GRAUS, SEM ANEL DE SOLDA, BOLSA X BOLSA, INSTALADO EM RESERVAÇÃO PREDIAL DE ÁGUA - FORNECIMENTO E INSTALAÇÃO. AF_04/2024</t>
  </si>
  <si>
    <t>150,50</t>
  </si>
  <si>
    <t>COTOVELO EM COBRE, DN 66 MM, 90 GRAUS, SEM ANEL DE SOLDA, INSTALADO EM RESERVAÇÃO PREDIAL DE ÁGUA - FORNECIMENTO E INSTALAÇÃO. AF_04/2024</t>
  </si>
  <si>
    <t>371,25</t>
  </si>
  <si>
    <t>CURVA EM COBRE, DN 66 MM, 45 GRAUS, SEM ANEL DE SOLDA, BOLSA X BOLSA, INSTALADO EM RESERVAÇÃO PREDIAL DE ÁGUA - FORNECIMENTO E INSTALAÇÃO. AF_04/2024</t>
  </si>
  <si>
    <t>308,93</t>
  </si>
  <si>
    <t>COTOVELO EM COBRE, DN 79 MM, 90 GRAUS, SEM ANEL DE SOLDA, INSTALADO EM RESERVAÇÃO PREDIAL DE ÁGUA - FORNECIMENTO E INSTALAÇÃO. AF_04/2024</t>
  </si>
  <si>
    <t>360,89</t>
  </si>
  <si>
    <t>COTOVELO EM COBRE, DN 104 MM, 90 GRAUS, SEM ANEL DE SOLDA, INSTALADO EM RESERVAÇÃO PREDIAL DE ÁGUA - FORNECIMENTO E INSTALAÇÃO. AF_04/2024</t>
  </si>
  <si>
    <t>832,53</t>
  </si>
  <si>
    <t>TE EM COBRE, DN 54 MM, SEM ANEL DE SOLDA, INSTALADO EM RESERVAÇÃO PREDIAL DE ÁGUA - FORNECIMENTO E INSTALAÇÃO. AF_04/2024</t>
  </si>
  <si>
    <t>193,38</t>
  </si>
  <si>
    <t>TE EM COBRE, DN 66 MM, SEM ANEL DE SOLDA, INSTALADO EM RESERVAÇÃO PREDIAL DE ÁGUA - FORNECIMENTO E INSTALAÇÃO. AF_04/2024</t>
  </si>
  <si>
    <t>459,84</t>
  </si>
  <si>
    <t>TE EM COBRE, DN 79 MM, SEM ANEL DE SOLDA, INSTALADO EM RESERVAÇÃO PREDIAL DE ÁGUA - FORNECIMENTO E INSTALAÇÃO. AF_04/2024</t>
  </si>
  <si>
    <t>692,48</t>
  </si>
  <si>
    <t>TE EM COBRE, DN 104 MM, SEM ANEL DE SOLDA, INSTALADO EM RESERVAÇÃO PREDIAL DE ÁGUA - FORNECIMENTO E INSTALAÇÃO. AF_04/2024</t>
  </si>
  <si>
    <t>1.450,05</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</si>
  <si>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</si>
  <si>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</si>
  <si>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3,66</t>
  </si>
  <si>
    <t>ADAPTADOR CURTO COM BOLSA E ROSCA PARA REGISTRO, PVC, SOLDÁVEL, DN 32 MM X 1", INSTALADO EM RESERVAÇÃO PREDIAL DE ÁGUA - FORNECIMENTO E INSTALAÇÃO. AF_04/2024</t>
  </si>
  <si>
    <t>4,97</t>
  </si>
  <si>
    <t>LUVA PVC, SOLDÁVEL, DN 32 MM, INSTALADO EM RESERVAÇÃO PREDIAL DE ÁGUA - FORNECIMENTO E INSTALAÇÃO. AF_04/2024</t>
  </si>
  <si>
    <t>5,74</t>
  </si>
  <si>
    <t>ADAPTADOR CURTO COM BOLSA E ROSCA PARA REGISTRO, PVC, SOLDÁVEL, DN 40 MM X 1 1/4", INSTALADO EM RESERVAÇÃO PREDIAL DE ÁGUA - FORNECIMENTO E INSTALAÇÃO. AF_04/2024</t>
  </si>
  <si>
    <t>7,87</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</si>
  <si>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</si>
  <si>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</si>
  <si>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10,34</t>
  </si>
  <si>
    <t>LUVA, PVC, SOLDÁVEL, DN 50 MM, INSTALADO EM RESERVAÇÃO PREDIAL DE ÁGUA - FORNECIMENTO E INSTALAÇÃO. AF_04/2024</t>
  </si>
  <si>
    <t>11,36</t>
  </si>
  <si>
    <t>ADAPTADOR CURTO COM BOLSA E ROSCA PARA REGISTRO, PVC, SOLDÁVEL, DN 60 MM X 2", INSTALADO EM RESERVAÇÃO PREDIAL DE ÁGUA - FORNECIMENTO E INSTALAÇÃO. AF_04/2024</t>
  </si>
  <si>
    <t>18,95</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</si>
  <si>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</si>
  <si>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</si>
  <si>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30,82</t>
  </si>
  <si>
    <t>LUVA, PVC, SOLDÁVEL, DN 75 MM, INSTALADO EM RESERVAÇÃO PREDIAL DE ÁGUA - FORNECIMENTO E INSTALAÇÃO. AF_04/2024</t>
  </si>
  <si>
    <t>33,20</t>
  </si>
  <si>
    <t>ADAPTADOR CURTO COM BOLSA E ROSCA PARA REGISTRO, PVC, SOLDÁVEL, DN 85 MM X 3", INSTALADO EM RESERVAÇÃO PREDIAL DE ÁGUA - FORNECIMENTO E INSTALAÇÃO. AF_04/2024</t>
  </si>
  <si>
    <t>41,01</t>
  </si>
  <si>
    <t>LUVA, PVC, SOLDÁVEL, DN 85 MM, INSTALADO EM RESERVAÇÃO PREDIAL DE ÁGUA - FORNECIMENTO E INSTALAÇÃO. AF_04/2024</t>
  </si>
  <si>
    <t>60,56</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</si>
  <si>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</si>
  <si>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</si>
  <si>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99,67</t>
  </si>
  <si>
    <t>JOELHO 90 GRAUS COM BUCHA DE LATÃO, PVC, SOLDÁVEL, DN  25 MM X 3/4", INSTALADO EM RESERVAÇÃO PREDIAL DE ÁGUA - FORNECIMENTO E INSTALAÇÃO. AF_04/2024</t>
  </si>
  <si>
    <t>5,75</t>
  </si>
  <si>
    <t>CURVA 90 GRAUS, PVC, SOLDÁVEL, DN  25 MM, INSTALADO EM RESERVAÇÃO PREDIAL DE ÁGUA - FORNECIMENTO E INSTALAÇÃO. AF_04/2024</t>
  </si>
  <si>
    <t>6,72</t>
  </si>
  <si>
    <t>JOELHO 90 GRAUS, PVC, SOLDÁVEL, DN 32 MM INSTALADO EM RESERVAÇÃO PREDIAL DE ÁGUA - FORNECIMENTO E INSTALAÇÃO. AF_04/2024</t>
  </si>
  <si>
    <t>CURVA 90 GRAUS, PVC, SOLDÁVEL, DN 32 MM, INSTALADO EM RESERVAÇÃO PREDIAL DE ÁGUA - FORNECIMENTO E INSTALAÇÃO. AF_04/2024</t>
  </si>
  <si>
    <t>11,33</t>
  </si>
  <si>
    <t>JOELHO 90 GRAUS, PVC, SOLDÁVEL, DN 40 MM INSTALADO EM RESERVAÇÃO PREDIAL DE ÁGUA - FORNECIMENTO E INSTALAÇÃO. AF_04/2024</t>
  </si>
  <si>
    <t>12,39</t>
  </si>
  <si>
    <t>CURVA 90 GRAUS, PVC, SOLDÁVEL, DN 40 MM, INSTALADO EM RESERVAÇÃO PREDIAL DE ÁGUA - FORNECIMENTO E INSTALAÇÃO. AF_04/2024</t>
  </si>
  <si>
    <t>18,37</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</si>
  <si>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</si>
  <si>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</si>
  <si>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</si>
  <si>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40,93</t>
  </si>
  <si>
    <t>CURVA 90 GRAUS, PVC, SOLDÁVEL, DN 60 MM, INSTALADO EM RESERVAÇÃO PREDIAL DE ÁGUA - FORNECIMENTO E INSTALAÇÃO. AF_04/2024</t>
  </si>
  <si>
    <t>45,96</t>
  </si>
  <si>
    <t>JOELHO 90 GRAUS, PVC, SOLDÁVEL, DN 75 MM INSTALADO EM RESERVAÇÃO PREDIAL DE ÁGUA - FORNECIMENTO E INSTALAÇÃO. AF_04/2024</t>
  </si>
  <si>
    <t>102,15</t>
  </si>
  <si>
    <t>CURVA 90 GRAUS, PVC, SOLDÁVEL, DN 75 MM, INSTALADO EM RESERVAÇÃO PREDIAL DE ÁGUA - FORNECIMENTO E INSTALAÇÃO. AF_04/2024</t>
  </si>
  <si>
    <t>69,87</t>
  </si>
  <si>
    <t>JOELHO 90 GRAUS, PVC, SOLDÁVEL, DN 85 MM INSTALADO EM RESERVAÇÃO PREDIAL DE ÁGUA - FORNECIMENTO E INSTALAÇÃO. AF_04/2024</t>
  </si>
  <si>
    <t>123,19</t>
  </si>
  <si>
    <t>CURVA 90 GRAUS, PVC, SOLDÁVEL, DN 85 MM, INSTALADO EM RESERVAÇÃO PREDIAL DE ÁGUA - FORNECIMENTO E INSTALAÇÃO. AF_04/2024</t>
  </si>
  <si>
    <t>88,98</t>
  </si>
  <si>
    <t>JOELHO 90 GRAUS, PVC, SOLDÁVEL, DN 110 MM INSTALADO EM RESERVAÇÃO PREDIAL DE ÁGUA - FORNECIMENTO E INSTALAÇÃO. AF_04/2024</t>
  </si>
  <si>
    <t>238,31</t>
  </si>
  <si>
    <t>CURVA 90 GRAUS, PVC, SOLDÁVEL, DN 110 MM, INSTALADO EM RESERVAÇÃO PREDIAL DE ÁGUA - FORNECIMENTO E INSTALAÇÃO. AF_04/2024</t>
  </si>
  <si>
    <t>215,60</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</si>
  <si>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</si>
  <si>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</si>
  <si>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</si>
  <si>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10,61</t>
  </si>
  <si>
    <t>TÊ DE REDUÇÃO, PVC, SOLDÁVEL, DN 32 MM X  25 MM, INSTALADO EM RESERVAÇÃO PREDIAL DE ÁGUA - FORNECIMENTO E INSTALAÇÃO. AF_04/2024</t>
  </si>
  <si>
    <t>12,80</t>
  </si>
  <si>
    <t>TÊ, PVC, SOLDÁVEL, DN 40 MM INSTALADO EM RESERVAÇÃO PREDIAL DE ÁGUA - FORNECIMENTO E INSTALAÇÃO. AF_04/2024</t>
  </si>
  <si>
    <t>18,11</t>
  </si>
  <si>
    <t>TÊ DE REDUÇÃO, PVC, SOLDÁVEL, DN 40 MM X 32 MM, INSTALADO EM RESERVAÇÃO PREDIAL DE ÁGUA - FORNECIMENTO E INSTALAÇÃO. AF_04/2024</t>
  </si>
  <si>
    <t>16,77</t>
  </si>
  <si>
    <t>TÊ, PVC, SOLDÁVEL, DN 50 MM INSTALADO EM RESERVAÇÃO PREDIAL DE ÁGUA - FORNECIMENTO E INSTALAÇÃO. AF_04/2024</t>
  </si>
  <si>
    <t>22,39</t>
  </si>
  <si>
    <t>TÊ DE REDUÇÃO, PVC, SOLDÁVEL, DN 50 MM X 40 MM, INSTALADO EM RESERVAÇÃO PREDIAL DE ÁGUA - FORNECIMENTO E INSTALAÇÃO. AF_04/2024</t>
  </si>
  <si>
    <t>29,33</t>
  </si>
  <si>
    <t>TÊ, PVC, SOLDÁVEL, DN 60 MM INSTALADO EM RESERVAÇÃO PREDIAL DE ÁGUA - FORNECIMENTO E INSTALAÇÃO. AF_04/2024</t>
  </si>
  <si>
    <t>47,67</t>
  </si>
  <si>
    <t>TÊ, PVC, SOLDÁVEL, DN 75 MM INSTALADO EM RESERVAÇÃO PREDIAL DE ÁGUA - FORNECIMENTO E INSTALAÇÃO. AF_04/2024</t>
  </si>
  <si>
    <t>81,89</t>
  </si>
  <si>
    <t>TÊ DE REDUÇÃO, PVC, SOLDÁVEL, DN 75 MM X 50 MM, INSTALADO EM RESERVAÇÃO PREDIAL DE ÁGUA - FORNECIMENTO E INSTALAÇÃO. AF_04/2024</t>
  </si>
  <si>
    <t>63,14</t>
  </si>
  <si>
    <t>TÊ, PVC, SOLDÁVEL, DN 85 MM INSTALADO EM RESERVAÇÃO PREDIAL DE ÁGUA - FORNECIMENTO E INSTALAÇÃO. AF_04/2024</t>
  </si>
  <si>
    <t>108,62</t>
  </si>
  <si>
    <t>TÊ DE REDUÇÃO, PVC, SOLDÁVEL, DN 85 MM X 60 MM, INSTALADO EM RESERVAÇÃO PREDIAL DE ÁGUA - FORNECIMENTO E INSTALAÇÃO. AF_04/2024</t>
  </si>
  <si>
    <t>123,53</t>
  </si>
  <si>
    <t>TÊ, PVC, SOLDÁVEL, DN 110 MM INSTALADO EM RESERVAÇÃO PREDIAL DE ÁGUA - FORNECIMENTO E INSTALAÇÃO. AF_04/2024</t>
  </si>
  <si>
    <t>213,48</t>
  </si>
  <si>
    <t>TÊ DE REDUÇÃO, PVC, SOLDÁVEL, DN 110 MM X 60 MM, INSTALADO EM RESERVAÇÃO PREDIAL DE ÁGUA - FORNECIMENTO E INSTALAÇÃO. AF_04/2024</t>
  </si>
  <si>
    <t>178,06</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</si>
  <si>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</si>
  <si>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</si>
  <si>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</si>
  <si>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34,94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</si>
  <si>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</si>
  <si>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</si>
  <si>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53,97</t>
  </si>
  <si>
    <t>ADAPTADOR COM FLANGES LIVRES, PVC, SOLDÁVEL, DN 75 MM X 2 1/2", INSTALADO EM RESERVAÇÃO PREDIAL DE ÁGUA - FORNECIMENTO E INSTALAÇÃO. AF_04/2024</t>
  </si>
  <si>
    <t>224,70</t>
  </si>
  <si>
    <t>ADAPTADOR COM FLANGES LIVRES, PVC, SOLDÁVEL, DN 85 MM X 3", INSTALADO EM RESERVAÇÃO PREDIAL DE ÁGUA - FORNECIMENTO E INSTALAÇÃO. AF_04/2024</t>
  </si>
  <si>
    <t>315,50</t>
  </si>
  <si>
    <t>ADAPTADOR COM FLANGES LIVRES, PVC, SOLDÁVEL, DN 110 MM X 4", INSTALADO EM RESERVAÇÃO PREDIAL DE ÁGUA - FORNECIMENTO E INSTALAÇÃO. AF_04/2024</t>
  </si>
  <si>
    <t>280,34</t>
  </si>
  <si>
    <t>CONECTOR, CPVC, SOLDÁVEL, DN 22 MM X 3/4", INSTALADO EM RESERVAÇÃO PREDIAL DE ÁGUA - FORNECIMENTO E INSTALAÇÃO. AF_04/2024</t>
  </si>
  <si>
    <t>25,63</t>
  </si>
  <si>
    <t>LUVA, CPVC, SOLDÁVEL, DN 22 MM, INSTALADO EM RESERVAÇÃO PREDIAL DE ÁGUA - FORNECIMENTO E INSTALAÇÃO. AF_04/2024</t>
  </si>
  <si>
    <t>CONECTOR, CPVC, SOLDÁVEL, DN 28 MM X 1", INSTALADO EM RESERVAÇÃO PREDIAL DE ÁGUA - FORNECIMENTO E INSTALAÇÃO. AF_04/2024</t>
  </si>
  <si>
    <t>33,00</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</si>
  <si>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</si>
  <si>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</si>
  <si>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</si>
  <si>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</si>
  <si>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63,27</t>
  </si>
  <si>
    <t>LUVA, CPVC, SOLDÁVEL, DN 42 MM, INSTALADO EM RESERVAÇÃO PREDIAL DE ÁGUA - FORNECIMENTO E INSTALAÇÃO. AF_04/2024</t>
  </si>
  <si>
    <t>CONECTOR, CPVC, SOLDÁVEL, DN 54 MM X 2", INSTALADO EM RESERVAÇÃO PREDIAL DE ÁGUA - FORNECIMENTO E INSTALAÇÃO. AF_04/2024</t>
  </si>
  <si>
    <t>101,62</t>
  </si>
  <si>
    <t>LUVA, CPVC, SOLDÁVEL, DN 54 MM, INSTALADO EM RESERVAÇÃO PREDIAL DE ÁGUA - FORNECIMENTO E INSTALAÇÃO. AF_04/2024</t>
  </si>
  <si>
    <t>CONECTOR, CPVC, SOLDÁVEL, DN 73 MM X 2 1/2", INSTALADO EM RESERVAÇÃO PREDIAL DE ÁGUA - FORNECIMENTO E INSTALAÇÃO. AF_04/2024</t>
  </si>
  <si>
    <t>372,06</t>
  </si>
  <si>
    <t>CONECTOR, CPVC, SOLDÁVEL, DN 89 MM X 3", INSTALADO EM RESERVAÇÃO PREDIAL DE ÁGUA - FORNECIMENTO E INSTALAÇÃO. AF_04/2024</t>
  </si>
  <si>
    <t>540,88</t>
  </si>
  <si>
    <t>LUVA, CPVC, SOLDÁVEL, DN 89 MM, INSTALADO EM RESERVAÇÃO PREDIAL DE ÁGUA - FORNECIMENTO E INSTALAÇÃO. AF_04/2024</t>
  </si>
  <si>
    <t>186,86</t>
  </si>
  <si>
    <t>CONECTOR, CPVC, SOLDÁVEL, DN 114 MM X 4", INSTALADO EM RESERVAÇÃO PREDIAL DE ÁGUA - FORNECIMENTO E INSTALAÇÃO. AF_04/2024</t>
  </si>
  <si>
    <t>1.631,01</t>
  </si>
  <si>
    <t>LUVA, CPVC, SOLDÁVEL, DN 114 MM, INSTALADO EM RESERVAÇÃO PREDIAL DE ÁGUA - FORNECIMENTO E INSTALAÇÃO. AF_04/2024</t>
  </si>
  <si>
    <t>228,76</t>
  </si>
  <si>
    <t>JOELHO 90 GRAUS, CPVC, SOLDÁVEL, DN 22 MM, INSTALADO EM RESERVAÇÃO PREDIAL DE ÁGUA - FORNECIMENTO E INSTALAÇÃO. AF_04/2024</t>
  </si>
  <si>
    <t>9,37</t>
  </si>
  <si>
    <t>CURVA 90 GRAUS, CPVC, SOLDÁVEL, DN 22 MM, INSTALADO EM RESERVAÇÃO PREDIAL DE ÁGUA - FORNECIMENTO E INSTALAÇÃO. AF_04/2024</t>
  </si>
  <si>
    <t>JOELHO 90 GRAUS, CPVC, SOLDÁVEL, DN 28 MM, INSTALADO EM RESERVAÇÃO PREDIAL DE ÁGUA - FORNECIMENTO E INSTALAÇÃO. AF_04/2024</t>
  </si>
  <si>
    <t>15,81</t>
  </si>
  <si>
    <t>CURVA 90 GRAUS, CPVC, SOLDÁVEL, DN 28 MM, INSTALADO EM RESERVAÇÃO PREDIAL DE ÁGUA - FORNECIMENTO E INSTALAÇÃO. AF_04/2024</t>
  </si>
  <si>
    <t>20,21</t>
  </si>
  <si>
    <t>JOELHO 90 GRAUS, CPVC, SOLDÁVEL, DN 35 MM, INSTALADO EM RESERVAÇÃO PREDIAL DE ÁGUA - FORNECIMENTO E INSTALAÇÃO. AF_04/2024</t>
  </si>
  <si>
    <t>25,16</t>
  </si>
  <si>
    <t>JOELHO 90 GRAUS, CPVC, SOLDÁVEL, DN 42 MM, INSTALADO EM RESERVAÇÃO PREDIAL DE ÁGUA - FORNECIMENTO E INSTALAÇÃO. AF_04/2024</t>
  </si>
  <si>
    <t>36,30</t>
  </si>
  <si>
    <t>JOELHO 90 GRAUS, CPVC, SOLDÁVEL, DN 54 MM, INSTALADO EM RESERVAÇÃO PREDIAL DE ÁGUA - FORNECIMENTO E INSTALAÇÃO. AF_04/2024</t>
  </si>
  <si>
    <t>80,64</t>
  </si>
  <si>
    <t>JOELHO 90 GRAUS, CPVC, SOLDÁVEL, DN 73 MM, INSTALADO EM RESERVAÇÃO PREDIAL DE ÁGUA - FORNECIMENTO E INSTALAÇÃO. AF_04/2024</t>
  </si>
  <si>
    <t>163,76</t>
  </si>
  <si>
    <t>JOELHO 90 GRAUS, CPVC, SOLDÁVEL, DN 89 MM, INSTALADO EM RESERVAÇÃO PREDIAL DE ÁGUA - FORNECIMENTO E INSTALAÇÃO. AF_04/2024</t>
  </si>
  <si>
    <t>196,21</t>
  </si>
  <si>
    <t>JOELHO 90 GRAUS, CPVC, SOLDÁVEL, DN 114 MM, INSTALADO EM RESERVAÇÃO PREDIAL DE ÁGUA - FORNECIMENTO E INSTALAÇÃO. AF_04/2024</t>
  </si>
  <si>
    <t>280,51</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</si>
  <si>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</si>
  <si>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</si>
  <si>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</si>
  <si>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49,65</t>
  </si>
  <si>
    <t>TE, CPVC, SOLDÁVEL, DN 42 MM, INSTALADO EM RESERVAÇÃO PREDIAL DE ÁGUA - FORNECIMENTO E INSTALAÇÃO. AF_04/2024</t>
  </si>
  <si>
    <t>63,26</t>
  </si>
  <si>
    <t>TE, CPVC, SOLDÁVEL, DN 54 MM, INSTALADO EM RESERVAÇÃO PREDIAL DE ÁGUA - FORNECIMENTO E INSTALAÇÃO. AF_04/2024</t>
  </si>
  <si>
    <t>101,17</t>
  </si>
  <si>
    <t>TE, CPVC, SOLDÁVEL, DN 73 MM, INSTALADO EM RESERVAÇÃO PREDIAL DE ÁGUA - FORNECIMENTO E INSTALAÇÃO. AF_04/2024</t>
  </si>
  <si>
    <t>220,19</t>
  </si>
  <si>
    <t>TE, CPVC, SOLDÁVEL, DN 89 MM, INSTALADO EM RESERVAÇÃO PREDIAL DE ÁGUA - FORNECIMENTO E INSTALAÇÃO. AF_04/2024</t>
  </si>
  <si>
    <t>266,29</t>
  </si>
  <si>
    <t>TE, CPVC, SOLDÁVEL, DN 114 MM, INSTALADO EM RESERVAÇÃO PREDIAL DE ÁGUA - FORNECIMENTO E INSTALAÇÃO. AF_04/2024</t>
  </si>
  <si>
    <t>348,76</t>
  </si>
  <si>
    <t>ADAPTADOR COM FLANGE E ANEL DE VEDAÇÃO, CPVC, ROSCÁVEL, DN 15 MM, INSTALADO EM RESERVAÇÃO PREDIAL DE ÁGUA - FORNECIMENTO E INSTALAÇÃO. AF_04/2024</t>
  </si>
  <si>
    <t>36,28</t>
  </si>
  <si>
    <t>ADAPTADOR COM FLANGE E ANEL DE VEDAÇÃO, CPVC, ROSCÁVEL, DN 22 MM, INSTALADO EM RESERVAÇÃO PREDIAL DE ÁGUA - FORNECIMENTO E INSTALAÇÃO. AF_04/2024</t>
  </si>
  <si>
    <t>39,98</t>
  </si>
  <si>
    <t>ADAPTADOR COM FLANGE E ANEL DE VEDAÇÃO, CPVC, ROSCÁVEL, DN 28 MM, INSTALADO EM RESERVAÇÃO PREDIAL DE ÁGUA - FORNECIMENTO E INSTALAÇÃO. AF_04/2024</t>
  </si>
  <si>
    <t>44,70</t>
  </si>
  <si>
    <t>ADAPTADOR COM FLANGE E ANEL DE VEDAÇÃO, CPVC, ROSCÁVEL, DN 35 MM, INSTALADO EM RESERVAÇÃO PREDIAL DE ÁGUA - FORNECIMENTO E INSTALAÇÃO. AF_04/2024</t>
  </si>
  <si>
    <t>66,53</t>
  </si>
  <si>
    <t>ADAPTADOR COM FLANGE E ANEL DE VEDAÇÃO, CPVC, ROSCÁVEL, DN 42 MM, INSTALADO EM RESERVAÇÃO PREDIAL DE ÁGUA - FORNECIMENTO E INSTALAÇÃO. AF_04/2024</t>
  </si>
  <si>
    <t>75,40</t>
  </si>
  <si>
    <t>ADAPTADOR COM FLANGE E ANEL DE VEDAÇÃO, CPVC, ROSCÁVEL, DN 54 MM, INSTALADO EM RESERVAÇÃO PREDIAL DE ÁGUA - FORNECIMENTO E INSTALAÇÃO. AF_04/2024</t>
  </si>
  <si>
    <t>100,86</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</si>
  <si>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</si>
  <si>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</si>
  <si>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157,20</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</si>
  <si>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</si>
  <si>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</si>
  <si>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49,72</t>
  </si>
  <si>
    <t>CURVA 90 GRAUS, PVC, SERIE R, ÁGUA PLUVIAL, DN 100 MM, JUNTA ELÁSTICA, FORNECIDO E INSTALADO EM RAMAL DE ENCAMINHAMENTO. AF_06/2022</t>
  </si>
  <si>
    <t>51,33</t>
  </si>
  <si>
    <t>CURVA 90 GRAUS, PVC, SERIE R, ÁGUA PLUVIAL, DN 100 MM, JUNTA ELÁSTICA, FORNECIDO E INSTALADO EM CONDUTORES VERTICAIS DE ÁGUAS PLUVIAIS. AF_06/2022</t>
  </si>
  <si>
    <t>58,44</t>
  </si>
  <si>
    <t>SPRINKLER TIPO PENDENTE, 68 °C, UNIÃO POR ROSCA DN 15 (1/2") - FORNECIMENTO E INSTALAÇÃO. AF_10/2020</t>
  </si>
  <si>
    <t>47,71</t>
  </si>
  <si>
    <t>JOELHO 90 GRAUS, PPR, DN 25 MM, CLASSE PN 25, INSTALADO EM RAMAL OU SUB-RAMAL DE ÁGUA   FORNECIMENTO E INSTALAÇÃO. AF_08/2022</t>
  </si>
  <si>
    <t>15,50</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</si>
  <si>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</si>
  <si>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</si>
  <si>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</si>
  <si>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25,27</t>
  </si>
  <si>
    <t>CONECTOR FÊMEA, PPR, 25 X 1/2  , CLASSE PN 25, INSTALADO EM RAMAL OU SUB-RAMAL DE ÁGUA   FORNECIMENTO E INSTALAÇÃO. AF_08/2022</t>
  </si>
  <si>
    <t>TÊ NORMAL, PPR, DN 25 MM, CLASSE PN 25, INSTALADO EM RAMAL OU SUB-RAMAL DE ÁGUA   FORNECIMENTO E INSTALAÇÃO. AF_08/2022</t>
  </si>
  <si>
    <t>20,39</t>
  </si>
  <si>
    <t>TÊ MISTURADOR, PPR, 25 X 3/4   , CLASSE PN 25, INSTALADO EM RAMAL OU SUB-RAMAL DE ÁGUA   FORNECIMENTO E INSTALAÇÃO. AF_08/2022</t>
  </si>
  <si>
    <t>44,28</t>
  </si>
  <si>
    <t>JOELHO 90 GRAUS, PPR, DN 25 MM, CLASSE PN 25, INSTALADO EM RAMAL DE DISTRIBUIÇÃO   FORNECIMENTO E INSTALAÇÃO. AF_08/2022</t>
  </si>
  <si>
    <t>8,69</t>
  </si>
  <si>
    <t>JOELHO 45 GRAUS, PPR, DN 25 MM, CLASSE PN 25, INSTALADO EM RAMAL DE DISTRIBUIÇÃO DE ÁGUA   FORNECIMENTO E INSTALAÇÃO. AF_08/2022</t>
  </si>
  <si>
    <t>JOELHO 90 GRAUS, PPR, DN 32 MM, CLASSE PN 25, INSTALADO EM RAMAL DE DISTRIBUIÇÃO - FORNECIMENTO E INSTALAÇÃO. AF_08/2022</t>
  </si>
  <si>
    <t>10,33</t>
  </si>
  <si>
    <t>JOELHO 45 GRAUS, PPR, DN 32 MM, CLASSE PN 25, INSTALADO EM RAMAL DE DISTRIBUIÇÃO DE ÁGUA - FORNECIMENTO E INSTALAÇÃO. AF_08/2022</t>
  </si>
  <si>
    <t>JOELHO 90 GRAUS, PPR, DN 40 MM, CLASSE PN 25, INSTALADO EM RAMAL DE DISTRIBUIÇÃO - FORNECIMENTO E INSTALAÇÃO. AF_08/2022</t>
  </si>
  <si>
    <t>15,49</t>
  </si>
  <si>
    <t>JOELHO 45 GRAUS, PPR, DN 40 MM, CLASSE PN 25, INSTALADO EM RAMAL DE DISTRIBUIÇÃO DE ÁGUA - FORNECIMENTO E INSTALAÇÃO. AF_08/2022</t>
  </si>
  <si>
    <t>LUVA, PPR, DN 25 MM, CLASSE PN 25, INSTALADO EM RAMAL DE DISTRIBUIÇÃO DE ÁGUA   FORNECIMENTO E INSTALAÇÃO. AF_08/2022</t>
  </si>
  <si>
    <t>6,26</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</si>
  <si>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</si>
  <si>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</si>
  <si>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</si>
  <si>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</si>
  <si>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</si>
  <si>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31,28</t>
  </si>
  <si>
    <t>BUCHA DE REDUÇÃO, PPR, 32 X 25, CLASSE PN 25, INSTALADO EM RAMAL DE DISTRIBUIÇÃO DE ÁGUA   FORNECIMENTO E INSTALAÇÃO. AF_08/2022</t>
  </si>
  <si>
    <t>9,11</t>
  </si>
  <si>
    <t>LUVA, PPR, DN 40 MM, CLASSE PN 25, INSTALADO EM RAMAL DE DISTRIBUIÇÃO DE ÁGUA   FORNECIMENTO E INSTALAÇÃO. AF_08/2022</t>
  </si>
  <si>
    <t>15,53</t>
  </si>
  <si>
    <t>BUCHA DE REDUÇÃO, PPR, 40 X 25, CLASSE PN 25, INSTALADO EM RAMAL DE DISTRIBUIÇÃO DE ÁGUA   FORNECIMENTO E INSTALAÇÃO. AF_08/2022</t>
  </si>
  <si>
    <t>17,08</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</si>
  <si>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</si>
  <si>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</si>
  <si>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</si>
  <si>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23,12</t>
  </si>
  <si>
    <t>JOELHO 90 GRAUS, PPR, DN 25 MM, CLASSE PN 25, INSTALADO EM PRUMADA DE ÁGUA   FORNECIMENTO E INSTALAÇÃO . AF_08/2022</t>
  </si>
  <si>
    <t>11,15</t>
  </si>
  <si>
    <t>JOELHO 45 GRAUS, PPR, DN 25 MM, CLASSE PN 25, INSTALADO EM PRUMADA DE ÁGUA   FORNECIMENTO E INSTALAÇÃO . AF_08/2022</t>
  </si>
  <si>
    <t>11,54</t>
  </si>
  <si>
    <t>JOELHO 90 GRAUS, PPR, DN 32 MM, CLASSE PN 25, INSTALADO EM PRUMADA DE ÁGUA   FORNECIMENTO E INSTALAÇÃO . AF_08/2022</t>
  </si>
  <si>
    <t>14,37</t>
  </si>
  <si>
    <t>JOELHO 45 GRAUS, PPR, DN 32 MM, CLASSE PN 25, INSTALADO EM PRUMADA DE ÁGUA   FORNECIMENTO E INSTALAÇÃO . AF_08/2022</t>
  </si>
  <si>
    <t>17,64</t>
  </si>
  <si>
    <t>JOELHO 90 GRAUS, PPR, DN 40 MM, CLASSE PN 25, INSTALADO EM PRUMADA DE ÁGUA   FORNECIMENTO E INSTALAÇÃO . AF_08/2022</t>
  </si>
  <si>
    <t>21,31</t>
  </si>
  <si>
    <t>JOELHO 45 GRAUS, PPR, DN 40 MM, CLASSE PN 25, INSTALADO EM PRUMADA DE ÁGUA   FORNECIMENTO E INSTALAÇÃO . AF_08/2022</t>
  </si>
  <si>
    <t>26,64</t>
  </si>
  <si>
    <t>JOELHO 90 GRAUS, PPR, DN 50 MM, CLASSE PN 25, INSTALADO EM PRUMADA DE ÁGUA   FORNECIMENTO E INSTALAÇÃO . AF_08/2022</t>
  </si>
  <si>
    <t>29,68</t>
  </si>
  <si>
    <t>JOELHO 45 GRAUS, PPR, DN 50 MM, CLASSE PN 25, INSTALADO EM PRUMADA DE ÁGUA   FORNECIMENTO E INSTALAÇÃO . AF_08/2022</t>
  </si>
  <si>
    <t>38,11</t>
  </si>
  <si>
    <t>JOELHO 90 GRAUS, PPR, DN 63 MM, CLASSE PN 25, INSTALADO EM PRUMADA DE ÁGUA   FORNECIMENTO E INSTALAÇÃO . AF_08/2022</t>
  </si>
  <si>
    <t>42,09</t>
  </si>
  <si>
    <t>JOELHO 45 GRAUS, PPR, DN 63 MM, CLASSE PN 25, INSTALADO EM PRUMADA DE ÁGUA   FORNECIMENTO E INSTALAÇÃO . AF_08/2022</t>
  </si>
  <si>
    <t>57,15</t>
  </si>
  <si>
    <t>JOELHO 90 GRAUS, PPR, DN 75 MM, CLASSE PN 25, INSTALADO EM PRUMADA DE ÁGUA   FORNECIMENTO E INSTALAÇÃO . AF_08/2022</t>
  </si>
  <si>
    <t>89,49</t>
  </si>
  <si>
    <t>JOELHO 45 GRAUS, PPR, DN 75 MM, CLASSE PN 25, INSTALADO EM PRUMADA DE ÁGUA   FORNECIMENTO E INSTALAÇÃO . AF_08/2022</t>
  </si>
  <si>
    <t>98,67</t>
  </si>
  <si>
    <t>JOELHO 90 GRAUS, PPR, DN 90 MM, CLASSE PN 25, INSTALADO EM PRUMADA DE ÁGUA   FORNECIMENTO E INSTALAÇÃO . AF_08/2022</t>
  </si>
  <si>
    <t>111,74</t>
  </si>
  <si>
    <t>JOELHO 90 GRAUS, PPR, DN 110 MM, CLASSE PN 25, INSTALADO EM PRUMADA DE ÁGUA   FORNECIMENTO E INSTALAÇÃO . AF_08/2022</t>
  </si>
  <si>
    <t>331,32</t>
  </si>
  <si>
    <t>LUVA, PPR, DN 25 MM, CLASSE PN 25, INSTALADO EM PRUMADA DE ÁGUA   FORNECIMENTO E INSTALAÇÃO . AF_08/2022</t>
  </si>
  <si>
    <t>7,90</t>
  </si>
  <si>
    <t>CONECTOR MACHO, PPR, 25 X 1/2", CLASSE PN 25, INSTALADO EM PRUMADA DE ÁGUA   FORNECIMENTO E INSTALAÇÃO . AF_08/2022</t>
  </si>
  <si>
    <t>CONECTOR FÊMEA, PPR, 25 X 1/2", CLASSE PN 25, INSTALADO EM PRUMADA DE ÁGUA   FORNECIMENTO E INSTALAÇÃO . AF_08/2022</t>
  </si>
  <si>
    <t>16,45</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</si>
  <si>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</si>
  <si>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</si>
  <si>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</si>
  <si>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</si>
  <si>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</si>
  <si>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23,55</t>
  </si>
  <si>
    <t>LUVA, PPR, DN 63 MM, CLASSE PN 25, INSTALADO EM PRUMADA DE ÁGUA   FORNECIMENTO E INSTALAÇÃO. AF_08/2022</t>
  </si>
  <si>
    <t>34,93</t>
  </si>
  <si>
    <t>LUVA, PPR, DN 75 MM, CLASSE PN 25, INSTALADO EM PRUMADA DE ÁGUA   FORNECIMENTO E INSTALAÇÃO. AF_08/2022</t>
  </si>
  <si>
    <t>56,24</t>
  </si>
  <si>
    <t>LUVA, PPR, DN 90 MM, CLASSE PN 25, INSTALADO EM PRUMADA DE ÁGUA   FORNECIMENTO E INSTALAÇÃO. AF_08/2022</t>
  </si>
  <si>
    <t>85,31</t>
  </si>
  <si>
    <t>LUVA, PPR, DN 110 MM, CLASSE PN 25, INSTALADO EM PRUMADA DE ÁGUA   FORNECIMENTO E INSTALAÇÃO. AF_08/2022</t>
  </si>
  <si>
    <t>108,89</t>
  </si>
  <si>
    <t>TÊ NORMAL, PPR, DN 25 MM, CLASSE PN 25, INSTALADO EM PRUMADA DE ÁGUA   FORNECIMENTO E INSTALAÇÃO . AF_08/2022</t>
  </si>
  <si>
    <t>14,59</t>
  </si>
  <si>
    <t>TÊ NORMAL, PPR, DN 32 MM, CLASSE PN 25, INSTALADO EM PRUMADA DE ÁGUA   FORNECIMENTO E INSTALAÇÃO . AF_08/2022</t>
  </si>
  <si>
    <t>21,70</t>
  </si>
  <si>
    <t>TÊ NORMAL, PPR, DN 40 MM, CLASSE PN 25, INSTALADO EM PRUMADA DE ÁGUA   FORNECIMENTO E INSTALAÇÃO . AF_08/2022</t>
  </si>
  <si>
    <t>30,89</t>
  </si>
  <si>
    <t>TÊ NORMAL, PPR, DN 50 MM, CLASSE PN 25, INSTALADO EM PRUMADA DE ÁGUA   FORNECIMENTO E INSTALAÇÃO . AF_08/2022</t>
  </si>
  <si>
    <t>47,42</t>
  </si>
  <si>
    <t>TÊ NORMAL, PPR, DN 63 MM, CLASSE PN 25, INSTALADO EM PRUMADA DE ÁGUA   FORNECIMENTO E INSTALAÇÃO . AF_08/2022</t>
  </si>
  <si>
    <t>67,49</t>
  </si>
  <si>
    <t>TÊ NORMAL, PPR, DN 75 MM, CLASSE PN 25, INSTALADO EM PRUMADA DE ÁGUA   FORNECIMENTO E INSTALAÇÃO . AF_08/2022</t>
  </si>
  <si>
    <t>120,34</t>
  </si>
  <si>
    <t>TÊ NORMAL, PPR, DN 90 MM, CLASSE PN 25, INSTALADO EM PRUMADA DE ÁGUA   FORNECIMENTO E INSTALAÇÃO . AF_08/2022</t>
  </si>
  <si>
    <t>156,78</t>
  </si>
  <si>
    <t>TÊ NORMAL, PPR, DN 110 MM, CLASSE PN 25, INSTALADO EM PRUMADA DE ÁGUA   FORNECIMENTO E INSTALAÇÃO . AF_08/2022</t>
  </si>
  <si>
    <t>301,33</t>
  </si>
  <si>
    <t>LUVA, PPR, DN 20 MM, INSTALADO EM RESERVAÇÃO PREDIAL DE ÁGUA - FORNECIMENTO E INSTALAÇÃO. AF_04/2024</t>
  </si>
  <si>
    <t>5,69</t>
  </si>
  <si>
    <t>LUVA, PPR, DN 25 MM, INSTALADO EM RESERVAÇÃO PREDIAL DE ÁGUA - FORNECIMENTO E INSTALAÇÃO. AF_04/2024</t>
  </si>
  <si>
    <t>5,83</t>
  </si>
  <si>
    <t>CONECTOR MACHO, PPR, 25 MM X 1/2'', INSTALADO EM RESERVAÇÃO PREDIAL DE ÁGUA - FORNECIMENTO E INSTALAÇÃO. AF_04/2024</t>
  </si>
  <si>
    <t>LUVA, PPR, DN 32 MM, CLASSE PN 25, INSTALADO EM RESERVAÇÃO PREDIAL DE ÁGUA - FORNECIMENTO E INSTALAÇÃO. AF_04/2024</t>
  </si>
  <si>
    <t>8,10</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</si>
  <si>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</si>
  <si>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</si>
  <si>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</si>
  <si>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19,71</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</si>
  <si>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</si>
  <si>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</si>
  <si>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</si>
  <si>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82,43</t>
  </si>
  <si>
    <t>LUVA, PPR, DN 110 MM, CLASSE PN 25, INSTALADO EM RESERVAÇÃO PREDIAL DE ÁGUA - FORNECIMENTO E INSTALAÇÃO. AF_04/2024</t>
  </si>
  <si>
    <t>108,26</t>
  </si>
  <si>
    <t>JOELHO 90 GRAUS, PPR, DN 20 MM, INSTALADO EM RESERVAÇÃO PREDIAL DE ÁGUA - FORNECIMENTO E INSTALAÇÃO. AF_04/2024</t>
  </si>
  <si>
    <t>JOELHO 90 GRAUS, PPR, DN 25 MM, INSTALADO EM RESERVAÇÃO PREDIAL DE ÁGUA - FORNECIMENTO E INSTALAÇÃO. AF_04/2024</t>
  </si>
  <si>
    <t>8,03</t>
  </si>
  <si>
    <t>JOELHO 90 GRAUS, PPR, DN 32 MM, INSTALADO EM RESERVAÇÃO PREDIAL DE ÁGUA - FORNECIMENTO E INSTALAÇÃO. AF_04/2024</t>
  </si>
  <si>
    <t>JOELHO 90 GRAUS, PPR, DN 40 MM, INSTALADO EM RESERVAÇÃO PREDIAL DE ÁGUA - FORNECIMENTO E INSTALAÇÃO. AF_04/2024</t>
  </si>
  <si>
    <t>16,26</t>
  </si>
  <si>
    <t>JOELHO 90 GRAUS, PPR, DN 50 MM, INSTALADO EM RESERVAÇÃO PREDIAL DE ÁGUA - FORNECIMENTO E INSTALAÇÃO. AF_04/2024</t>
  </si>
  <si>
    <t>23,92</t>
  </si>
  <si>
    <t>JOELHO 90 GRAUS, PPR, DN 63 MM, INSTALADO EM RESERVAÇÃO PREDIAL DE ÁGUA - FORNECIMENTO E INSTALAÇÃO. AF_04/2024</t>
  </si>
  <si>
    <t>36,03</t>
  </si>
  <si>
    <t>JOELHO 90 GRAUS, PPR, DN 75 MM, INSTALADO EM RESERVAÇÃO PREDIAL DE ÁGUA - FORNECIMENTO E INSTALAÇÃO. AF_04/2024</t>
  </si>
  <si>
    <t>83,77</t>
  </si>
  <si>
    <t>JOELHO 90 GRAUS, PPR, DN 90 MM, INSTALADO EM RESERVAÇÃO PREDIAL DE ÁGUA - FORNECIMENTO E INSTALAÇÃO. AF_04/2024</t>
  </si>
  <si>
    <t>107,42</t>
  </si>
  <si>
    <t>JOELHO 90 GRAUS, PPR, DN 110 MM, INSTALADO EM RESERVAÇÃO PREDIAL DE ÁGUA - FORNECIMENTO E INSTALAÇÃO. AF_04/2024</t>
  </si>
  <si>
    <t>330,37</t>
  </si>
  <si>
    <t>TÊ, PPR, DN 32 MM, INSTALADO EM RESERVAÇÃO PREDIAL DE ÁGUA - FORNECIMENTO E INSTALAÇÃO. AF_04/2024</t>
  </si>
  <si>
    <t>16,18</t>
  </si>
  <si>
    <t>TÊ, PPR, DN 40 MM, INSTALADO EM RESERVAÇÃO PREDIAL DE ÁGUA - FORNECIMENTO E INSTALAÇÃO. AF_04/2024</t>
  </si>
  <si>
    <t>24,17</t>
  </si>
  <si>
    <t>TÊ, PPR, DN 50 MM, INSTALADO EM RESERVAÇÃO PREDIAL DE ÁGUA - FORNECIMENTO E INSTALAÇÃO. AF_04/2024</t>
  </si>
  <si>
    <t>39,73</t>
  </si>
  <si>
    <t>TÊ, PPR, DN 63 MM, INSTALADO EM RESERVAÇÃO PREDIAL DE ÁGUA - FORNECIMENTO E INSTALAÇÃO. AF_04/2024</t>
  </si>
  <si>
    <t>59,40</t>
  </si>
  <si>
    <t>TÊ, PPR, DN 75 MM, INSTALADO EM RESERVAÇÃO PREDIAL DE ÁGUA - FORNECIMENTO E INSTALAÇÃO. AF_04/2024</t>
  </si>
  <si>
    <t>112,74</t>
  </si>
  <si>
    <t>TÊ, PPR, DN 90 MM, INSTALADO EM RESERVAÇÃO PREDIAL DE ÁGUA - FORNECIMENTO E INSTALAÇÃO. AF_04/2024</t>
  </si>
  <si>
    <t>151,02</t>
  </si>
  <si>
    <t>TÊ, PPR, DN 110 MM, INSTALADO EM RESERVAÇÃO PREDIAL DE ÁGUA - FORNECIMENTO E INSTALAÇÃO. AF_04/2024</t>
  </si>
  <si>
    <t>300,07</t>
  </si>
  <si>
    <t>KIT CHASSI PEX, PRÉ-FABRICADO, PARA CHUVEIRO, INCLUSO QUADRO METÁLICO, TUBOS, REGISTROS DE PRESSÃO E CONEXÕES POR CRIMPAGEM - FORNECIMENTO E INSTALAÇÃO. AF_02/2023</t>
  </si>
  <si>
    <t>404,93</t>
  </si>
  <si>
    <t>KIT CHASSI PEX, PRÉ-FABRICADO, PARA COZINHA COM CUBA SIMPLES, INCLUSO QUADRO METÁLICO, TUBOS E CONEXÕES POR CRIMPAGEM - FORNECIMENTO E INSTALAÇÃO. AF_02/2023</t>
  </si>
  <si>
    <t>73,21</t>
  </si>
  <si>
    <t>KIT CHASSI PEX, PRÉ-FABRICADO, PARA ÁREA DE SERVIÇO COM TANQUE E MÁQUINA DE LAVAR ROUPA, INCLUSO QUADRO METÁLICO, TUBOS E CONEXÕES POR CRIMPAGEM - FORNECIMENTO E INSTALAÇÃO. AF_02/2023</t>
  </si>
  <si>
    <t>117,36</t>
  </si>
  <si>
    <t>KIT CHASSI PEX, PRÉ-FABRICADO, PARA CHUVEIRO, INCLUSO QUADRO METÁLICO, TUBOS, REGISTROS DE PRESSÃO E CONEXÕES POR ANEL DESLIZANTE - FORNECIMENTO E INSTALAÇÃO. AF_02/2023</t>
  </si>
  <si>
    <t>208,60</t>
  </si>
  <si>
    <t>KIT CHASSI PEX, PRÉ-FABRICADO, PARA COZINHA COM CUBA SIMPLES, INCLUSO QUADRO METÁLICO, TUBOS E CONEXÕES POR ANEL DESLIZANTE - FORNECIMENTO E INSTALAÇÃO. AF_02/2023</t>
  </si>
  <si>
    <t>79,75</t>
  </si>
  <si>
    <t>KIT CHASSI PEX, PRÉ-FABRICADO, PARA ÁREA DE SERVIÇO COM TANQUE E MÁQUINA DE LAVAR ROUPA, INCLUSO QUADRO METÁLICO, TUBOS E CONEXÕES POR ANEL DESLIZANTE - FORNECIMENTO E INSTALAÇÃO. AF_02/2023</t>
  </si>
  <si>
    <t>127,70</t>
  </si>
  <si>
    <t>UNIÃO METÁLICA PARA INSTALAÇÕES EM PEX ÁGUA, DN 16 MM, COM ANEL DESLIZANTE - FORNECIMENTO E INSTALAÇÃO. AF_02/2023</t>
  </si>
  <si>
    <t>16,17</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</si>
  <si>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</si>
  <si>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</si>
  <si>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19,41</t>
  </si>
  <si>
    <t>UNIÃO METÁLICA PARA INSTALAÇÕES EM PEX ÁGUA, DN 20 MM, COM ANEL DESLIZANTE - FORNECIMENTO E INSTALAÇÃO. AF_02/2023</t>
  </si>
  <si>
    <t>20,46</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</si>
  <si>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</si>
  <si>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</si>
  <si>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21,25</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</si>
  <si>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</si>
  <si>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</si>
  <si>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31,91</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</si>
  <si>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</si>
  <si>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</si>
  <si>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32,16</t>
  </si>
  <si>
    <t>UNIÃO DE REDUÇÃO, METÁLICA, PARA INSTALAÇÕES EM PEX ÁGUA, DN 25 X 16 MM, CONEXÃO POR ANEL DESLIZANTE - FORNECIMENTO E INSTALAÇÃO. AF_02/2023</t>
  </si>
  <si>
    <t>20,64</t>
  </si>
  <si>
    <t>UNIÃO DE REDUÇÃO, METÁLICA, PARA INSTALAÇÕES EM PEX ÁGUA, DN 25 X 20 MM, CONEXÃO POR ANEL DESLIZANTE - FORNECIMENTO E INSTALAÇÃO. AF_02/2023</t>
  </si>
  <si>
    <t>22,13</t>
  </si>
  <si>
    <t>UNIÃO METÁLICA PARA INSTALAÇÕES EM PEX ÁGUA, DN 32 MM, COM ANEL DESLIZANTE - FORNECIMENTO E INSTALAÇÃO. AF_02/2023</t>
  </si>
  <si>
    <t>38,35</t>
  </si>
  <si>
    <t>CONEXÃO FIXA, ROSCA FÊMEA, METÁLICA, PARA INSTALAÇÕES EM PEX ÁGUA, DN 32 MM X 1", COM ANEL DESLIZANTE - FORNECIMENTO E INSTALAÇÃO. AF_02/2023</t>
  </si>
  <si>
    <t>35,82</t>
  </si>
  <si>
    <t>UNIÃO DE REDUÇÃO, METÁLICA, PARA INSTALAÇÕES EM PEX ÁGUA, DN 32 X 25 MM, CONEXÃO POR ANEL DESLIZANTE - FORNECIMENTO E INSTALAÇÃO. AF_02/2023</t>
  </si>
  <si>
    <t>29,09</t>
  </si>
  <si>
    <t>LUVA PARA INSTALAÇÕES EM PEX ÁGUA, DN 16 MM, CONEXÃO POR CRIMPAGEM - FORNECIMENTO E INSTALAÇÃO. AF_02/2023</t>
  </si>
  <si>
    <t>10,77</t>
  </si>
  <si>
    <t>CONEXÃO FIXA, ROSCA FÊMEA, PARA INSTALAÇÕES EM PEX ÁGUA, DN 16MM X 1/2", CONEXÃO POR CRIMPAGEM - FORNECIMENTO E INSTALAÇÃO. AF_02/2023</t>
  </si>
  <si>
    <t>LUVA PARA INSTALAÇÕES EM PEX ÁGUA, DN 20 MM, CONEXÃO POR CRIMPAGEM - FORNECIMENTO E INSTALAÇÃO. AF_02/2023</t>
  </si>
  <si>
    <t>12,49</t>
  </si>
  <si>
    <t>CONEXÃO FIXA, ROSCA FÊMEA, PARA INSTALAÇÕES EM PEX ÁGUA, DN 20MM X 1/2", CONEXÃO POR CRIMPAGEM - FORNECIMENTO E INSTALAÇÃO. AF_02/2023</t>
  </si>
  <si>
    <t>18,29</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</si>
  <si>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</si>
  <si>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</si>
  <si>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17,62</t>
  </si>
  <si>
    <t>LUVA PARA INSTALAÇÕES EM PEX ÁGUA, DN 25 MM, CONEXÃO POR CRIMPAGEM - FORNECIMENTO E INSTALAÇÃO. AF_02/2023</t>
  </si>
  <si>
    <t>CONEXÃO FIXA, ROSCA FÊMEA, PARA INSTALAÇÕES EM PEX ÁGUA, DN 25MM X 3/4", CONEXÃO POR CRIMPAGEM - FORNECIMENTO E INSTALAÇÃO. AF_02/2023</t>
  </si>
  <si>
    <t>28,50</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</si>
  <si>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</si>
  <si>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</si>
  <si>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</si>
  <si>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32,24</t>
  </si>
  <si>
    <t>JOELHO 90 GRAUS, METÁLICO, PARA INSTALAÇÕES EM PEX ÁGUA, DN 16 MM, CONEXÃO POR ANEL DESLIZANTE - FORNECIMENTO E INSTALAÇÃO. AF_02/2023</t>
  </si>
  <si>
    <t>19,92</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</si>
  <si>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</si>
  <si>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</si>
  <si>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</si>
  <si>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24,05</t>
  </si>
  <si>
    <t>JOELHO 90 GRAUS, ROSCA FÊMEA TERMINAL, METÁLICO, PARA INSTALAÇÕES EM PEX ÁGUA, DN 20 MM X 1/2", CONEXÃO POR ANEL DESLIZANTE - FORNECIMENTO E INSTALAÇÃO. AF_02/2023</t>
  </si>
  <si>
    <t>26,58</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</si>
  <si>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</si>
  <si>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</si>
  <si>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</si>
  <si>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31,92</t>
  </si>
  <si>
    <t>JOELHO 90 GRAUS, METÁLICO, PARA INSTALAÇÕES EM PEX ÁGUA, DN 25 MM, CONEXÃO POR ANEL DESLIZANTE - FORNECIMENTO E INSTALAÇÃO. AF_02/2023</t>
  </si>
  <si>
    <t>38,03</t>
  </si>
  <si>
    <t>JOELHO 90 GRAUS, ROSCA FÊMEA TERMINAL, METÁLICO, PARA INSTALAÇÕES EM PEX ÁGUA, DN 25 MM X 3/4", CONEXÃO POR ANEL DESLIZANTE - FORNECIMENTO E INSTALAÇÃO. AF_02/2023</t>
  </si>
  <si>
    <t>35,59</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</si>
  <si>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</si>
  <si>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</si>
  <si>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50,54</t>
  </si>
  <si>
    <t>JOELHO 90 GRAUS, PARA INSTALAÇÕES EM PEX ÁGUA, DN 16 MM, CONEXÃO POR CRIMPAGEM - FORNECIMENTO E INSTALAÇÃO. AF_02/2023</t>
  </si>
  <si>
    <t>15,91</t>
  </si>
  <si>
    <t>JOELHO 90 GRAUS, ROSCA FÊMEA TERMINAL, PARA INSTALAÇÕES EM PEX ÁGUA, DN 16MM X 1/2", CONEXÃO POR CRIMPAGEM - FORNECIMENTO E INSTALAÇÃO. AF_02/2023</t>
  </si>
  <si>
    <t>22,34</t>
  </si>
  <si>
    <t>JOELHO 90 GRAUS, PARA INSTALAÇÕES EM PEX ÁGUA, DN 20 MM, CONEXÃO POR CRIMPAGEM - FORNECIMENTO E INSTALAÇÃO. AF_02/2023</t>
  </si>
  <si>
    <t>20,28</t>
  </si>
  <si>
    <t>JOELHO 90 GRAUS, ROSCA FÊMEA TERMINAL, PARA INSTALAÇÕES EM PEX ÁGUA, DN 20MM X 1/2", CONEXÃO POR CRIMPAGEM - FORNECIMENTO E INSTALAÇÃO. AF_02/2023</t>
  </si>
  <si>
    <t>24,02</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</si>
  <si>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</si>
  <si>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</si>
  <si>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31,93</t>
  </si>
  <si>
    <t>JOELHO 90 GRAUS, ROSCA FÊMEA TERMINAL, PARA INSTALAÇÕES EM PEX ÁGUA, DN 25MM X 1/2", CONEXÃO POR CRIMPAGEM - FORNECIMENTO E INSTALAÇÃO. AF_02/2023</t>
  </si>
  <si>
    <t>34,08</t>
  </si>
  <si>
    <t>TÊ, METÁLICO, PARA INSTALAÇÕES EM PEX ÁGUA, DN 16 MM, CONEXÃO POR ANEL DESLIZANTE - FORNECIMENTO E INSTALAÇÃO. AF_02/2023</t>
  </si>
  <si>
    <t>28,52</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</si>
  <si>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</si>
  <si>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</si>
  <si>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35,08</t>
  </si>
  <si>
    <t>TÊ, ROSCA FÊMEA, METÁLICO, PARA INSTALAÇÕES EM PEX ÁGUA, DN 20 MM X 1/2", CONEXÃO POR ANEL DESLIZANTE - FORNECIMENTO E INSTALAÇÃO. AF_02/2023</t>
  </si>
  <si>
    <t>36,91</t>
  </si>
  <si>
    <t>TÊ, METÁLICO, PARA INSTALAÇÕES EM PEX ÁGUA, DN 25 MM, CONEXÃO POR ANEL DESLIZANTE - FORNECIMENTO E INSTALAÇÃO. AF_02/2023</t>
  </si>
  <si>
    <t>49,69</t>
  </si>
  <si>
    <t>TÊ, ROSCA FÊMEA, METÁLICO, PARA INSTALAÇÕES EM PEX ÁGUA, DN 25 MM X 3/4", CONEXÃO POR ANEL DESLIZANTE - FORNECIMENTO E INSTALAÇÃO. AF_02/2023</t>
  </si>
  <si>
    <t>43,55</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</si>
  <si>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</si>
  <si>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</si>
  <si>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</si>
  <si>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</si>
  <si>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43,14</t>
  </si>
  <si>
    <t>TÊ, PARA INSTALAÇÕES EM PEX ÁGUA, DN 32 MM, CONEXÃO POR CRIMPAGEM - FORNECIMENTO E INSTALAÇÃO. AF_02/2023</t>
  </si>
  <si>
    <t>49,27</t>
  </si>
  <si>
    <t>DISTRIBUIDOR 2 SAÍDAS, METÁLICO, PARA INSTALAÇÕES EM PEX ÁGUA, ENTRADA DE 3/4" X 2 SAÍDAS DE 1/2", CONEXÃO POR ANEL DESLIZANTE - FORNECIMENTO E INSTALAÇÃO. AF_02/2023</t>
  </si>
  <si>
    <t>45,52</t>
  </si>
  <si>
    <t>DISTRIBUIDOR 2 SAÍDAS, METÁLICO, PARA INSTALAÇÕES EM PEX ÁGUA, ENTRADA DE 1" X 2 SAÍDAS DE 1/2", CONEXÃO POR ANEL DESLIZANTE - FORNECIMENTO E INSTALAÇÃO. AF_02/2023</t>
  </si>
  <si>
    <t>60,78</t>
  </si>
  <si>
    <t>DISTRIBUIDOR 3 SAÍDAS, METÁLICO, PARA INSTALAÇÕES EM PEX ÁGUA, ENTRADA DE 3/4" X 3 SAÍDAS DE 1/2", CONEXÃO POR ANEL DESLIZANTE - FORNECIMENTO E INSTALAÇÃO. AF_02/2023</t>
  </si>
  <si>
    <t>55,38</t>
  </si>
  <si>
    <t>DISTRIBUIDOR 3 SAÍDAS, METÁLICO, PARA INSTALAÇÕES EM PEX ÁGUA, ENTRADA DE 1" X 3 SAÍDAS DE 1/2", CONEXÃO POR ANEL DESLIZANTE - FORNECIMENTO E INSTALAÇÃO. AF_02/2023</t>
  </si>
  <si>
    <t>72,84</t>
  </si>
  <si>
    <t>DISTRIBUIDOR 2 SAÍDAS, PARA INSTALAÇÕES EM PEX ÁGUA, ENTRADA DE 32 MM X 2 SAÍDAS DE 16 MM, CONEXÃO POR CRIMPAGEM FORNECIMENTO E INSTALAÇÃO. AF_02/2023</t>
  </si>
  <si>
    <t>170,48</t>
  </si>
  <si>
    <t>DISTRIBUIDOR 2 SAÍDAS, PARA INSTALAÇÕES EM PEX ÁGUA, ENTRADA DE 32 MM X 2 SAÍDAS DE 25 MM, CONEXÃO POR CRIMPAGEM - FORNECIMENTO E INSTALAÇÃO. AF_02/2023</t>
  </si>
  <si>
    <t>191,42</t>
  </si>
  <si>
    <t>DISTRIBUIDOR 3 SAÍDAS, PARA INSTALAÇÕES EM PEX ÁGUA, ENTRADA DE 32 MM X 3 SAÍDAS DE 16 MM, CONEXÃO POR CRIMPAGEM - FORNECIMENTO E INSTALAÇÃO. AF_02/2023</t>
  </si>
  <si>
    <t>185,45</t>
  </si>
  <si>
    <t>DISTRIBUIDOR 3 SAÍDAS, PARA INSTALAÇÕES EM PEX ÁGUA, ENTRADA DE 32 MM X 3 SAÍDAS DE 25 MM, CONEXÃO POR CRIMPAGEM - FORNECIMENTO E INSTALAÇÃO. AF_02/2023</t>
  </si>
  <si>
    <t>220,01</t>
  </si>
  <si>
    <t>ACOPLAMENTO RÍGIDO EM AÇO, CONEXÃO RANHURADA, DN 50 (2"), INSTALADO EM PRUMADAS - FORNECIMENTO E INSTALAÇÃO. AF_10/2020</t>
  </si>
  <si>
    <t>37,27</t>
  </si>
  <si>
    <t>ACOPLAMENTO RÍGIDO EM AÇO, CONEXÃO RANHURADA, DN 65 (2 1/2"), INSTALADO EM PRUMADAS - FORNECIMENTO E INSTALAÇÃO. AF_10/2020</t>
  </si>
  <si>
    <t>41,70</t>
  </si>
  <si>
    <t>ACOPLAMENTO RÍGIDO EM AÇO, CONEXÃO RANHURADA, DN 80 (3"), INSTALADO EM PRUMADAS - FORNECIMENTO E INSTALAÇÃO. AF_10/2020</t>
  </si>
  <si>
    <t>CURVA 45 GRAUS, EM AÇO, CONEXÃO RANHURADA, DN 50 (2"), INSTALADO EM PRUMADAS - FORNECIMENTO E INSTALAÇÃO. AF_10/2020</t>
  </si>
  <si>
    <t>82,76</t>
  </si>
  <si>
    <t>CURVA 90 GRAUS, EM AÇO, CONEXÃO RANHURADA, DN 50 (2"), INSTALADO EM PRUMADAS - FORNECIMENTO E INSTALAÇÃO. AF_10/2020</t>
  </si>
  <si>
    <t>84,23</t>
  </si>
  <si>
    <t>CURVA 45 GRAUS, EM AÇO, CONEXÃO RANHURADA, DN 65 (2 1/2"), INSTALADO EM PRUMADAS - FORNECIMENTO E INSTALAÇÃO. AF_10/2020</t>
  </si>
  <si>
    <t>96,74</t>
  </si>
  <si>
    <t>CURVA 90 GRAUS, EM AÇO, CONEXÃO RANHURADA, DN 65 (2 1/2"), INSTALADO EM PRUMADAS - FORNECIMENTO E INSTALAÇÃO. AF_10/2020</t>
  </si>
  <si>
    <t>99,56</t>
  </si>
  <si>
    <t>CURVA 45 GRAUS, EM AÇO, CONEXÃO RANHURADA, DN 80 (3"), INSTALADO EM PRUMADAS - FORNECIMENTO E INSTALAÇÃO. AF_10/2020</t>
  </si>
  <si>
    <t>110,65</t>
  </si>
  <si>
    <t>CURVA 90 GRAUS, EM AÇO, CONEXÃO RANHURADA, DN 80 (3"), INSTALADO EM PRUMADAS - FORNECIMENTO E INSTALAÇÃO. AF_10/2020</t>
  </si>
  <si>
    <t>TÊ, EM AÇO, CONEXÃO RANHURADA, DN 50 (2"), INSTALADO EM PRUMADAS - FORNECIMENTO E INSTALAÇÃO. AF_10/2020</t>
  </si>
  <si>
    <t>124,42</t>
  </si>
  <si>
    <t>TÊ, EM AÇO, CONEXÃO RANHURADA, DN 65 (2 1/2"), INSTALADO EM PRUMADAS - FORNECIMENTO E INSTALAÇÃO. AF_10/2020</t>
  </si>
  <si>
    <t>148,90</t>
  </si>
  <si>
    <t>TÊ, EM AÇO, CONEXÃO RANHURADA, DN 80 (3"), INSTALADO EM PRUMADAS - FORNECIMENTO E INSTALAÇÃO. AF_10/2020</t>
  </si>
  <si>
    <t>164,62</t>
  </si>
  <si>
    <t>LUVA, EM AÇO, CONEXÃO SOLDADA, DN 50 (2"), INSTALADO EM PRUMADAS - FORNECIMENTO E INSTALAÇÃO. AF_10/2020</t>
  </si>
  <si>
    <t>115,04</t>
  </si>
  <si>
    <t>LUVA COM REDUÇÃO, EM AÇO, CONEXÃO SOLDADA, DN 50 X 40 MM (2  X 1 1/2"), INSTALADO EM PRUMADAS - FORNECIMENTO E INSTALAÇÃO. AF_10/2020</t>
  </si>
  <si>
    <t>135,43</t>
  </si>
  <si>
    <t>LUVA, EM AÇO, CONEXÃO SOLDADA, DN 65 (2 1/2"), INSTALADO EM PRUMADAS - FORNECIMENTO E INSTALAÇÃO. AF_10/2020</t>
  </si>
  <si>
    <t>234,79</t>
  </si>
  <si>
    <t>LUVA COM REDUÇÃO, EM AÇO, CONEXÃO SOLDADA, DN 65 X 50 MM (2 1/2" X 2"), INSTALADO EM PRUMADAS - FORNECIMENTO E INSTALAÇÃO. AF_10/2020</t>
  </si>
  <si>
    <t>LUVA, EM AÇO, CONEXÃO SOLDADA, DN 80 (3"), INSTALADO EM PRUMADAS - FORNECIMENTO E INSTALAÇÃO. AF_10/2020</t>
  </si>
  <si>
    <t>250,38</t>
  </si>
  <si>
    <t>LUVA COM REDUÇÃO, EM AÇO, CONEXÃO SOLDADA, DN 80 X 65 MM (3" X 2 1/2"), INSTALADO EM PRUMADAS - FORNECIMENTO E INSTALAÇÃO. AF_10/2020</t>
  </si>
  <si>
    <t>305,90</t>
  </si>
  <si>
    <t>CURVA 45 GRAUS, EM AÇO, CONEXÃO SOLDADA, DN 50 (2"), INSTALADO EM PRUMADAS - FORNECIMENTO E INSTALAÇÃO. AF_10/2020</t>
  </si>
  <si>
    <t>188,86</t>
  </si>
  <si>
    <t>CURVA 90 GRAUS, EM AÇO, CONEXÃO SOLDADA, DN 50 (2"), INSTALADO EM PRUMADAS - FORNECIMENTO E INSTALAÇÃO. AF_10/2020</t>
  </si>
  <si>
    <t>CURVA 45 GRAUS, EM AÇO, CONEXÃO SOLDADA, DN 65 (2 1/2"), INSTALADO EM PRUMADAS - FORNECIMENTO E INSTALAÇÃO. AF_10/2020</t>
  </si>
  <si>
    <t>322,13</t>
  </si>
  <si>
    <t>CURVA 90 GRAUS, EM AÇO, CONEXÃO SOLDADA, DN 65 (2 1/2"), INSTALADO EM PRUMADAS - FORNECIMENTO E INSTALAÇÃO. AF_10/2020</t>
  </si>
  <si>
    <t>340,74</t>
  </si>
  <si>
    <t>CURVA 45 GRAUS, EM AÇO, CONEXÃO SOLDADA, DN 80 (3"), INSTALADO EM PRUMADAS - FORNECIMENTO E INSTALAÇÃO. AF_10/2020</t>
  </si>
  <si>
    <t>729,87</t>
  </si>
  <si>
    <t>CURVA 90 GRAUS, EM AÇO, CONEXÃO SOLDADA, DN 80 (3"), INSTALADO EM PRUMADAS - FORNECIMENTO E INSTALAÇÃO. AF_10/2020</t>
  </si>
  <si>
    <t>646,38</t>
  </si>
  <si>
    <t>TÊ, EM AÇO, CONEXÃO SOLDADA, DN 50 (2"), INSTALADO EM PRUMADAS - FORNECIMENTO E INSTALAÇÃO. AF_10/2020</t>
  </si>
  <si>
    <t>298,72</t>
  </si>
  <si>
    <t>TÊ, EM AÇO, CONEXÃO SOLDADA, DN 65 (2 1/2"), INSTALADO EM PRUMADAS - FORNECIMENTO E INSTALAÇÃO. AF_10/2020</t>
  </si>
  <si>
    <t>513,33</t>
  </si>
  <si>
    <t>TÊ, EM AÇO, CONEXÃO SOLDADA, DN 80 (3"), INSTALADO EM PRUMADAS - FORNECIMENTO E INSTALAÇÃO. AF_10/2020</t>
  </si>
  <si>
    <t>789,26</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</si>
  <si>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</si>
  <si>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</si>
  <si>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30,42</t>
  </si>
  <si>
    <t>LUVA, EM AÇO, CONEXÃO SOLDADA, DN 32 (1 1/4"), INSTALADO EM REDE DE ALIMENTAÇÃO PARA HIDRANTE - FORNECIMENTO E INSTALAÇÃO. AF_10/2020</t>
  </si>
  <si>
    <t>52,40</t>
  </si>
  <si>
    <t>LUVA COM REDUÇÃO, EM AÇO, CONEXÃO SOLDADA, DN 32 X 25 MM (1 1/4"  X 1"), INSTALADO EM REDE DE ALIMENTAÇÃO PARA HIDRANTE - FORNECIMENTO E INSTALAÇÃO. AF_10/2020</t>
  </si>
  <si>
    <t>62,47</t>
  </si>
  <si>
    <t>LUVA, EM AÇO, CONEXÃO SOLDADA, DN 40 (1 1/2"), INSTALADO EM REDE DE ALIMENTAÇÃO PARA HIDRANTE - FORNECIMENTO E INSTALAÇÃO. AF_10/2020</t>
  </si>
  <si>
    <t>66,47</t>
  </si>
  <si>
    <t>LUVA COM REDUÇÃO, EM AÇO, CONEXÃO SOLDADA, DN 40  X 32 MM (1 1/2" X 1 1/4"), INSTALADO EM REDE DE ALIMENTAÇÃO PARA HIDRANTE - FORNECIMENTO E INSTALAÇÃO. AF_10/2020</t>
  </si>
  <si>
    <t>79,37</t>
  </si>
  <si>
    <t>LUVA, EM AÇO, CONEXÃO SOLDADA, DN 50 (2"), INSTALADO EM REDE DE ALIMENTAÇÃO PARA HIDRANTE - FORNECIMENTO E INSTALAÇÃO. AF_10/2020</t>
  </si>
  <si>
    <t>98,15</t>
  </si>
  <si>
    <t>LUVA COM REDUÇÃO, EM AÇO, CONEXÃO SOLDADA, DN 50 X 40 MM (2" X 1 1/2"), INSTALADO EM REDE DE ALIMENTAÇÃO PARA HIDRANTE - FORNECIMENTO E INSTALAÇÃO. AF_10/2020</t>
  </si>
  <si>
    <t>118,54</t>
  </si>
  <si>
    <t>LUVA, EM AÇO, CONEXÃO SOLDADA, DN 65 (2 1/2"), INSTALADO EM REDE DE ALIMENTAÇÃO PARA HIDRANTE - FORNECIMENTO E INSTALAÇÃO. AF_10/2020</t>
  </si>
  <si>
    <t>179,59</t>
  </si>
  <si>
    <t>LUVA COM REDUÇÃO, EM AÇO, CONEXÃO SOLDADA, DN 65 X 50 MM (2 1/2" X 2"), INSTALADO EM REDE DE ALIMENTAÇÃO PARA HIDRANTE - FORNECIMENTO E INSTALAÇÃO. AF_10/2020</t>
  </si>
  <si>
    <t>220,80</t>
  </si>
  <si>
    <t>LUVA, EM AÇO, CONEXÃO SOLDADA, DN 80 (3"), INSTALADO EM REDE DE ALIMENTAÇÃO PARA HIDRANTE - FORNECIMENTO E INSTALAÇÃO. AF_10/2020</t>
  </si>
  <si>
    <t>239,26</t>
  </si>
  <si>
    <t>LUVA COM REDUÇÃO, EM AÇO, CONEXÃO SOLDADA, DN 80 X 65 MM (3" X 2 1/2"), INSTALADO EM REDE DE ALIMENTAÇÃO PARA HIDRANTE - FORNECIMENTO E INSTALAÇÃO. AF_10/2020</t>
  </si>
  <si>
    <t>294,78</t>
  </si>
  <si>
    <t>CURVA 45 GRAUS, EM AÇO, CONEXÃO SOLDADA, DN 25 (1"), INSTALADO EM REDE DE ALIMENTAÇÃO PARA HIDRANTE - FORNECIMENTO E INSTALAÇÃO. AF_10/2020</t>
  </si>
  <si>
    <t>58,49</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</si>
  <si>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</si>
  <si>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</si>
  <si>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84,75</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</si>
  <si>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</si>
  <si>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</si>
  <si>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118,61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</si>
  <si>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</si>
  <si>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</si>
  <si>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163,58</t>
  </si>
  <si>
    <t>CURVA 90 GRAUS, EM AÇO, CONEXÃO SOLDADA, DN 50 (2"), INSTALADO EM REDE DE ALIMENTAÇÃO PARA HIDRANTE - FORNECIMENTO E INSTALAÇÃO. AF_10/2020</t>
  </si>
  <si>
    <t>175,22</t>
  </si>
  <si>
    <t>CURVA 45 GRAUS, EM AÇO, CONEXÃO SOLDADA, DN 65 (2 1/2"), INSTALADO EM REDE DE ALIMENTAÇÃO PARA HIDRANTE - FORNECIMENTO E INSTALAÇÃO. AF_10/2020</t>
  </si>
  <si>
    <t>301,18</t>
  </si>
  <si>
    <t>CURVA 90 GRAUS, EM AÇO, CONEXÃO SOLDADA, DN 65 (2 1/2"), INSTALADO EM REDE DE ALIMENTAÇÃO PARA HIDRANTE - FORNECIMENTO E INSTALAÇÃO. AF_10/2020</t>
  </si>
  <si>
    <t>319,79</t>
  </si>
  <si>
    <t>CURVA 45 GRAUS, EM AÇO, CONEXÃO SOLDADA, DN 80 (3"), INSTALADO EM REDE DE ALIMENTAÇÃO PARA HIDRANTE - FORNECIMENTO E INSTALAÇÃO. AF_10/2020</t>
  </si>
  <si>
    <t>713,14</t>
  </si>
  <si>
    <t>CURVA 90 GRAUS, EM AÇO, CONEXÃO SOLDADA, DN 80 (3"), INSTALADO EM REDE DE ALIMENTAÇÃO PARA HIDRANTE - FORNECIMENTO E INSTALAÇÃO. AF_10/2020</t>
  </si>
  <si>
    <t>629,65</t>
  </si>
  <si>
    <t>TÊ, EM AÇO, CONEXÃO SOLDADA, DN 25 (1"), INSTALADO EM REDE DE ALIMENTAÇÃO PARA HIDRANTE - FORNECIMENTO E INSTALAÇÃO. AF_10/2020</t>
  </si>
  <si>
    <t>90,38</t>
  </si>
  <si>
    <t>TÊ, EM AÇO, CONEXÃO SOLDADA, DN 32 (1 1/4"), INSTALADO EM REDE DE ALIMENTAÇÃO PARA HIDRANTE - FORNECIMENTO E INSTALAÇÃO. AF_10/2020</t>
  </si>
  <si>
    <t>132,55</t>
  </si>
  <si>
    <t>TÊ, EM AÇO, CONEXÃO SOLDADA, DN 40 (1 1/2"), INSTALADO EM REDE DE ALIMENTAÇÃO PARA HIDRANTE - FORNECIMENTO E INSTALAÇÃO. AF_10/2020</t>
  </si>
  <si>
    <t>170,88</t>
  </si>
  <si>
    <t>TÊ, EM AÇO, CONEXÃO SOLDADA, DN 50 (2"), INSTALADO EM REDE DE ALIMENTAÇÃO PARA HIDRANTE - FORNECIMENTO E INSTALAÇÃO. AF_10/2020</t>
  </si>
  <si>
    <t>264,94</t>
  </si>
  <si>
    <t>TÊ, EM AÇO, CONEXÃO SOLDADA, DN 65 (2 1/2"), INSTALADO EM REDE DE ALIMENTAÇÃO PARA HIDRANTE - FORNECIMENTO E INSTALAÇÃO. AF_10/2020</t>
  </si>
  <si>
    <t>485,33</t>
  </si>
  <si>
    <t>TÊ, EM AÇO, CONEXÃO SOLDADA, DN 80 (3"), INSTALADO EM REDE DE ALIMENTAÇÃO PARA HIDRANTE - FORNECIMENTO E INSTALAÇÃO. AF_10/2020</t>
  </si>
  <si>
    <t>767,00</t>
  </si>
  <si>
    <t>LUVA, EM AÇO, CONEXÃO SOLDADA, DN 25 (1"), INSTALADO EM REDE DE ALIMENTAÇÃO PARA SPRINKLER - FORNECIMENTO E INSTALAÇÃO. AF_10/2020</t>
  </si>
  <si>
    <t>33,66</t>
  </si>
  <si>
    <t>LUVA COM REDUÇÃO, EM AÇO, CONEXÃO SOLDADA, DN 25 X 20 MM (1" X 3/4"), INSTALADO EM REDE DE ALIMENTAÇÃO PARA SPRINKLER - FORNECIMENTO E INSTALAÇÃO. AF_10/2020</t>
  </si>
  <si>
    <t>27,69</t>
  </si>
  <si>
    <t>LUVA, EM AÇO, CONEXÃO SOLDADA, DN 32 (1 1/4"), INSTALADO EM REDE DE ALIMENTAÇÃO PARA SPRINKLER - FORNECIMENTO E INSTALAÇÃO. AF_10/2020</t>
  </si>
  <si>
    <t>47,35</t>
  </si>
  <si>
    <t>LUVA COM REDUÇÃO, EM AÇO, CONEXÃO SOLDADA, DN 32 X 25 MM (1 1/4"  X 1"), INSTALADO EM REDE DE ALIMENTAÇÃO PARA SPRINKLER - FORNECIMENTO E INSTALAÇÃO. AF_10/2020</t>
  </si>
  <si>
    <t>57,67</t>
  </si>
  <si>
    <t>LUVA, EM AÇO, CONEXÃO SOLDADA, DN 40 (1 1/2"), INSTALADO EM REDE DE ALIMENTAÇÃO PARA SPRINKLER - FORNECIMENTO E INSTALAÇÃO. AF_10/2020</t>
  </si>
  <si>
    <t>59,34</t>
  </si>
  <si>
    <t>LUVA COM REDUÇÃO, EM AÇO, CONEXÃO SOLDADA, DN 40  X 32 MM (1 1/2" X 1 1/4"), INSTALADO EM REDE DE ALIMENTAÇÃO PARA SPRINKLER - FORNECIMENTO E INSTALAÇÃO. AF_10/2020</t>
  </si>
  <si>
    <t>72,24</t>
  </si>
  <si>
    <t>LUVA, EM AÇO, CONEXÃO SOLDADA, DN 50 (2"), INSTALADO EM REDE DE ALIMENTAÇÃO PARA SPRINKLER - FORNECIMENTO E INSTALAÇÃO. AF_10/2020</t>
  </si>
  <si>
    <t>88,06</t>
  </si>
  <si>
    <t>LUVA COM REDUÇÃO, EM AÇO, CONEXÃO SOLDADA, DN 50 X 40 MM (2" X 1 1/2"), INSTALADO EM REDE DE ALIMENTAÇÃO PARA SPRINKLER - FORNECIMENTO E INSTALAÇÃO. AF_10/2020</t>
  </si>
  <si>
    <t>108,45</t>
  </si>
  <si>
    <t>LUVA, EM AÇO, CONEXÃO SOLDADA, DN 65 (2 1/2"), INSTALADO EM REDE DE ALIMENTAÇÃO PARA SPRINKLER - FORNECIMENTO E INSTALAÇÃO. AF_10/2020</t>
  </si>
  <si>
    <t>165,11</t>
  </si>
  <si>
    <t>LUVA COM REDUÇÃO, EM AÇO, CONEXÃO SOLDADA, DN 65 X 50 MM (2 1/2" X 2"), INSTALADO EM REDE DE ALIMENTAÇÃO PARA SPRINKLER - FORNECIMENTO E INSTALAÇÃO. AF_10/2020</t>
  </si>
  <si>
    <t>206,32</t>
  </si>
  <si>
    <t>LUVA, EM AÇO, CONEXÃO SOLDADA, DN 80 (3"), INSTALADO EM REDE DE ALIMENTAÇÃO PARA SPRINKLER - FORNECIMENTO E INSTALAÇÃO. AF_10/2020</t>
  </si>
  <si>
    <t>220,22</t>
  </si>
  <si>
    <t>LUVA COM REDUÇÃO, EM AÇO, CONEXÃO SOLDADA, DN 80 X 65 MM (3" X 2 1/2"), INSTALADO EM REDE DE ALIMENTAÇÃO PARA SPRINKLER - FORNECIMENTO E INSTALAÇÃO. AF_10/2020</t>
  </si>
  <si>
    <t>275,74</t>
  </si>
  <si>
    <t>CURVA 45 GRAUS, EM AÇO, CONEXÃO SOLDADA, DN 25 (1"), INSTALADO EM REDE DE ALIMENTAÇÃO PARA SPRINKLER - FORNECIMENTO E INSTALAÇÃO. AF_10/2020</t>
  </si>
  <si>
    <t>54,40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</si>
  <si>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</si>
  <si>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</si>
  <si>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77,55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</si>
  <si>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</si>
  <si>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</si>
  <si>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107,88</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</si>
  <si>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</si>
  <si>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</si>
  <si>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148,44</t>
  </si>
  <si>
    <t>CURVA 90 GRAUS, EM AÇO, CONEXÃO SOLDADA, DN 50 (2"), INSTALADO EM REDE DE ALIMENTAÇÃO PARA SPRINKLER - FORNECIMENTO E INSTALAÇÃO. AF_10/2020</t>
  </si>
  <si>
    <t>160,08</t>
  </si>
  <si>
    <t>CURVA 45 GRAUS, EM AÇO, CONEXÃO SOLDADA, DN 65 (2 1/2"), INSTALADO EM REDE DE ALIMENTAÇÃO PARA SPRINKLER - FORNECIMENTO E INSTALAÇÃO. AF_10/2020</t>
  </si>
  <si>
    <t>279,31</t>
  </si>
  <si>
    <t>CURVA 90 GRAUS, EM AÇO, CONEXÃO SOLDADA, DN 65 (2 1/2"), INSTALADO EM REDE DE ALIMENTAÇÃO PARA SPRINKLER - FORNECIMENTO E INSTALAÇÃO. AF_10/2020</t>
  </si>
  <si>
    <t>297,92</t>
  </si>
  <si>
    <t>CURVA 45 GRAUS, EM AÇO, CONEXÃO SOLDADA, DN 80 (3"), INSTALADO EM REDE DE ALIMENTAÇÃO PARA SPRINKLER - FORNECIMENTO E INSTALAÇÃO. AF_10/2020</t>
  </si>
  <si>
    <t>684,65</t>
  </si>
  <si>
    <t>CURVA 90 GRAUS, EM AÇO, CONEXÃO SOLDADA, DN 80 (3"), INSTALADO EM REDE DE ALIMENTAÇÃO PARA SPRINKLER - FORNECIMENTO E INSTALAÇÃO. AF_10/2020</t>
  </si>
  <si>
    <t>601,16</t>
  </si>
  <si>
    <t>TÊ, EM AÇO, CONEXÃO SOLDADA, DN 25 (1"), INSTALADO EM REDE DE ALIMENTAÇÃO PARA SPRINKLER - FORNECIMENTO E INSTALAÇÃO. AF_10/2020</t>
  </si>
  <si>
    <t>85,01</t>
  </si>
  <si>
    <t>TÊ, EM AÇO, CONEXÃO SOLDADA, DN 32 (1 1/4"), INSTALADO EM REDE DE ALIMENTAÇÃO PARA SPRINKLER - FORNECIMENTO E INSTALAÇÃO. AF_10/2020</t>
  </si>
  <si>
    <t>122,94</t>
  </si>
  <si>
    <t>TÊ, EM AÇO, CONEXÃO SOLDADA, DN 40 (1 1/2"), INSTALADO EM REDE DE ALIMENTAÇÃO PARA SPRINKLER - FORNECIMENTO E INSTALAÇÃO. AF_10/2020</t>
  </si>
  <si>
    <t>156,55</t>
  </si>
  <si>
    <t>TÊ, EM AÇO, CONEXÃO SOLDADA, DN 50 (2"), INSTALADO EM REDE DE ALIMENTAÇÃO PARA SPRINKLER - FORNECIMENTO E INSTALAÇÃO. AF_10/2020</t>
  </si>
  <si>
    <t>244,77</t>
  </si>
  <si>
    <t>TÊ, EM AÇO, CONEXÃO SOLDADA, DN 65 (2 1/2"), INSTALADO EM REDE DE ALIMENTAÇÃO PARA SPRINKLER - FORNECIMENTO E INSTALAÇÃO. AF_10/2020</t>
  </si>
  <si>
    <t>460,52</t>
  </si>
  <si>
    <t>TÊ, EM AÇO, CONEXÃO SOLDADA, DN 80 (3"), INSTALADO EM REDE DE ALIMENTAÇÃO PARA SPRINKLER - FORNECIMENTO E INSTALAÇÃO. AF_10/2020</t>
  </si>
  <si>
    <t>728,99</t>
  </si>
  <si>
    <t>LUVA, EM AÇO, CONEXÃO SOLDADA, DN 15 (1/2"), INSTALADO EM RAMAIS E SUB-RAMAIS DE GÁS - FORNECIMENTO E INSTALAÇÃO. AF_10/2020</t>
  </si>
  <si>
    <t>LUVA, EM AÇO, CONEXÃO SOLDADA, DN 20 (3/4"), INSTALADO EM RAMAIS E SUB-RAMAIS DE GÁS - FORNECIMENTO E INSTALAÇÃO. AF_10/2020</t>
  </si>
  <si>
    <t>33,78</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</si>
  <si>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</si>
  <si>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</si>
  <si>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54,88</t>
  </si>
  <si>
    <t>LUVA COM REDUÇÃO, EM AÇO, CONEXÃO SOLDADA, DN 25 X 20 MM (1" X 3/4"), INSTALADO EM RAMAIS E SUB-RAMAIS DE GÁS - FORNECIMENTO E INSTALAÇÃO. AF_10/2020</t>
  </si>
  <si>
    <t>48,91</t>
  </si>
  <si>
    <t>CURVA 45 GRAUS, EM AÇO, CONEXÃO SOLDADA, DN 15 (1/2"), INSTALADO EM RAMAIS E SUB-RAMAIS DE GÁS - FORNECIMENTO E INSTALAÇÃO. AF_10/2020</t>
  </si>
  <si>
    <t>35,12</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</si>
  <si>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</si>
  <si>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</si>
  <si>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52,00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</si>
  <si>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</si>
  <si>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</si>
  <si>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86,26</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</si>
  <si>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</si>
  <si>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</si>
  <si>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</si>
  <si>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73,70</t>
  </si>
  <si>
    <t>TÊ, EM AÇO, CONEXÃO SOLDADA, DN 25 (1"), INSTALADO EM RAMAIS E SUB-RAMAIS DE GÁS - FORNECIMENTO E INSTALAÇÃO. AF_10/2020</t>
  </si>
  <si>
    <t>127,52</t>
  </si>
  <si>
    <t>CONECTOR EM BRONZE/LATÃO, DN 22 MM X 1/2", SEM ANEL DE SOLDA, BOLSA X ROSCA F, INSTALADO EM PRUMADA DE HIDRÁULICA PREDIAL - FORNECIMENTO E INSTALAÇÃO. AF_04/2022</t>
  </si>
  <si>
    <t>18,00</t>
  </si>
  <si>
    <t>COTOVELO EM COBRE, DN 15 MM, 90 GRAUS, SEM ANEL DE SOLDA, INSTALADO EM RAMAL E SUB-RAMAL DE GÁS COMBUSTÍVEL - FORNECIMENTO E INSTALAÇÃO. AF_04/2022</t>
  </si>
  <si>
    <t>18,13</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</si>
  <si>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</si>
  <si>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</si>
  <si>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21,98</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</si>
  <si>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</si>
  <si>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</si>
  <si>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33,61</t>
  </si>
  <si>
    <t>COTOVELO EM BRONZE/LATÃO, DN 22 MM X 1/2", 90 GRAUS, SEM ANEL DE SOLDA, BOLSA X ROSCA F, INSTALADO EM RAMAL E SUB-RAMAL DE GÁS COMBUSTÍVEL - FORNECIMENTO E INSTALAÇÃO. AF_04/2022</t>
  </si>
  <si>
    <t>33,89</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</si>
  <si>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</si>
  <si>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</si>
  <si>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50,13</t>
  </si>
  <si>
    <t>CURVA EM COBRE, DN 28 MM, 45 GRAUS, SEM ANEL DE SOLDA, BOLSA X BOLSA, INSTALADO EM RAMAL E SUB-RAMAL DE GÁS COMBUSTÍVEL - FORNECIMENTO E INSTALAÇÃO. AF_04/2022</t>
  </si>
  <si>
    <t>48,37</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</si>
  <si>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</si>
  <si>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</si>
  <si>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11,90</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</si>
  <si>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</si>
  <si>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</si>
  <si>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449,89</t>
  </si>
  <si>
    <t>CONECTOR EM BRONZE/LATÃO, DN 15 MM X 1/2", SEM ANEL DE SOLDA, BOLSA X ROSCA F, INSTALADO EM RAMAL E SUB-RAMAL DE GÁS COMBUSTÍVEL - FORNECIMENTO E INSTALAÇÃO. AF_04/2022</t>
  </si>
  <si>
    <t>20,09</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</si>
  <si>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</si>
  <si>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</si>
  <si>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22,27</t>
  </si>
  <si>
    <t>JUNTA DE EXPANSÃO EM COBRE, DN 22 MM, PONTA X PONTA, INSTALADO EM RAMAL E SUB-RAMAL DE GÁS COMBUSTÍVEL - FORNECIMENTO E INSTALAÇÃO. AF_04/2022</t>
  </si>
  <si>
    <t>526,87</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</si>
  <si>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</si>
  <si>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</si>
  <si>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18,15</t>
  </si>
  <si>
    <t>CONECTOR EM BRONZE/LATÃO, DN 22 MM X 1/2", SEM ANEL DE SOLDA, BOLSA X ROSCA F, INSTALADO EM RAMAL E SUB-RAMAL DE GÁS COMBUSTÍVEL - FORNECIMENTO E INSTALAÇÃO. AF_04/2022</t>
  </si>
  <si>
    <t>23,52</t>
  </si>
  <si>
    <t>CONECTOR EM BRONZE/LATÃO, DN 22 MM X 3/4", SEM ANEL DE SOLDA, BOLSA X ROSCA F, INSTALADO EM RAMAL E SUB-RAMAL DE GÁS COMBUSTÍVEL - FORNECIMENTO E INSTALAÇÃO. AF_04/2022</t>
  </si>
  <si>
    <t>27,85</t>
  </si>
  <si>
    <t>LUVA EM COBRE, DN 28 MM, SEM ANEL DE SOLDA, INSTALADO EM RAMAL E SUB-RAMAL DE GÁS COMBUSTÍVEL - FORNECIMENTO E INSTALAÇÃO. AF_04/2022</t>
  </si>
  <si>
    <t>31,50</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</si>
  <si>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</si>
  <si>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</si>
  <si>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92,95</t>
  </si>
  <si>
    <t>JUNTA DE EXPANSÃO EM COBRE, DN 28 MM, PONTA X PONTA, INSTALADO EM RAMAL E SUB-RAMAL DE GÁS COMBUSTÍVEL - FORNECIMENTO E INSTALAÇÃO. AF_04/2022</t>
  </si>
  <si>
    <t>582,22</t>
  </si>
  <si>
    <t>CONECTOR EM BRONZE/LATÃO, DN 28 MM X 1/2", SEM ANEL DE SOLDA, BOLSA X ROSCA F, INSTALADO EM RAMAL E SUB-RAMAL DE GÁS COMBUSTÍVEL - FORNECIMENTO E INSTALAÇÃO. AF_04/2022</t>
  </si>
  <si>
    <t>36,49</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</si>
  <si>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</si>
  <si>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</si>
  <si>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24,50</t>
  </si>
  <si>
    <t>TE EM COBRE, DN 22 MM, SEM ANEL DE SOLDA, INSTALADO EM RAMAL E SUB-RAMAL DE GÁS COMBUSTÍVEL - FORNECIMENTO E INSTALAÇÃO. AF_04/2022</t>
  </si>
  <si>
    <t>44,93</t>
  </si>
  <si>
    <t>TÊ EM COBRE, DN 28 MM, SEM ANEL DE SOLDA, INSTALADO EM RAMAL E SUB-RAMAL DE GÁS COMBUSTÍVEL - FORNECIMENTO E INSTALAÇÃO. AF_04/2022</t>
  </si>
  <si>
    <t>65,21</t>
  </si>
  <si>
    <t>17,42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</si>
  <si>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</si>
  <si>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</si>
  <si>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</si>
  <si>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28,28</t>
  </si>
  <si>
    <t>CURVA EM COBRE, DN 22 MM, 45 GRAUS, SEM ANEL DE SOLDA, BOLSA X BOLSA, INSTALADO EM RAMAL E SUB-RAMAL DE GÁS MEDICINAL - FORNECIMENTO E INSTALAÇÃO. AF_04/2022</t>
  </si>
  <si>
    <t>27,99</t>
  </si>
  <si>
    <t>COTOVELO EM BRONZE/LATÃO, DN 22 MM X 1/2", 90 GRAUS, SEM ANEL DE SOLDA, BOLSA X ROSCA F, INSTALADO EM RAMAL E SUB-RAMAL DE GÁS MEDICINAL - FORNECIMENTO E INSTALAÇÃO. AF_04/2022</t>
  </si>
  <si>
    <t>31,08</t>
  </si>
  <si>
    <t>COTOVELO EM BRONZE/LATÃO, DN 22 MM X 3/4", 90 GRAUS, SEM ANEL DE SOLDA, BOLSA X ROSCA F, INSTALADO EM RAMAL E SUB-RAMAL DE GÁS MEDICINAL - FORNECIMENTO E INSTALAÇÃO. AF_04/2022</t>
  </si>
  <si>
    <t>34,56</t>
  </si>
  <si>
    <t>COTOVELO EM COBRE, DN 28 MM, 90 GRAUS, SEM ANEL DE SOLDA, INSTALADO EM RAMAL E SUB-RAMAL DE GÁS MEDICINAL - FORNECIMENTO E INSTALAÇÃO. AF_04/2022</t>
  </si>
  <si>
    <t>40,32</t>
  </si>
  <si>
    <t>CURVA EM COBRE, DN 28 MM, 45 GRAUS, SEM ANEL DE SOLDA, BOLSA X BOLSA, INSTALADO EM RAMAL E SUB-RAMAL DE GÁS MEDICINAL - FORNECIMENTO E INSTALAÇÃO. AF_04/2022</t>
  </si>
  <si>
    <t>38,56</t>
  </si>
  <si>
    <t>11,39</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</si>
  <si>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</si>
  <si>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</si>
  <si>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26,63</t>
  </si>
  <si>
    <t>JUNTA DE EXPANSÃO EM COBRE, DN 15 MM, PONTA X PONTA, INSTALADO EM RAMAL E SUB-RAMAL DE GÁS MEDICINAL - FORNECIMENTO E INSTALAÇÃO. AF_04/2022</t>
  </si>
  <si>
    <t>449,41</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</si>
  <si>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</si>
  <si>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</si>
  <si>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</si>
  <si>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18,51</t>
  </si>
  <si>
    <t>JUNTA DE EXPANSÃO EM COBRE, DN 22 MM, PONTA X PONTA, INSTALADO EM RAMAL E SUB-RAMAL DE GÁS MEDICINAL - FORNECIMENTO E INSTALAÇÃO. AF_04/2022</t>
  </si>
  <si>
    <t>523,11</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</si>
  <si>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</si>
  <si>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</si>
  <si>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16,15</t>
  </si>
  <si>
    <t>CONECTOR EM BRONZE/LATÃO, DN 22 MM X 1/2", SEM ANEL DE SOLDA, BOLSA X ROSCA F, INSTALADO EM RAMAL E SUB-RAMAL DE GÁS MEDICINAL - FORNECIMENTO E INSTALAÇÃO. AF_04/2022</t>
  </si>
  <si>
    <t>21,64</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</si>
  <si>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</si>
  <si>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</si>
  <si>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25,37</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</si>
  <si>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</si>
  <si>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</si>
  <si>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86,82</t>
  </si>
  <si>
    <t>JUNTA DE EXPANSÃO EM COBRE, DN 28 MM, PONTA X PONTA, INSTALADO EM RAMAL E SUB-RAMAL DE GÁS MEDICINAL - FORNECIMENTO E INSTALAÇÃO. AF_04/2022</t>
  </si>
  <si>
    <t>576,09</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</si>
  <si>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</si>
  <si>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</si>
  <si>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22,05</t>
  </si>
  <si>
    <t>23,54</t>
  </si>
  <si>
    <t>TÊ EM COBRE, DN 22 MM, SEM ANEL DE SOLDA, INSTALADO EM RAMAL E SUB-RAMAL DE GÁS MEDICINAL - FORNECIMENTO E INSTALAÇÃO. AF_04/2022</t>
  </si>
  <si>
    <t>37,43</t>
  </si>
  <si>
    <t>TÊ EM COBRE, DN 28 MM, SEM ANEL DE SOLDA, INSTALADO EM RAMAL E SUB-RAMAL DE GÁS MEDICINAL - FORNECIMENTO E INSTALAÇÃO. AF_04/2022</t>
  </si>
  <si>
    <t>52,09</t>
  </si>
  <si>
    <t>COTOVELO EM COBRE, DN 15 MM, 90 GRAUS, SEM ANEL DE SOLDA, INSTALADO EM RAMAL E SUB-RAMAL DE AQUECIMENTO SOLAR - FORNECIMENTO E INSTALAÇÃO. AF_04/2022</t>
  </si>
  <si>
    <t>18,18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</si>
  <si>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</si>
  <si>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</si>
  <si>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22,01</t>
  </si>
  <si>
    <t>COTOVELO EM COBRE, DN 22 MM, 90 GRAUS, SEM ANEL DE SOLDA, INSTALADO EM RAMAL E SUB-RAMAL DE AQUECIMENTO SOLAR - FORNECIMENTO E INSTALAÇÃO. AF_04/2022</t>
  </si>
  <si>
    <t>27,43</t>
  </si>
  <si>
    <t>CURVA EM COBRE, DN 22 MM, 45 GRAUS, SEM ANEL DE SOLDA, BOLSA X BOLSA, INSTALADO EM RAMAL E SUB-RAMAL DE AQUECIMENTO SOLAR - FORNECIMENTO E INSTALAÇÃO. AF_04/2022</t>
  </si>
  <si>
    <t>27,14</t>
  </si>
  <si>
    <t>COTOVELO EM BRONZE/LATÃO, DN 22 MM X 1/2", 90 GRAUS, SEM ANEL DE SOLDA, BOLSA X ROSCA F, INSTALADO EM RAMAL E SUB-RAMAL DE AQUECIMENTO SOLAR - FORNECIMENTO E INSTALAÇÃO. AF_04/2022</t>
  </si>
  <si>
    <t>30,66</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</si>
  <si>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</si>
  <si>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</si>
  <si>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</si>
  <si>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36,35</t>
  </si>
  <si>
    <t>LUVA EM COBRE, DN 15 MM, SEM ANEL DE SOLDA, INSTALADO EM RAMAL E SUB-RAMAL DE AQUECIMENTO SOLAR - FORNECIMENTO E INSTALAÇÃO. AF_04/2022</t>
  </si>
  <si>
    <t>11,88</t>
  </si>
  <si>
    <t>LUVA PASSANTE EM COBRE, DN 15 MM, SEM ANEL DE SOLDA, INSTALADO EM RAMAL E SUB-RAMAL DE AQUECIMENTO SOLAR - FORNECIMENTO E INSTALAÇÃO. AF_04/2022</t>
  </si>
  <si>
    <t>11,91</t>
  </si>
  <si>
    <t>CURVA DE TRANSPOSIÇÃO EM BRONZE/LATÃO, DN 15 MM, SEM ANEL DE SOLDA, BOLSA X BOLSA, INSTALADO EM RAMAL E SUB-RAMAL DE AQUECIMENTO SOLAR - FORNECIMENTO E INSTALAÇÃO. AF_04/2022</t>
  </si>
  <si>
    <t>27,12</t>
  </si>
  <si>
    <t>JUNTA DE EXPANSÃO EM COBRE, DN 15 MM, PONTA X PONTA, INSTALADO EM RAMAL E SUB-RAMAL DE AQUECIMENTO SOLAR - FORNECIMENTO E INSTALAÇÃO. AF_04/2022</t>
  </si>
  <si>
    <t>449,90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</si>
  <si>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</si>
  <si>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</si>
  <si>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16,59</t>
  </si>
  <si>
    <t>LUVA PASSANTE EM COBRE, DN 22 MM, SEM ANEL DE SOLDA, INSTALADO EM RAMAL E SUB-RAMAL DE AQUECIMENTO SOLAR - FORNECIMENTO E INSTALAÇÃO. AF_04/2022</t>
  </si>
  <si>
    <t>17,90</t>
  </si>
  <si>
    <t>JUNTA DE EXPANSÃO EM COBRE, DN 22 MM, PONTA X PONTA, INSTALADO EM RAMAL E SUB-RAMAL DE AQUECIMENTO SOLAR - FORNECIMENTO E INSTALAÇÃO. AF_04/2022</t>
  </si>
  <si>
    <t>522,50</t>
  </si>
  <si>
    <t>CURVA DE TRANSPOSIÇÃO EM BRONZE/LATÃO, DN 22 MM, SEM ANEL DE SOLDA, BOLSA X BOLSA, INSTALADO EM RAMAL E SUB-RAMAL DE AQUECIMENTO SOLAR - FORNECIMENTO E INSTALAÇÃO. AF_04/2022</t>
  </si>
  <si>
    <t>51,32</t>
  </si>
  <si>
    <t>BUCHA DE REDUÇÃO EM COBRE, DN 22 MM X 15 MM, SEM ANEL DE SOLDA, PONTA X BOLSA, INSTALADO EM RAMAL E SUB-RAMAL DE AQUECIMENTO SOLAR - FORNECIMENTO E INSTALAÇÃO. AF_04/2022</t>
  </si>
  <si>
    <t>16,12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</si>
  <si>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</si>
  <si>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</si>
  <si>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25,66</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</si>
  <si>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</si>
  <si>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</si>
  <si>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</si>
  <si>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</si>
  <si>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574,57</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</si>
  <si>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</si>
  <si>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</si>
  <si>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20,84</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</si>
  <si>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</si>
  <si>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</si>
  <si>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</si>
  <si>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49,12</t>
  </si>
  <si>
    <t>BUCHA DE REDUÇÃO, CURTA, PVC, SOLDÁVEL, DN 25 X 20 MM, INSTALADO EM RAMAL OU SUB-RAMAL DE ÁGUA - FORNECIMENTO E INSTALAÇÃO. AF_06/2022</t>
  </si>
  <si>
    <t>6,13</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</si>
  <si>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</si>
  <si>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</si>
  <si>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</si>
  <si>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</si>
  <si>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5,63</t>
  </si>
  <si>
    <t>BUCHA DE REDUÇÃO, CURTA, PVC, SOLDÁVEL, DN 32 X 25 MM, INSTALADO EM RAMAL DE DISTRIBUIÇÃO DE ÁGUA - FORNECIMENTO E INSTALAÇÃO. AF_06/2022</t>
  </si>
  <si>
    <t>7,04</t>
  </si>
  <si>
    <t>BUCHA DE REDUÇÃO, LONGA, PVC, SOLDÁVEL, DN 32 X 20 MM, INSTALADO EM RAMAL DE DISTRIBUIÇÃO DE ÁGUA - FORNECIMENTO E INSTALAÇÃO. AF_06/2022</t>
  </si>
  <si>
    <t>8,39</t>
  </si>
  <si>
    <t>JOELHO DE REDUÇÃO, 90 GRAUS, PVC, SOLDÁVEL, DN 25 MM X 20 MM, INSTALADO EM RAMAL DE DISTRIBUIÇÃO DE ÁGUA - FORNECIMENTO E INSTALAÇÃO. AF_06/2022</t>
  </si>
  <si>
    <t>9,80</t>
  </si>
  <si>
    <t>JOELHO DE REDUÇÃO, 90 GRAUS, PVC, SOLDÁVEL, DN 32 MM X 25 MM, INSTALADO EM RAMAL DE DISTRIBUIÇÃO DE ÁGUA - FORNECIMENTO E INSTALAÇÃO. AF_06/2022</t>
  </si>
  <si>
    <t>13,61</t>
  </si>
  <si>
    <t>BUCHA DE REDUÇÃO, CURTA, PVC, SOLDÁVEL, DN 32 X 25 MM, INSTALADO EM PRUMADA DE ÁGUA - FORNECIMENTO E INSTALAÇÃO. AF_06/2022</t>
  </si>
  <si>
    <t>4,66</t>
  </si>
  <si>
    <t>BUCHA DE REDUÇÃO, CURTA, PVC, SOLDÁVEL, DN 50 X 40 MM, INSTALADO EM PRUMADA DE ÁGUA - FORNECIMENTO E INSTALAÇÃO. AF_06/2022</t>
  </si>
  <si>
    <t>9,46</t>
  </si>
  <si>
    <t>BUCHA DE REDUÇÃO, CURTA, PVC, SOLDÁVEL, DN 60 X 50 MM, INSTALADO EM PRUMADA DE ÁGUA - FORNECIMENTO E INSTALAÇÃO. AF_06/2022</t>
  </si>
  <si>
    <t>14,13</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</si>
  <si>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</si>
  <si>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</si>
  <si>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</si>
  <si>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</si>
  <si>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15,73</t>
  </si>
  <si>
    <t>BUCHA DE REDUÇÃO, LONGA, PVC, SOLDÁVEL, DN 60 X 32 MM, INSTALADO EM PRUMADA DE ÁGUA - FORNECIMENTO E INSTALAÇÃO. AF_06/2022</t>
  </si>
  <si>
    <t>18,57</t>
  </si>
  <si>
    <t>BUCHA DE REDUÇÃO, LONGA, PVC, SOLDÁVEL, DN 60 X 50 MM, INSTALADO EM PRUMADA DE ÁGUA - FORNECIMENTO E INSTALAÇÃO. AF_06/2022</t>
  </si>
  <si>
    <t>BUCHA DE REDUÇÃO, LONGA, PVC, SOLDÁVEL, DN 75 X 50 MM, INSTALADO EM PRUMADA DE ÁGUA - FORNECIMENTO E INSTALAÇÃO. AF_06/2022</t>
  </si>
  <si>
    <t>27,30</t>
  </si>
  <si>
    <t>JOELHO DE REDUÇÃO, 90 GRAUS, PVC, SOLDÁVEL, DN 32 MM X 25 MM, INSTALADO EM PRUMADA DE ÁGUA - FORNECIMENTO E INSTALAÇÃO. AF_06/2022</t>
  </si>
  <si>
    <t>10,06</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</si>
  <si>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</si>
  <si>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</si>
  <si>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</si>
  <si>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16,99</t>
  </si>
  <si>
    <t>JOELHO 45 GRAUS, PVC, SOLDÁVEL, DN 40MM, INSTALADO EM RAMAL DE DISTRIBUIÇÃO DE ÁGUA - FORNECIMENTO E INSTALAÇÃO. AF_06/2022</t>
  </si>
  <si>
    <t>CURVA 90 GRAUS, PVC, SOLDÁVEL, DN 40MM, INSTALADO EM RAMAL DE DISTRIBUIÇÃO DE ÁGUA - FORNECIMENTO E INSTALAÇÃO. AF_06/2022</t>
  </si>
  <si>
    <t>22,97</t>
  </si>
  <si>
    <t>CURVA 45 GRAUS, PVC, SOLDÁVEL, DN 40MM, INSTALADO EM RAMAL DE DISTRIBUIÇÃO DE ÁGUA - FORNECIMENTO E INSTALAÇÃO. AF_06/2022</t>
  </si>
  <si>
    <t>JOELHO 90 GRAUS, PVC, SOLDÁVEL, DN 50MM, INSTALADO EM RAMAL DE DISTRIBUIÇÃO DE ÁGUA - FORNECIMENTO E INSTALAÇÃO. AF_06/2022</t>
  </si>
  <si>
    <t>18,80</t>
  </si>
  <si>
    <t>JOELHO 45 GRAUS, PVC, SOLDÁVEL, DN 50MM, INSTALADO EM RAMAL DE DISTRIBUIÇÃO DE ÁGUA - FORNECIMENTO E INSTALAÇÃO. AF_06/2022</t>
  </si>
  <si>
    <t>21,24</t>
  </si>
  <si>
    <t>26,67</t>
  </si>
  <si>
    <t>CURVA 45 GRAUS, PVC, SOLDÁVEL, DN 50MM, INSTALADO EM RAMAL DE DISTRIBUIÇÃO DE ÁGUA - FORNECIMENTO E INSTALAÇÃO. AF_06/2022</t>
  </si>
  <si>
    <t>22,99</t>
  </si>
  <si>
    <t>LUVA, PVC, SOLDÁVEL, DN 40MM, INSTALADO EM RAMAL DE DISTRIBUIÇÃO DE ÁGUA - FORNECIMENTO E INSTALAÇÃO. AF_06/2022</t>
  </si>
  <si>
    <t>UNIÃO, PVC, SOLDÁVEL, DN 40MM, INSTALADO EM RAMAL DE DISTRIBUIÇÃO DE ÁGUA - FORNECIMENTO E INSTALAÇÃO. AF_06/2022</t>
  </si>
  <si>
    <t>33,36</t>
  </si>
  <si>
    <t>LUVA COM ROSCA, PVC, SOLDÁVEL, DN 40MM X 1.1/4", INSTALADO EM RAMAL DE DISTRIBUIÇÃO DE ÁGUA - FORNECIMENTO E INSTALAÇÃO. AF_06/2022</t>
  </si>
  <si>
    <t>17,48</t>
  </si>
  <si>
    <t>ADAPTADOR CURTO COM BOLSA E ROSCA PARA REGISTRO, PVC, SOLDÁVEL, DN 40MM X 1.1/4", INSTALADO EM RAMAL DE DISTRIBUIÇÃO DE ÁGUA - FORNECIMENTO E INSTALAÇÃO. AF_06/2022</t>
  </si>
  <si>
    <t>11,01</t>
  </si>
  <si>
    <t>BUCHA DE REDUÇÃO, PVC, SOLDÁVEL, DN 40MM X 32MM, INSTALADO EM RAMAL DE DISTRIBUIÇÃO DE ÁGUA - FORNECIMENTO E INSTALAÇÃO. AF_06/2022</t>
  </si>
  <si>
    <t>9,45</t>
  </si>
  <si>
    <t>ADAPTADOR CURTO COM BOLSA E ROSCA PARA REGISTRO, PVC, SOLDÁVEL, DN 40MM X 1.1/2", INSTALADO EM RAMAL DE DISTRIBUIÇÃO DE ÁGUA - FORNECIMENTO E INSTALAÇÃO. AF_06/2022</t>
  </si>
  <si>
    <t>13,52</t>
  </si>
  <si>
    <t>LUVA, PVC, SOLDÁVEL, DN 50MM, INSTALADO EM RAMAL DE DISTRIBUIÇÃO DE ÁGUA - FORNECIMENTO E INSTALAÇÃO. AF_06/2022</t>
  </si>
  <si>
    <t>LUVA DE CORRER, PVC, SOLDÁVEL, DN 50MM, INSTALADO EM RAMAL DE DISTRIBUIÇÃO DE ÁGUA - FORNECIMENTO E INSTALAÇÃO. AF_06/2022</t>
  </si>
  <si>
    <t>38,06</t>
  </si>
  <si>
    <t>UNIÃO, PVC, SOLDÁVEL, DN 50MM, INSTALADO EM RAMAL DE DISTRIBUIÇÃO DE ÁGUA - FORNECIMENTO E INSTALAÇÃO. AF_06/2022</t>
  </si>
  <si>
    <t>37,15</t>
  </si>
  <si>
    <t>LUVA DE REDUÇÃO, PVC, SOLDÁVEL, DN 50MM X 25MM, INSTALADO EM RAMAL DE DISTRIBUIÇÃO DE ÁGUA   FORNECIMENTO E INSTALAÇÃO. AF_06/2022</t>
  </si>
  <si>
    <t>13,90</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</si>
  <si>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</si>
  <si>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</si>
  <si>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26,66</t>
  </si>
  <si>
    <t>ADAPTADOR CURTO COM BOLSA E ROSCA PARA REGISTRO, PVC, SOLDÁVEL, DN 50MM X 1.1/2", INSTALADO EM RAMAL DE DISTRIBUIÇÃO DE ÁGUA - FORNECIMENTO E INSTALAÇÃO. AF_06/2022</t>
  </si>
  <si>
    <t>14,01</t>
  </si>
  <si>
    <t>TE, PVC, SOLDÁVEL, DN 50MM, INSTALADO EM RAMAL DE DISTRIBUIÇÃO DE ÁGUA - FORNECIMENTO E INSTALAÇÃO. AF_06/2022</t>
  </si>
  <si>
    <t>28,42</t>
  </si>
  <si>
    <t>TÊ DE REDUÇÃO, PVC, SOLDÁVEL, DN 50MM X 40MM, INSTALADO EM RAMAL DE DISTRIBUIÇÃO DE ÁGUA - FORNECIMENTO E INSTALAÇÃO. AF_06/2022</t>
  </si>
  <si>
    <t>34,82</t>
  </si>
  <si>
    <t>TÊ DE REDUÇÃO, PVC, SOLDÁVEL, DN 50MM X 25MM, INSTALADO EM RAMAL DE DISTRIBUIÇÃO DE ÁGUA - FORNECIMENTO E INSTALAÇÃO. AF_06/2022</t>
  </si>
  <si>
    <t>24,08</t>
  </si>
  <si>
    <t>TE DE REDUÇÃO, 90 GRAUS, PVC, SOLDÁVEL, DN 50 MM X 20 MM, INSTALADO EM RAMAL DE DISTRIBUIÇÃO DE ÁGUA - FORNECIMENTO E INSTALAÇÃO. AF_06/2022</t>
  </si>
  <si>
    <t>21,07</t>
  </si>
  <si>
    <t>30,34</t>
  </si>
  <si>
    <t>BUCHA DE REDUÇÃO, CURTA, PVC, SOLDÁVEL, DN 50 X 40 MM, INSTALADO EM RAMAL DE DISTRIBUIÇÃO DE ÁGUA - FORNECIMENTO E INSTALAÇÃO. AF_06/2022</t>
  </si>
  <si>
    <t>12,67</t>
  </si>
  <si>
    <t>TE, PVC, SOLDÁVEL, DN 40MM, INSTALADO EM RAMAL DE DISTRIBUIÇÃO DE ÁGUA - FORNECIMENTO E INSTALAÇÃO. AF_06/2022</t>
  </si>
  <si>
    <t>TÊ DE REDUÇÃO, PVC, SOLDÁVEL, DN 40MM X 32MM, INSTALADO EM RAMAL DE DISTRIBUIÇÃO DE ÁGUA - FORNECIMENTO E INSTALAÇÃO. AF_06/2022</t>
  </si>
  <si>
    <t>22,49</t>
  </si>
  <si>
    <t>TE DE REDUÇÃO, CPVC, SOLDÁVEL, DN 22 X 15 MM, INSTALADO EM RAMAL OU SUB-RAMAL DE ÁGUA - FORNECIMENTO E INSTALAÇÃO. AF_06/2022</t>
  </si>
  <si>
    <t>TE DE REDUÇÃO, CPVC, SOLDÁVEL, DN 28 X 22 MM, INSTALADO EM RAMAL OU SUB-RAMAL DE ÁGUA - FORNECIMENTO E INSTALAÇÃO. AF_06/2022</t>
  </si>
  <si>
    <t>22,11</t>
  </si>
  <si>
    <t>TE DE REDUÇÃO, CPVC, SOLDÁVEL, DN 35 X 28 MM, INSTALADO EM RAMAL OU SUB-RAMAL DE ÁGUA - FORNECIMENTO E INSTALAÇÃO. AF_06/2022</t>
  </si>
  <si>
    <t>TE DE REDUÇÃO, CPVC, SOLDÁVEL, DN 28 X 22 MM, INSTALADO EM RAMAL DE DISTRIBUIÇÃO DE ÁGUA - FORNECIMENTO E INSTALAÇÃO. AF_06/2022</t>
  </si>
  <si>
    <t>21,06</t>
  </si>
  <si>
    <t>TE DE REDUÇÃO, CPVC, SOLDÁVEL, DN 35 X 28 MM, INSTALADO EM RAMAL DE DISTRIBUIÇÃO DE ÁGUA - FORNECIMENTO E INSTALAÇÃO. AF_06/2022</t>
  </si>
  <si>
    <t>TE DE REDUÇÃO, CPVC, SOLDÁVEL, DN 42 X 35 MM, INSTALADO EM PRUMADA DE ÁGUA - FORNECIMENTO E INSTALAÇÃO. AF_06/2022</t>
  </si>
  <si>
    <t>55,82</t>
  </si>
  <si>
    <t>TE, CPVC, SOLDÁVEL, DN  42MM, INSTALADO EM RAMAL DE DISTRIBUIÇÃO DE ÁGUA - FORNECIMENTO E INSTALAÇÃO. AF_06/2022</t>
  </si>
  <si>
    <t>69,30</t>
  </si>
  <si>
    <t>JOELHO 90 GRAUS, CPVC, SOLDÁVEL, DN 42MM, INSTALADO EM RAMAL DE DISTRIBUIÇÃO DE ÁGUA - FORNECIMENTO E INSTALAÇÃO. AF_06/2022</t>
  </si>
  <si>
    <t>40,84</t>
  </si>
  <si>
    <t>JOELHO 45 GRAUS, CPVC, SOLDÁVEL, DN 42MM, INSTALADO EM RAMAL DE DISTRIBUIÇÃO DE ÁGUA - FORNECIMENTO E INSTALAÇÃO. AF_06/2022</t>
  </si>
  <si>
    <t>40,43</t>
  </si>
  <si>
    <t>LUVA, CPVC, SOLDÁVEL, DN 42MM, INSTALADO EM RAMAL DE DISTRIBUIÇÃO DE ÁGUA - FORNECIMENTO E INSTALAÇÃO. AF_06/2022</t>
  </si>
  <si>
    <t>28,23</t>
  </si>
  <si>
    <t>LUVA DE CORRER, CPVC, SOLDÁVEL, DN 42MM, INSTALADO EM RAMAL DE DISTRIBUIÇÃO DE ÁGUA - FORNECIMENTO E INSTALAÇÃO. AF_06/2022</t>
  </si>
  <si>
    <t>41,69</t>
  </si>
  <si>
    <t>UNIÃO, CPVC, SOLDÁVEL, DN 42MM, INSTALADO EM RAMAL DE DISTRIBUIÇÃO DE ÁGUA   FORNECIMENTO E INSTALAÇÃO. AF_06/2022</t>
  </si>
  <si>
    <t>63,65</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</si>
  <si>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</si>
  <si>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</si>
  <si>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67,77</t>
  </si>
  <si>
    <t>TE DE REDUÇÃO, CPVC, SOLDÁVEL, DN 42 X 35 MM, INSTALADO EM RAMAL DE DISTRIBUIÇÃO DE ÁGUA - FORNECIMENTO E INSTALAÇÃO. AF_06/2022</t>
  </si>
  <si>
    <t>61,41</t>
  </si>
  <si>
    <t>LUVA DE CORRER, PVC, SOLDÁVEL, DN 40MM, INSTALADO EM RAMAL DE DISTRIBUIÇÃO DE ÁGUA - FORNECIMENTO E INSTALAÇÃO. AF_06/2022</t>
  </si>
  <si>
    <t>35,75</t>
  </si>
  <si>
    <t>JOELHO 90 GRAUS, PVC, SERIE R, ÁGUA PLUVIAL, DN 150 MM, JUNTA ELÁSTICA, FORNECIDO E INSTALADO EM RAMAL DE ENCAMINHAMENTO. AF_06/2022</t>
  </si>
  <si>
    <t>117,57</t>
  </si>
  <si>
    <t>JOELHO 45 GRAUS, PVC, SERIE R, ÁGUA PLUVIAL, DN 150 MM, JUNTA ELÁSTICA, FORNECIDO E INSTALADO EM RAMAL DE ENCAMINHAMENTO. AF_06/2022</t>
  </si>
  <si>
    <t>114,45</t>
  </si>
  <si>
    <t>CURVA 87 GRAUS E 30 MINUTOS, PVC, SERIE R, ÁGUA PLUVIAL, DN 150 MM, JUNTA ELÁSTICA, FORNECIDO E INSTALADO EM RAMAL DE ENCAMINHAMENTO. AF_06/2022</t>
  </si>
  <si>
    <t>141,89</t>
  </si>
  <si>
    <t>LUVA SIMPLES, PVC, SERIE R, ÁGUA PLUVIAL, DN 150 MM, JUNTA ELÁSTICA, FORNECIDO E INSTALADO EM RAMAL DE ENCAMINHAMENTO. AF_06/2022</t>
  </si>
  <si>
    <t>LUVA DE CORRER, PVC, SERIE R, ÁGUA PLUVIAL, DN 150 MM, JUNTA ELÁSTICA, FORNECIDO E INSTALADO EM RAMAL DE ENCAMINHAMENTO. AF_06/2022</t>
  </si>
  <si>
    <t>92,74</t>
  </si>
  <si>
    <t>TÊ DE INSPEÇÃO, PVC, SERIE R, ÁGUA PLUVIAL, DN 150 MM, JUNTA ELÁSTICA, FORNECIDO E INSTALADO EM RAMAL DE ENCAMINHAMENTO. AF_06/2022</t>
  </si>
  <si>
    <t>265,00</t>
  </si>
  <si>
    <t>REDUÇÃO EXCÊNTRICA, PVC, SERIE R, ÁGUA PLUVIAL, DN 150 X 100 MM, JUNTA ELÁSTICA, FORNECIDO E INSTALADO EM RAMAL DE ENCAMINHAMENTO. AF_06/2022</t>
  </si>
  <si>
    <t>81,32</t>
  </si>
  <si>
    <t>JUNÇÃO SIMPLES, PVC, SERIE R, ÁGUA PLUVIAL, DN 150 X 100 MM, JUNTA ELÁSTICA, FORNECIDO E INSTALADO EM RAMAL DE ENCAMINHAMENTO. AF_06/2022</t>
  </si>
  <si>
    <t>181,65</t>
  </si>
  <si>
    <t>TÊ, PVC, SERIE R, ÁGUA PLUVIAL, DN 150 X 100 MM, JUNTA ELÁSTICA, FORNECIDO E INSTALADO EM RAMAL DE ENCAMINHAMENTO. AF_06/2022</t>
  </si>
  <si>
    <t>134,74</t>
  </si>
  <si>
    <t>JUNÇÃO SIMPLES, PVC, SERIE R, ÁGUA PLUVIAL, DN 150 X 150 MM, JUNTA ELÁSTICA, FORNECIDO E INSTALADO EM RAMAL DE ENCAMINHAMENTO. AF_06/2022</t>
  </si>
  <si>
    <t>241,11</t>
  </si>
  <si>
    <t>TÊ, PVC, SERIE R, ÁGUA PLUVIAL, DN 150 X 150 MM, JUNTA ELÁSTICA, FORNECIDO E INSTALADO EM RAMAL DE ENCAMINHAMENTO. AF_06/2022</t>
  </si>
  <si>
    <t>174,56</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</si>
  <si>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</si>
  <si>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</si>
  <si>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</si>
  <si>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</si>
  <si>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28,34</t>
  </si>
  <si>
    <t>JOELHO 45 GRAUS, PPR, F/ F, DN 90 MM, INSTALADO EM PRUMADA DE ÁGUA - FORNECIMENTO E INSTALAÇÃO. AF_08/2022</t>
  </si>
  <si>
    <t>163,79</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</si>
  <si>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</si>
  <si>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</si>
  <si>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</si>
  <si>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7,55</t>
  </si>
  <si>
    <t>JOELHO 90 GRAUS, PPR, DN 20 MM, INSTALADO EM RAMAL OU SUB-RAMAL DE ÁGUA - FORNECIMENTO E INSTALAÇÃO. AF_08/2022</t>
  </si>
  <si>
    <t>7,32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</si>
  <si>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</si>
  <si>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</si>
  <si>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</si>
  <si>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</si>
  <si>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6,52</t>
  </si>
  <si>
    <t>JOELHO 45 GRAUS, PVC, SOLDÁVEL, DN 20 MM, INSTALADO EM DRENO DE AR CONDICIONADO - FORNECIMENTO E INSTALAÇÃO. AF_08/2022</t>
  </si>
  <si>
    <t>7,05</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</si>
  <si>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</si>
  <si>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</si>
  <si>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</si>
  <si>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4,96</t>
  </si>
  <si>
    <t>LUVA, PVC, SOLDÁVEL, DN 32 MM, INSTALADO EM DRENO DE AR CONDICIONADO - FORNECIMENTO E INSTALAÇÃO. AF_08/2022</t>
  </si>
  <si>
    <t>7,14</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</si>
  <si>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</si>
  <si>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</si>
  <si>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</si>
  <si>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10,48</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</si>
  <si>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</si>
  <si>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</si>
  <si>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39,33</t>
  </si>
  <si>
    <t>TE, PVC, SÉRIE NORMAL, ESGOTO PREDIAL, DN 100 X 75 MM, JUNTA ELÁSTICA, FORNECIDO E INSTALADO EM RAMAL DE DESCARGA OU RAMAL DE ESGOTO SANITÁRIO. AF_08/2022</t>
  </si>
  <si>
    <t>43,51</t>
  </si>
  <si>
    <t>JUNÇÃO DE REDUCAO INVERTIDA, PVC, SÉRIE NORMAL, ESGOTO PREDIAL, DN 100 X 75 MM, JUNTA ELÁSTICA, FORNECIDO E INSTALADO EM RAMAL DE DESCARGA OU RAMAL DE ESGOTO SANITÁRIO. AF_08/2022</t>
  </si>
  <si>
    <t>46,17</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</si>
  <si>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</si>
  <si>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</si>
  <si>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38,13</t>
  </si>
  <si>
    <t>JUNÇÃO DE REDUÇÃO INVERTIDA, PVC, SÉRIE NORMAL, ESGOTO PREDIAL, DN 100 X 50 MM, JUNTA ELÁSTICA, FORNECIDO E INSTALADO EM PRUMADA DE ESGOTO SANITÁRIO OU VENTILAÇÃO. AF_08/2022</t>
  </si>
  <si>
    <t>40,19</t>
  </si>
  <si>
    <t>TE, PVC, SÉRIE NORMAL, ESGOTO PREDIAL, DN 100 X 75 MM, JUNTA ELÁSTICA, FORNECIDO E INSTALADO EM PRUMADA DE ESGOTO SANITÁRIO OU VENTILAÇÃO. AF_08/2022</t>
  </si>
  <si>
    <t>43,73</t>
  </si>
  <si>
    <t>JUNÇÃO DE REDUCAO INVERTIDA, PVC, SÉRIE NORMAL, ESGOTO PREDIAL, DN 100 X 75 MM, JUNTA ELÁSTICA, FORNECIDO E INSTALADO EM PRUMADA DE ESGOTO SANITÁRIO OU VENTILAÇÃO. AF_08/2022</t>
  </si>
  <si>
    <t>46,39</t>
  </si>
  <si>
    <t>TERMINAL DE VENTILAÇÃO, PVC, SÉRIE NORMAL, ESGOTO PREDIAL, DN 100 MM, JUNTA SOLDÁVEL, FORNECIDO E INSTALADO EM PRUMADA DE ESGOTO SANITÁRIO OU VENTILAÇÃO. AF_08/2022</t>
  </si>
  <si>
    <t>29,58</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</si>
  <si>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</si>
  <si>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</si>
  <si>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</si>
  <si>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</si>
  <si>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</si>
  <si>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</si>
  <si>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</si>
  <si>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</si>
  <si>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28,79</t>
  </si>
  <si>
    <t>LUVA , PARA INSTALAÇÕES EM PEX ÁGUA, DN 32 MM, COM ANEL DESLIZANTE - FORNECIMENTO E INSTALAÇÃO. AF_02/2023</t>
  </si>
  <si>
    <t>34,52</t>
  </si>
  <si>
    <t>BUCHA DE REDUÇÃO, PPR, DN 50 X 32 MM, INSTALADO EM RESERVAÇÃO PREDIAL DE ÁGUA - FORNECIMENTO E INSTALAÇÃO. AF_04/2024</t>
  </si>
  <si>
    <t>21,93</t>
  </si>
  <si>
    <t>CURVA PPR 90 GRAUS, DN 20 MM, INSTALADO EM RESERVAÇÃO PREDIAL DE ÁGUA - FORNECIMENTO E INSTALAÇÃO. AF_04/2024</t>
  </si>
  <si>
    <t>15,18</t>
  </si>
  <si>
    <t>CURVA PPR 90 GRAUS, DN 25 MM, INSTALADO EM RESERVAÇÃO PREDIAL DE ÁGUA - FORNECIMENTO E INSTALAÇÃO. AF_04/2024</t>
  </si>
  <si>
    <t>21,86</t>
  </si>
  <si>
    <t>JOELHO PPR 45 GRAUS, SOLDÁVEL, DN 20 MM, INSTALADO EM RESERVAÇÃO PREDIAL DE ÁGUA - FORNECIMENTO E INSTALAÇÃO. AF_04/2024</t>
  </si>
  <si>
    <t>7,12</t>
  </si>
  <si>
    <t>JOELHO PPR 45 GRAUS, SOLDÁVEL, DN 25 MM, INSTALADO EM RESERVAÇÃO PREDIAL DE ÁGUA - FORNECIMENTO E INSTALAÇÃO. AF_04/2024</t>
  </si>
  <si>
    <t>8,42</t>
  </si>
  <si>
    <t>JOELHO PPR 45 GRAUS, SOLDÁVEL, DN 40 MM, INSTALADO EM RESERVAÇÃO PREDIAL DE ÁGUA - FORNECIMENTO E INSTALAÇÃO. AF_04/2024</t>
  </si>
  <si>
    <t>21,59</t>
  </si>
  <si>
    <t>JOELHO PPR 45 GRAUS, SOLDÁVEL, DN 50 MM, INSTALADO EM RESERVAÇÃO PREDIAL DE ÁGUA - FORNECIMENTO E INSTALAÇÃO. AF_04/2024</t>
  </si>
  <si>
    <t>32,35</t>
  </si>
  <si>
    <t>CURVA PVC 45 GRAUS, SOLDÁVEL, DN 25 MM, INSTALADO EM RESERVAÇÃO PREDIAL DE ÁGUA - FORNECIMENTO E INSTALAÇÃO. AF_04/2024</t>
  </si>
  <si>
    <t>6,20</t>
  </si>
  <si>
    <t>CURVA PVC 45 GRAUS, SOLDÁVEL, DN 32 MM, INSTALADO EM RESERVAÇÃO PREDIAL DE ÁGUA - FORNECIMENTO E INSTALAÇÃO. AF_04/2024</t>
  </si>
  <si>
    <t>CURVA PVC 45 GRAUS, SOLDÁVEL, DN 40 MM, INSTALADO EM RESERVAÇÃO PREDIAL DE ÁGUA - FORNECIMENTO E INSTALAÇÃO. AF_04/2024</t>
  </si>
  <si>
    <t>11,92</t>
  </si>
  <si>
    <t>CURVA PVC 45 GRAUS, SOLDÁVEL, DN 50 MM, INSTALADO EM RESERVAÇÃO PREDIAL DE ÁGUA - FORNECIMENTO E INSTALAÇÃO. AF_04/2024</t>
  </si>
  <si>
    <t>18,47</t>
  </si>
  <si>
    <t>CURVA PVC 45 GRAUS, SOLDÁVEL, DN 60 MM, INSTALADO EM RESERVAÇÃO PREDIAL DE ÁGUA - FORNECIMENTO E INSTALAÇÃO. AF_04/2024</t>
  </si>
  <si>
    <t>27,26</t>
  </si>
  <si>
    <t>CURVA PVC 45 GRAUS, SOLDÁVEL, DN 75 MM, INSTALADO EM RESERVAÇÃO PREDIAL DE ÁGUA - FORNECIMENTO E INSTALAÇÃO. AF_04/2024</t>
  </si>
  <si>
    <t>48,95</t>
  </si>
  <si>
    <t>CURVA PVC 45 GRAUS, SOLDÁVEL, DN 85 MM, INSTALADO EM RESERVAÇÃO PREDIAL DE ÁGUA - FORNECIMENTO E INSTALAÇÃO. AF_04/2024</t>
  </si>
  <si>
    <t>60,35</t>
  </si>
  <si>
    <t>JOELHO PPR 45 GRAUS, SOLDÁVEL, DN 75 MM, INSTALADO EM RESERVAÇÃO PREDIAL DE ÁGUA - FORNECIMENTO E INSTALAÇÃO. AF_04/2024</t>
  </si>
  <si>
    <t>JOELHO PPR 45 GRAUS, SOLDÁVEL, DN 90 MM, INSTALADO EM RESERVAÇÃO PREDIAL DE ÁGUA - FORNECIMENTO E INSTALAÇÃO. AF_04/2024</t>
  </si>
  <si>
    <t>159,47</t>
  </si>
  <si>
    <t>JOELHO PPR, 45 GRAUS, SOLDÁVEL, DN 32 MM, INSTALADO EM RESERVAÇÃO PREDIAL DE ÁGUA - FORNECIMENTO E INSTALAÇÃO. AF_04/2024</t>
  </si>
  <si>
    <t>13,50</t>
  </si>
  <si>
    <t>TÊ, PPR, DN 20 MM, INSTALADO EM RESERVAÇÃO PREDIAL DE ÁGUA - FORNECIMENTO E INSTALAÇÃO. AF_04/2024</t>
  </si>
  <si>
    <t>TÊ, PPR, DN 25 MM, INSTALADO EM RESERVAÇÃO PREDIAL DE ÁGUA - FORNECIMENTO E INSTALAÇÃO. AF_04/2024</t>
  </si>
  <si>
    <t>10,43</t>
  </si>
  <si>
    <t>JOELHO CPVC, SOLDÁVEL, 45 GRAUS, DN 42 MM, INSTALADO EM RESERVAÇÃO PREDIAL DE ÁGUA - FORNECIMENTO E INSTALAÇÃO. AF_04/2024</t>
  </si>
  <si>
    <t>UNIÃO FLANGE, PPR, COM PARAFUSOS, DN 40 MM, INSTALADO EM RESERVAÇÃO PREDIAL DE ÁGUA - FORNECIMENTO E INSTALAÇÃO. AF_04/2024</t>
  </si>
  <si>
    <t>208,82</t>
  </si>
  <si>
    <t>BUCHA DE REDUÇÃO, EM FERRO GALVANIZADO, CONEXÃO ROSQUEADA, DN 80 MM X 65 MM (3" X 2 1/2"), INSTALADO EM RESERVAÇÃO PREDIAL DE ÁGUA - FORNECIMENTO E INSTALAÇÃO. AF_04/2024</t>
  </si>
  <si>
    <t>84,89</t>
  </si>
  <si>
    <t>JOELHO PVC, SOLDÁVEL, 45 GRAUS, DN 25 MM, INSTALADO EM RESERVAÇÃO PREDIAL DE ÁGUA - FORNECIMENTO E INSTALAÇÃO. AF_04/2024</t>
  </si>
  <si>
    <t>5,27</t>
  </si>
  <si>
    <t>BUCHA DE REDUÇÃO, EM FERRO GALVANIZADO, CONEXÃO ROSQUEADA, DN 80 MM X 50 MM (3" X 2"), INSTALADO EM RESERVAÇÃO PREDIAL DE ÁGUA - FORNECIMENTO E INSTALAÇÃO. AF_04/2024</t>
  </si>
  <si>
    <t>85,02</t>
  </si>
  <si>
    <t>LUVA DE REDUÇÃO, EM FERRO GALVANIZADO, CONEXÃO ROSQUEADA, DN 65 MM X 50 MM (2 1/2" X 2"), INSTALADO EM RESERVAÇÃO PREDIAL DE ÁGUA - FORNECIMENTO E INSTALAÇÃO. AF_04/2024</t>
  </si>
  <si>
    <t>85,85</t>
  </si>
  <si>
    <t>LUVA DE REDUÇÃO, EM FERRO GALVANIZADO, CONEXÃO ROSQUEADA, DN 80 MM X 65 MM (3" X 2 1/2"), INSTALADO EM RESERVAÇÃO PREDIAL DE ÁGUA - FORNECIMENTO E INSTALAÇÃO. AF_04/2024</t>
  </si>
  <si>
    <t>124,74</t>
  </si>
  <si>
    <t>LUVA DE REDUÇÃO, EM FERRO GALVANIZADO, CONEXÃO ROSQUEADA, DN 80 MM X 50 MM (3" X 2"), INSTALADO EM RESERVAÇÃO PREDIAL DE ÁGUA - FORNECIMENTO E INSTALAÇÃO. AF_04/2024</t>
  </si>
  <si>
    <t>123,35</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</si>
  <si>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</si>
  <si>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</si>
  <si>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139,29</t>
  </si>
  <si>
    <t>COTOVELO DE REDUÇÃO, 90 GRAUS, EM FERRO GALVANIZADO, CONEXÃO ROSQUEADA, DN 65 MM X 50 MM (2 1/2" X 2"), INSTALADO EM RESERVAÇÃO PREDIAL DE ÁGUA - FORNECIMENTO E INSTALAÇÃO. AF_04/2024</t>
  </si>
  <si>
    <t>133,56</t>
  </si>
  <si>
    <t>JOELHO PVC, SOLDÁVEL, 45 GRAUS, DN 32 MM, INSTALADO EM RESERVAÇÃO PREDIAL DE ÁGUA - FORNECIMENTO E INSTALAÇÃO. AF_04/2024</t>
  </si>
  <si>
    <t>JOELHO PVC, SOLDÁVEL, 45 GRAUS, DN 40 MM, INSTALADO EM RESERVAÇÃO PREDIAL DE ÁGUA - FORNECIMENTO E INSTALAÇÃO. AF_04/2024</t>
  </si>
  <si>
    <t>12,44</t>
  </si>
  <si>
    <t>JOELHO PVC, SOLDÁVEL, 45 GRAUS, DN 50 MM, INSTALADO EM RESERVAÇÃO PREDIAL DE ÁGUA - FORNECIMENTO E INSTALAÇÃO. AF_04/2024</t>
  </si>
  <si>
    <t>16,72</t>
  </si>
  <si>
    <t>JOELHO PVC, SOLDÁVEL, 45 GRAUS, DN 60 MM, INSTALADO EM RESERVAÇÃO PREDIAL DE ÁGUA - FORNECIMENTO E INSTALAÇÃO. AF_04/2024</t>
  </si>
  <si>
    <t>39,22</t>
  </si>
  <si>
    <t>JOELHO PVC, SOLDÁVEL, 45 GRAUS, DN 75 MM, INSTALADO EM RESERVAÇÃO PREDIAL DE ÁGUA - FORNECIMENTO E INSTALAÇÃO. AF_04/2024</t>
  </si>
  <si>
    <t>82,44</t>
  </si>
  <si>
    <t>JOELHO PVC, SOLDÁVEL, 45 GRAUS, DN 85 MM, INSTALADO EM RESERVAÇÃO PREDIAL DE ÁGUA - FORNECIMENTO E INSTALAÇÃO. AF_04/2024</t>
  </si>
  <si>
    <t>102,09</t>
  </si>
  <si>
    <t>TE DE REDUÇÃO, PVC, SOLDÁVEL, 90 GRAUS, DN 50 MM X 25 MM, INSTALADO EM RESERVAÇÃO PREDIAL DE ÁGUA - FORNECIMENTO E INSTALAÇÃO. AF_04/2024</t>
  </si>
  <si>
    <t>20,33</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</si>
  <si>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</si>
  <si>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</si>
  <si>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146,24</t>
  </si>
  <si>
    <t>COTOVELO 90 GRAUS, EM FERRO GALVANIZADO, MACHO/FÊMEA, CONEXÃO ROSQUEADA, DN 50 MM (2"), INSTALADO EM RESERVAÇÃO PREDIAL DE ÁGUA - FORNECIMENTO E INSTALAÇÃO. AF_04/2024</t>
  </si>
  <si>
    <t>82,24</t>
  </si>
  <si>
    <t>COTOVELO 90 GRAUS, EM FERRO GALVANIZADO, MACHO/FÊMEA, CONEXÃO ROSQUEADA, DN 80 MM (3"), INSTALADO EM RESERVAÇÃO PREDIAL DE ÁGUA - FORNECIMENTO E INSTALAÇÃO. AF_04/2024</t>
  </si>
  <si>
    <t>212,92</t>
  </si>
  <si>
    <t>CURVA 45 GRAUS, EM FERRO GALVANIZADO, FÊMEA, CONEXÃO ROSQUEADA, DN 65 MM (2 1/2"), INSTALADO EM RESERVAÇÃO PREDIAL DE ÁGUA - FORNECIMENTO E INSTALAÇÃO. AF_04/2024</t>
  </si>
  <si>
    <t>227,92</t>
  </si>
  <si>
    <t>CURVA 45 GRAUS, EM FERRO GALVANIZADO, FÊMEA, CONEXÃO ROSQUEADA, DN 50 MM (2"), INSTALADO EM RESERVAÇÃO PREDIAL DE ÁGUA - FORNECIMENTO E INSTALAÇÃO. AF_04/2024</t>
  </si>
  <si>
    <t>156,60</t>
  </si>
  <si>
    <t>CURVA 45 GRAUS, EM FERRO GALVANIZADO, FÊMEA, CONEXÃO ROSQUEADA, DN 80 MM (3"), INSTALADO EM RESERVAÇÃO PREDIAL DE ÁGUA - FORNECIMENTO E INSTALAÇÃO. AF_04/2024</t>
  </si>
  <si>
    <t>323,83</t>
  </si>
  <si>
    <t>CURVA 45 GRAUS, EM FERRO GALVANIZADO, MACHO/FÊMEA, CONEXÃO ROSQUEADA, DN 65 MM (2 1/2"), INSTALADO EM RESERVAÇÃO PREDIAL DE ÁGUA - FORNECIMENTO E INSTALAÇÃO. AF_04/2024</t>
  </si>
  <si>
    <t>206,95</t>
  </si>
  <si>
    <t>CURVA 45 GRAUS, EM FERRO GALVANIZADO, MACHO/FÊMEA, CONEXÃO ROSQUEADA, DN 50 MM (2"), INSTALADO EM RESERVAÇÃO PREDIAL DE ÁGUA - FORNECIMENTO E INSTALAÇÃO. AF_04/2024</t>
  </si>
  <si>
    <t>123,13</t>
  </si>
  <si>
    <t>CURVA 45 GRAUS, EM FERRO GALVANIZADO, MACHO/FÊMEA, CONEXÃO ROSQUEADA, DN 80 MM (3"), INSTALADO EM RESERVAÇÃO PREDIAL DE ÁGUA - FORNECIMENTO E INSTALAÇÃO. AF_04/2024</t>
  </si>
  <si>
    <t>283,62</t>
  </si>
  <si>
    <t>CURVA 90 GRAUS, EM FERRO GALVANIZADO, FÊMEA, CONEXÃO ROSQUEADA, DN 65 MM (2 1/2"), INSTALADO EM RESERVAÇÃO PREDIAL DE ÁGUA - FORNECIMENTO E INSTALAÇÃO. AF_04/2024</t>
  </si>
  <si>
    <t>257,11</t>
  </si>
  <si>
    <t>CURVA 90 GRAUS, EM FERRO GALVANIZADO, FÊMEA, CONEXÃO ROSQUEADA, DN 50 MM (2"), INSTALADO EM RESERVAÇÃO PREDIAL DE ÁGUA - FORNECIMENTO E INSTALAÇÃO. AF_04/2024</t>
  </si>
  <si>
    <t>155,91</t>
  </si>
  <si>
    <t>CURVA 90 GRAUS, EM FERRO GALVANIZADO, FÊMEA, CONEXÃO ROSQUEADA, DN 80 (3"), INSTALADO EM RESERVAÇÃO PREDIAL DE ÁGUA - FORNECIMENTO E INSTALAÇÃO. AF_04/2024</t>
  </si>
  <si>
    <t>342,33</t>
  </si>
  <si>
    <t>CURVA 90 GRAUS, EM FERRO GALVANIZADO, MACHO/FÊMEA, CONEXÃO ROSQUEADA, DN 65 MM (2 1/2"), INSTALADO EM RESERVAÇÃO PREDIAL DE ÁGUA - FORNECIMENTO E INSTALAÇÃO. AF_04/2024</t>
  </si>
  <si>
    <t>237,32</t>
  </si>
  <si>
    <t>CURVA 90 GRAUS, EM FERRO GALVANIZADO, MACHO/FÊMEA, CONEXÃO ROSQUEADA, DN 50 MM (2"), INSTALADO EM RESERVAÇÃO PREDIAL DE ÁGUA - FORNECIMENTO E INSTALAÇÃO. AF_04/2024</t>
  </si>
  <si>
    <t>148,47</t>
  </si>
  <si>
    <t>CURVA 90 GRAUS, EM FERRO GALVANIZADO, MACHO/FÊMEA, CONEXÃO ROSQUEADA, DN 80 MM (3"), INSTALADO EM RESERVAÇÃO PREDIAL DE ÁGUA - FORNECIMENTO E INSTALAÇÃO. AF_04/2024</t>
  </si>
  <si>
    <t>332,43</t>
  </si>
  <si>
    <t>CURVA 90 GRAUS, EM FERRO GALVANIZADO, CONEXÃO ROSQUEADA, DN 65 MM (2 1/2"), INSTALADO EM RESERVAÇÃO PREDIAL DE ÁGUA - FORNECIMENTO E INSTALAÇÃO. AF_04/2024</t>
  </si>
  <si>
    <t>313,44</t>
  </si>
  <si>
    <t>CURVA 90 GRAUS, EM FERRO GALVANIZADO, CONEXÃO ROSQUEADA, DN 50 MM (2"), INSTALADO EM RESERVAÇÃO PREDIAL DE ÁGUA - FORNECIMENTO E INSTALAÇÃO. AF_04/2024</t>
  </si>
  <si>
    <t>151,59</t>
  </si>
  <si>
    <t>CURVA 90 GRAUS, EM FERRO GALVANIZADO, CONEXÃO ROSQUEADA, DN 80 MM (3"), INSTALADO EM RESERVAÇÃO PREDIAL DE ÁGUA - FORNECIMENTO E INSTALAÇÃO. AF_04/2024</t>
  </si>
  <si>
    <t>404,82</t>
  </si>
  <si>
    <t>TE DE REDUÇÃO, EM FERRO GALVANIZADO, CONEXÃO ROSQUEADA, DN 80 MM X 65 MM (3" X 2 1/2"), INSTALADO EM RESERVAÇÃO PREDIAL DE ÁGUA - FORNECIMENTO E INSTALAÇÃO. AF_04/2024</t>
  </si>
  <si>
    <t>237,54</t>
  </si>
  <si>
    <t>TE DE REDUÇÃO, EM FERRO GALVANIZADO, CONEXÃO ROSQUEADA, DN 80 MM X 50 MM (3" X 2"), INSTALADO EM RESERVAÇÃO PREDIAL DE ÁGUA - FORNECIMENTO E INSTALAÇÃO. AF_04/2024</t>
  </si>
  <si>
    <t>235,72</t>
  </si>
  <si>
    <t>BUCHA DE REDUÇÃO EM COBRE, PONTA X BOLSA, 66 X 54 MM, INSTALADO EM RESERVAÇÃO PREDIAL DE ÁGUA - FORNECIMENTO E INSTALAÇÃO. AF_04/2024</t>
  </si>
  <si>
    <t>180,27</t>
  </si>
  <si>
    <t>BUCHA DE REDUÇÃO CPVC, SOLDÁVEL, DN 54 X 28 MM, INSTALADO EM RESERVAÇÃO PREDIAL DE ÁGUA - FORNECIMENTO E INSTALAÇÃO. AF_04/2024</t>
  </si>
  <si>
    <t>40,53</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</si>
  <si>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</si>
  <si>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</si>
  <si>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34,47</t>
  </si>
  <si>
    <t>BUCHA DE REDUÇÃO CPVC, SOLDÁVEL, DN 42 X 22 MM, INSTALADO EM RESERVAÇÃO PREDIAL DE ÁGUA - FORNECIMENTO E INSTALAÇÃO. AF_04/2024</t>
  </si>
  <si>
    <t>38,91</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</si>
  <si>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</si>
  <si>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</si>
  <si>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</si>
  <si>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15,14</t>
  </si>
  <si>
    <t>JOELHO CPVC, SOLDÁVEL, 45 GRAUS, DN 35 MM, INSTALADO EM RESERVAÇÃO PREDIAL DE ÁGUA - FORNECIMENTO E INSTALAÇÃO. AF_04/2024</t>
  </si>
  <si>
    <t>JOELHO CPVC, SOLDÁVEL, 45 GRAUS, DN 54 MM, INSTALADO EM RESERVAÇÃO PREDIAL DE ÁGUA - FORNECIMENTO E INSTALAÇÃO. AF_04/2024</t>
  </si>
  <si>
    <t>68,49</t>
  </si>
  <si>
    <t>JOELHO CPVC, SOLDÁVEL, 45 GRAUS, DN 73 MM, INSTALADO EM RESERVAÇÃO PREDIAL DE ÁGUA - FORNECIMENTO E INSTALAÇÃO. AF_04/2024</t>
  </si>
  <si>
    <t>JOELHO CPVC, SOLDÁVEL, 45 GRAUS, DN 89 MM, INSTALADO EM RESERVAÇÃO PREDIAL DE ÁGUA - FORNECIMENTO E INSTALAÇÃO. AF_04/2024</t>
  </si>
  <si>
    <t>230,40</t>
  </si>
  <si>
    <t>TE DE REDUÇÃO, CPVC, DN 28 X 22 MM, INSTALADO EM RESERVAÇÃO PREDIAL DE ÁGUA - FORNECIMENTO E INSTALAÇÃO. AF_04/2024</t>
  </si>
  <si>
    <t>16,27</t>
  </si>
  <si>
    <t>TE DE REDUÇÃO, CPVC, DN 35 X 28 MM, INSTALADO EM RESERVAÇÃO PREDIAL DE ÁGUA - FORNECIMENTO E INSTALAÇÃO. AF_04/2024</t>
  </si>
  <si>
    <t>TE DE REDUÇÃO, CPVC, DN 42 X 35 MM, INSTALADO EM RESERVAÇÃO PREDIAL DE ÁGUA - FORNECIMENTO E INSTALAÇÃO. AF_04/2024</t>
  </si>
  <si>
    <t>55,92</t>
  </si>
  <si>
    <t>BUCHA DE REDUÇÃO PVC, SOLDÁVEL, LONGA, DN 50 X 32 MM, INSTALADO EM RESERVAÇÃO PREDIAL DE ÁGUA - FORNECIMENTO E INSTALAÇÃO. AF_04/2024</t>
  </si>
  <si>
    <t>11,02</t>
  </si>
  <si>
    <t>BUCHA DE REDUÇÃO, PPR, DN 50 X 25 MM, INSTALADO EM RESERVAÇÃO PREDIAL DE ÁGUA - FORNECIMENTO E INSTALAÇÃO. AF_04/2024</t>
  </si>
  <si>
    <t>27,24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</si>
  <si>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</si>
  <si>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</si>
  <si>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</si>
  <si>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17,12</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</si>
  <si>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</si>
  <si>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</si>
  <si>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ENTERRADA HIDRÁULICA RETANGULAR, EM CONCRETO PRÉ-MOLDADO, DIMENSÕES INTERNAS: 0,3X0,3X0,3 M. AF_12/2020</t>
  </si>
  <si>
    <t>188,59</t>
  </si>
  <si>
    <t>CAIXA ENTERRADA HIDRÁULICA RETANGULAR, EM CONCRETO PRÉ-MOLDADO, DIMENSÕES INTERNAS: 0,4X0,4X0,4 M. AF_12/2020</t>
  </si>
  <si>
    <t>349,81</t>
  </si>
  <si>
    <t>CAIXA ENTERRADA HIDRÁULICA RETANGULAR, EM CONCRETO PRÉ-MOLDADO, DIMENSÕES INTERNAS: 0,6X0,6X0,5 M. AF_12/2020</t>
  </si>
  <si>
    <t>454,21</t>
  </si>
  <si>
    <t>CAIXA ENTERRADA HIDRÁULICA RETANGULAR, EM CONCRETO PRÉ-MOLDADO, DIMENSÕES INTERNAS: 0,8X0,8X0,5 M. AF_12/2020</t>
  </si>
  <si>
    <t>872,10</t>
  </si>
  <si>
    <t>CAIXA ENTERRADA HIDRÁULICA RETANGULAR EM ALVENARIA COM TIJOLOS CERÂMICOS MACIÇOS, DIMENSÕES INTERNAS: 0,3X0,3X0,3 M PARA REDE DE ESGOTO. AF_12/2020</t>
  </si>
  <si>
    <t>188,63</t>
  </si>
  <si>
    <t>CAIXA ENTERRADA HIDRÁULICA RETANGULAR EM ALVENARIA COM TIJOLOS CERÂMICOS MACIÇOS, DIMENSÕES INTERNAS: 0,4X0,4X0,4 M PARA REDE DE ESGOTO. AF_12/2020</t>
  </si>
  <si>
    <t>295,48</t>
  </si>
  <si>
    <t>CAIXA ENTERRADA HIDRÁULICA RETANGULAR EM ALVENARIA COM TIJOLOS CERÂMICOS MACIÇOS, DIMENSÕES INTERNAS: 0,6X0,6X0,6 M PARA REDE DE ESGOTO. AF_12/2020</t>
  </si>
  <si>
    <t>572,69</t>
  </si>
  <si>
    <t>CAIXA ENTERRADA HIDRÁULICA RETANGULAR EM ALVENARIA COM TIJOLOS CERÂMICOS MACIÇOS, DIMENSÕES INTERNAS: 0,8X0,8X0,6 M PARA REDE DE ESGOTO. AF_12/2020</t>
  </si>
  <si>
    <t>796,56</t>
  </si>
  <si>
    <t>CAIXA ENTERRADA HIDRÁULICA RETANGULAR EM ALVENARIA COM TIJOLOS CERÂMICOS MACIÇOS, DIMENSÕES INTERNAS: 1X1X0,6 M PARA REDE DE ESGOTO. AF_12/2020</t>
  </si>
  <si>
    <t>937,66</t>
  </si>
  <si>
    <t>CAIXA ENTERRADA HIDRÁULICA RETANGULAR, EM ALVENARIA COM BLOCOS DE CONCRETO, DIMENSÕES INTERNAS: 0,4X0,4X0,4 M PARA REDE DE ESGOTO. AF_12/2020</t>
  </si>
  <si>
    <t>242,51</t>
  </si>
  <si>
    <t>CAIXA ENTERRADA HIDRÁULICA RETANGULAR, EM ALVENARIA COM BLOCOS DE CONCRETO, DIMENSÕES INTERNAS: 0,6X0,6X0,6 M PARA REDE DE ESGOTO. AF_12/2020</t>
  </si>
  <si>
    <t>449,53</t>
  </si>
  <si>
    <t>CAIXA ENTERRADA HIDRÁULICA RETANGULAR, EM ALVENARIA COM BLOCOS DE CONCRETO, DIMENSÕES INTERNAS: 0,8X0,8X0,6 M PARA REDE DE ESGOTO. AF_12/2020</t>
  </si>
  <si>
    <t>639,38</t>
  </si>
  <si>
    <t>CAIXA ENTERRADA HIDRÁULICA RETANGULAR, EM ALVENARIA COM BLOCOS DE CONCRETO, DIMENSÕES INTERNAS: 1X1X0,6 M PARA REDE DE ESGOTO. AF_12/2020</t>
  </si>
  <si>
    <t>751,69</t>
  </si>
  <si>
    <t>CAIXA DE GORDURA SIMPLES, CIRCULAR, EM CONCRETO PRÉ-MOLDADO, DIÂMETRO INTERNO = 0,4 M, ALTURA INTERNA = 0,4 M. AF_12/2020</t>
  </si>
  <si>
    <t>179,43</t>
  </si>
  <si>
    <t>CAIXA DE GORDURA SIMPLES (CAPACIDADE: 36L), RETANGULAR, EM ALVENARIA COM TIJOLOS CERÂMICOS MACIÇOS, DIMENSÕES INTERNAS = 0,2X0,4 M, ALTURA INTERNA = 0,8 M. AF_12/2020</t>
  </si>
  <si>
    <t>369,84</t>
  </si>
  <si>
    <t>CAIXA DE GORDURA DUPLA (CAPACIDADE: 126 L), RETANGULAR, EM ALVENARIA COM TIJOLOS CERÂMICOS MACIÇOS, DIMENSÕES INTERNAS = 0,4X0,7 M, ALTURA INTERNA = 0,8 M. AF_12/2020</t>
  </si>
  <si>
    <t>644,00</t>
  </si>
  <si>
    <t>CAIXA DE GORDURA ESPECIAL (CAPACIDADE: 312 L - PARA ATÉ 146 PESSOAS SERVIDAS NO PICO), RETANGULAR, EM ALVENARIA COM TIJOLOS CERÂMICOS MACIÇOS, DIMENSÕES INTERNAS = 0,4X1,2 M, ALTURA INTERNA = 1 M. AF_12/2020</t>
  </si>
  <si>
    <t>1.062,25</t>
  </si>
  <si>
    <t>CAIXA DE GORDURA SIMPLES (CAPACIDADE: 36 L), RETANGULAR, EM ALVENARIA COM BLOCOS DE CONCRETO, DIMENSÕES INTERNAS = 0,2X0,4 M, ALTURA INTERNA = 0,8 M. AF_12/2020</t>
  </si>
  <si>
    <t>274,57</t>
  </si>
  <si>
    <t>CAIXA DE GORDURA DUPLA (CAPACIDADE: 126 L), RETANGULAR, EM ALVENARIA COM BLOCOS DE CONCRETO, DIMENSÕES INTERNAS = 0,4X0,7 M, ALTURA INTERNA = 0,8 M. AF_12/2020</t>
  </si>
  <si>
    <t>490,15</t>
  </si>
  <si>
    <t>CAIXA ENTERRADA HIDRÁULICA RETANGULAR EM ALVENARIA COM TIJOLOS CERÂMICOS MACIÇOS, DIMENSÕES INTERNAS: 0,3X0,3X0,3 M PARA REDE DE DRENAGEM. AF_12/2020</t>
  </si>
  <si>
    <t>184,53</t>
  </si>
  <si>
    <t>CAIXA ENTERRADA HIDRÁULICA RETANGULAR EM ALVENARIA COM TIJOLOS CERÂMICOS MACIÇOS, DIMENSÕES INTERNAS: 0,4X0,4X0,4 M PARA REDE DE DRENAGEM. AF_12/2020</t>
  </si>
  <si>
    <t>288,44</t>
  </si>
  <si>
    <t>CAIXA ENTERRADA HIDRÁULICA RETANGULAR EM ALVENARIA COM TIJOLOS CERÂMICOS MACIÇOS, DIMENSÕES INTERNAS: 0,6X0,6X0,6 M PARA REDE DE DRENAGEM. AF_12/2020</t>
  </si>
  <si>
    <t>556,91</t>
  </si>
  <si>
    <t>CAIXA ENTERRADA HIDRÁULICA RETANGULAR EM ALVENARIA COM TIJOLOS CERÂMICOS MACIÇOS, DIMENSÕES INTERNAS: 0,8X0,8X0,6 M PARA REDE DE DRENAGEM. AF_12/2020</t>
  </si>
  <si>
    <t>774,92</t>
  </si>
  <si>
    <t>CAIXA ENTERRADA HIDRÁULICA RETANGULAR EM ALVENARIA COM TIJOLOS CERÂMICOS MACIÇOS, DIMENSÕES INTERNAS: 1X1X0,6 M PARA REDE DE DRENAGEM. AF_12/2020</t>
  </si>
  <si>
    <t>909,68</t>
  </si>
  <si>
    <t>CAIXA ENTERRADA HIDRÁULICA RETANGULAR, EM ALVENARIA COM BLOCOS DE CONCRETO, DIMENSÕES INTERNAS: 0,4X0,4X0,4 M PARA REDE DE DRENAGEM. AF_12/2020</t>
  </si>
  <si>
    <t>238,05</t>
  </si>
  <si>
    <t>CAIXA ENTERRADA HIDRÁULICA RETANGULAR, EM ALVENARIA COM BLOCOS DE CONCRETO, DIMENSÕES INTERNAS: 0,6X0,6X0,6 M PARA REDE DE DRENAGEM. AF_12/2020</t>
  </si>
  <si>
    <t>439,59</t>
  </si>
  <si>
    <t>CAIXA ENTERRADA HIDRÁULICA RETANGULAR, EM ALVENARIA COM BLOCOS DE CONCRETO, DIMENSÕES INTERNAS: 0,8X0,8X0,6 M PARA REDE DE DRENAGEM. AF_12/2020</t>
  </si>
  <si>
    <t>625,20</t>
  </si>
  <si>
    <t>CAIXA ENTERRADA HIDRÁULICA RETANGULAR, EM ALVENARIA COM BLOCOS DE CONCRETO, DIMENSÕES INTERNAS: 1X1X0,6 M PARA REDE DE DRENAGEM. AF_12/2020</t>
  </si>
  <si>
    <t>732,52</t>
  </si>
  <si>
    <t>FURO EM CAIXA D'ÁGUA COM ESPESSURA DE 2 ATÉ 5 MM E DIÂMETRO DE 15 MM. AF_06/2021</t>
  </si>
  <si>
    <t>FURO EM CAIXA D'ÁGUA COM ESPESSURA DE 6 ATÉ 8 MM E DIÂMETRO DE 15 MM. AF_06/2021</t>
  </si>
  <si>
    <t>FURO EM CAIXA D'ÁGUA COM ESPESSURA DE 2 ATÉ 5 MM E DIÂMETRO DE 20 MM. AF_06/2021</t>
  </si>
  <si>
    <t>3,84</t>
  </si>
  <si>
    <t>FURO EM CAIXA D'ÁGUA COM ESPESSURA DE 6 ATÉ 8 MM E DIÂMETRO DE 20 MM. AF_06/2021</t>
  </si>
  <si>
    <t>5,37</t>
  </si>
  <si>
    <t>FURO EM CAIXA D'ÁGUA COM ESPESSURA DE 2 ATÉ 5 MM E DIÂMETRO DE 25 MM. AF_06/2021</t>
  </si>
  <si>
    <t>4,22</t>
  </si>
  <si>
    <t>FURO EM CAIXA D'ÁGUA COM ESPESSURA DE 6 ATÉ 8 MM E DIÂMETRO DE 25 MM. AF_06/2021</t>
  </si>
  <si>
    <t>5,76</t>
  </si>
  <si>
    <t>FURO EM CAIXA D'ÁGUA COM ESPESSURA DE 2 ATÉ 5 MM E DIÂMETRO DE 32 MM. AF_06/2021</t>
  </si>
  <si>
    <t>4,76</t>
  </si>
  <si>
    <t>FURO EM CAIXA D'ÁGUA COM ESPESSURA DE 6 ATÉ 8 MM E DIÂMETRO DE 32 MM. AF_06/2021</t>
  </si>
  <si>
    <t>FURO EM CAIXA D'ÁGUA COM ESPESSURA DE 2 ATÉ 5 MM E DIÂMETRO DE 40 MM. AF_06/2021</t>
  </si>
  <si>
    <t>FURO EM CAIXA D'ÁGUA COM ESPESSURA DE 6 ATÉ 8 MM E DIÂMETRO DE 40 MM. AF_06/2021</t>
  </si>
  <si>
    <t>6,93</t>
  </si>
  <si>
    <t>FURO EM CAIXA D'ÁGUA COM ESPESSURA DE 2 ATÉ 5 MM E DIÂMETRO DE 50 MM. AF_06/2021</t>
  </si>
  <si>
    <t>6,16</t>
  </si>
  <si>
    <t>FURO EM CAIXA D'ÁGUA COM ESPESSURA DE 6 ATÉ 8 MM E DIÂMETRO DE 50 MM. AF_06/2021</t>
  </si>
  <si>
    <t>7,70</t>
  </si>
  <si>
    <t>FURO EM CAIXA D'ÁGUA COM ESPESSURA DE 2 ATÉ 5 MM E DIÂMETRO DE 60 MM. AF_06/2021</t>
  </si>
  <si>
    <t>FURO EM CAIXA D'ÁGUA COM ESPESSURA DE 6 ATÉ 8 MM E DIÂMETRO DE 60 MM. AF_06/2021</t>
  </si>
  <si>
    <t>FURO EM CAIXA D'ÁGUA COM ESPESSURA DE 2 ATÉ 5 MM E DIÂMETRO DE 75 MM. AF_06/2021</t>
  </si>
  <si>
    <t>8,11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</si>
  <si>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</si>
  <si>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</si>
  <si>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</si>
  <si>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</si>
  <si>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295,71</t>
  </si>
  <si>
    <t>CAIXA D´ÁGUA EM POLIETILENO, 750 LITROS - FORNECIMENTO E INSTALAÇÃO. AF_06/2021</t>
  </si>
  <si>
    <t>455,78</t>
  </si>
  <si>
    <t>CAIXA D´ÁGUA EM POLIETILENO, 1000 LITROS - FORNECIMENTO E INSTALAÇÃO. AF_06/2021</t>
  </si>
  <si>
    <t>487,84</t>
  </si>
  <si>
    <t>CAIXA D´ÁGUA EM POLIETILENO, 1500 LITROS - FORNECIMENTO E INSTALAÇÃO. AF_06/2021</t>
  </si>
  <si>
    <t>1.118,75</t>
  </si>
  <si>
    <t>CAIXA D´ÁGUA EM POLIETILENO, 2000 LITROS - FORNECIMENTO E INSTALAÇÃO. AF_06/2021</t>
  </si>
  <si>
    <t>1.271,06</t>
  </si>
  <si>
    <t>CAIXA D´ÁGUA EM POLIETILENO, 3000 LITROS - FORNECIMENTO E INSTALAÇÃO. AF_06/2021</t>
  </si>
  <si>
    <t>2.185,01</t>
  </si>
  <si>
    <t>CAIXA D´ÁGUA EM POLIÉSTER REFORÇADO COM FIBRA DE VIDRO, 500 LITROS - FORNECIMENTO E INSTALAÇÃO. AF_06/2021</t>
  </si>
  <si>
    <t>491,51</t>
  </si>
  <si>
    <t>CAIXA D´ÁGUA EM POLIÉSTER REFORÇADO COM FIBRA DE VIDRO, 750 LITROS - FORNECIMENTO E INSTALAÇÃO. AF_06/2021</t>
  </si>
  <si>
    <t>705,80</t>
  </si>
  <si>
    <t>CAIXA D´ÁGUA EM POLIÉSTER REFORÇADO COM FIBRA DE VIDRO, 1000 LITROS - FORNECIMENTO E INSTALAÇÃO. AF_06/2021</t>
  </si>
  <si>
    <t>684,06</t>
  </si>
  <si>
    <t>CAIXA D´ÁGUA EM POLIÉSTER REFORÇADO COM FIBRA DE VIDRO, 1500 LITROS - FORNECIMENTO E INSTALAÇÃO. AF_06/2021</t>
  </si>
  <si>
    <t>1.051,99</t>
  </si>
  <si>
    <t>CAIXA D´ÁGUA EM POLIÉSTER REFORÇADO COM FIBRA DE VIDRO, 2000 LITROS - FORNECIMENTO E INSTALAÇÃO. AF_06/2021</t>
  </si>
  <si>
    <t>1.320,25</t>
  </si>
  <si>
    <t>CAIXA D´ÁGUA EM POLIÉSTER REFORÇADO COM FIBRA DE VIDRO, 3000 LITROS - FORNECIMENTO E INSTALAÇÃO. AF_06/2021</t>
  </si>
  <si>
    <t>1.954,53</t>
  </si>
  <si>
    <t>CAIXA D´ÁGUA EM POLIÉSTER REFORÇADO COM FIBRA DE VIDRO, 5000 LITROS - FORNECIMENTO E INSTALAÇÃO. AF_06/2021</t>
  </si>
  <si>
    <t>3.596,08</t>
  </si>
  <si>
    <t>CAIXA D´ÁGUA EM POLIÉSTER REFORÇADO COM FIBRA DE VIDRO, 7000 LITROS - FORNECIMENTO E INSTALAÇÃO. AF_06/2021</t>
  </si>
  <si>
    <t>4.329,66</t>
  </si>
  <si>
    <t>CAIXA D´ÁGUA EM POLIÉSTER REFORÇADO COM FIBRA DE VIDRO, 10000 LITROS - FORNECIMENTO E INSTALAÇÃO. AF_06/2021</t>
  </si>
  <si>
    <t>5.817,96</t>
  </si>
  <si>
    <t>CAIXA D´ÁGUA EM POLIÉSTER REFORÇADO COM FIBRA DE VIDRO, 15000 LITROS - FORNECIMENTO E INSTALAÇÃO. AF_06/2021</t>
  </si>
  <si>
    <t>8.460,02</t>
  </si>
  <si>
    <t>CAIXA D´ÁGUA EM POLIÉSTER REFORÇADO COM FIBRA DE VIDRO, 20000 LITROS - FORNECIMENTO E INSTALAÇÃO. AF_06/2021</t>
  </si>
  <si>
    <t>13.012,98</t>
  </si>
  <si>
    <t>CAIXA D´ÁGUA EM POLIETILENO, 500 LITROS (INCLUSOS TUBOS, CONEXÕES E TORNEIRA DE BÓIA) - FORNECIMENTO E INSTALAÇÃO. AF_06/2021</t>
  </si>
  <si>
    <t>559,97</t>
  </si>
  <si>
    <t>CAIXA D´ÁGUA EM POLIETILENO, 1000 LITROS (INCLUSOS TUBOS, CONEXÕES E TORNEIRA DE BÓIA) - FORNECIMENTO E INSTALAÇÃO. AF_06/2021</t>
  </si>
  <si>
    <t>795,43</t>
  </si>
  <si>
    <t>CAIXA SIFONADA, PVC, DN 100 X 100 X 50 MM, FORNECIDA E INSTALADA EM RAMAIS DE ENCAMINHAMENTO DE ÁGUA PLUVIAL. AF_06/2022</t>
  </si>
  <si>
    <t>39,94</t>
  </si>
  <si>
    <t>CAIXA SIFONADA, PVC, DN 150 X 185 X 75 MM, FORNECIDA E INSTALADA EM RAMAIS DE ENCAMINHAMENTO DE ÁGUA PLUVIAL. AF_06/2022</t>
  </si>
  <si>
    <t>RALO SIFONADO, PVC, DN 100 X 40 MM, JUNTA SOLDÁVEL, FORNECIDO E INSTALADO EM RAMAIS DE ENCAMINHAMENTO DE ÁGUA PLUVIAL. AF_06/2022</t>
  </si>
  <si>
    <t>104,78</t>
  </si>
  <si>
    <t>RALO SECO, PVC, DN 100 X 40 MM, JUNTA SOLDÁVEL, FORNECIDO E INSTALADO EM RAMAL DE DESCARGA OU EM RAMAL DE ESGOTO SANITÁRIO. AF_08/2022</t>
  </si>
  <si>
    <t>18,69</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</si>
  <si>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</si>
  <si>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</si>
  <si>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71,44</t>
  </si>
  <si>
    <t>CAIXA SIFONADA, COM GRELHA REDONDA, PVC, DN 150 X 150 X 50 MM, JUNTA SOLDÁVEL, FORNECIDA E INSTALADA EM RAMAL DE DESCARGA OU EM RAMAL DE ESGOTO SANITÁRIO. AF_08/2022</t>
  </si>
  <si>
    <t>80,85</t>
  </si>
  <si>
    <t>TANQUE DE LOUÇA BRANCA COM COLUNA, 30L OU EQUIVALENTE - FORNECIMENTO E INSTALAÇÃO. AF_01/2020</t>
  </si>
  <si>
    <t>739,61</t>
  </si>
  <si>
    <t>TANQUE DE LOUÇA BRANCA SUSPENSO, 18L OU EQUIVALENTE - FORNECIMENTO E INSTALAÇÃO. AF_01/2020</t>
  </si>
  <si>
    <t>516,83</t>
  </si>
  <si>
    <t>TANQUE DE MÁRMORE SINTÉTICO COM COLUNA, 22L OU EQUIVALENTE   FORNECIMENTO E INSTALAÇÃO. AF_01/2020</t>
  </si>
  <si>
    <t>495,92</t>
  </si>
  <si>
    <t>TANQUE DE MÁRMORE SINTÉTICO SUSPENSO, 22L OU EQUIVALENTE - FORNECIMENTO E INSTALAÇÃO. AF_01/2020</t>
  </si>
  <si>
    <t>287,84</t>
  </si>
  <si>
    <t>VÁLVULA EM METAL CROMADO 1.1/2" X 1.1/2" PARA TANQUE OU LAVATÓRIO, COM OU SEM LADRÃO - FORNECIMENTO E INSTALAÇÃO. AF_01/2020</t>
  </si>
  <si>
    <t>82,77</t>
  </si>
  <si>
    <t>VÁLVULA EM METAL CROMADO TIPO AMERICANA 3.1/2" X 1.1/2" PARA PIA - FORNECIMENTO E INSTALAÇÃO. AF_01/2020</t>
  </si>
  <si>
    <t>89,34</t>
  </si>
  <si>
    <t>VÁLVULA EM PLÁSTICO CROMADO TIPO AMERICANA 3.1/2" X 1.1/2" SEM ADAPTADOR PARA PIA - FORNECIMENTO E INSTALAÇÃO. AF_01/2020</t>
  </si>
  <si>
    <t>SIFÃO DO TIPO GARRAFA EM METAL CROMADO 1 X 1.1/2" - FORNECIMENTO E INSTALAÇÃO. AF_01/2020</t>
  </si>
  <si>
    <t>253,22</t>
  </si>
  <si>
    <t>23,41</t>
  </si>
  <si>
    <t>12,69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</si>
  <si>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</si>
  <si>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</si>
  <si>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</si>
  <si>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61,15</t>
  </si>
  <si>
    <t>ENGATE FLEXÍVEL EM INOX, 1/2  X 40CM - FORNECIMENTO E INSTALAÇÃO. AF_01/2020</t>
  </si>
  <si>
    <t>VASO SANITÁRIO SIFONADO COM CAIXA ACOPLADA LOUÇA BRANCA - FORNECIMENTO E INSTALAÇÃO. AF_01/2020</t>
  </si>
  <si>
    <t>496,96</t>
  </si>
  <si>
    <t>BANCADA DE GRANITO CINZA POLIDO, DE 1,50 X 0,60 M, PARA PIA DE COZINHA - FORNECIMENTO E INSTALAÇÃO. AF_01/2020</t>
  </si>
  <si>
    <t>599,42</t>
  </si>
  <si>
    <t>BANCADA DE MÁRMORE BRANCO POLIDO, DE 1,50 X 0,60 M, PARA PIA DE COZINHA - FORNECIMENTO E INSTALAÇÃO. AF_01/2020</t>
  </si>
  <si>
    <t>518,98</t>
  </si>
  <si>
    <t>BANCADA DE MÁRMORE SINTÉTICO, DE 120 X 60CM, COM CUBA INTEGRADA - FORNECIMENTO E INSTALAÇÃO. AF_01/2020</t>
  </si>
  <si>
    <t>264,88</t>
  </si>
  <si>
    <t>BANCADA DE GRANITO CINZA POLIDO, DE 0,50 X 0,60 M, PARA LAVATÓRIO - FORNECIMENTO E INSTALAÇÃO. AF_01/2020</t>
  </si>
  <si>
    <t>304,76</t>
  </si>
  <si>
    <t>BANCADA DE MÁRMORE BRANCO POLIDO, DE 0,50 X 0,60 M, PARA LAVATÓRIO - FORNECIMENTO E INSTALAÇÃO. AF_01/2020</t>
  </si>
  <si>
    <t>274,58</t>
  </si>
  <si>
    <t>203,42</t>
  </si>
  <si>
    <t>147,76</t>
  </si>
  <si>
    <t>LAVATÓRIO LOUÇA BRANCA COM COLUNA, *44 X 35,5* CM, PADRÃO POPULAR - FORNECIMENTO E INSTALAÇÃO. AF_01/2020</t>
  </si>
  <si>
    <t>331,42</t>
  </si>
  <si>
    <t>LAVATÓRIO LOUÇA BRANCA COM COLUNA, 45 X 55CM OU EQUIVALENTE, PADRÃO MÉDIO - FORNECIMENTO E INSTALAÇÃO. AF_01/2020</t>
  </si>
  <si>
    <t>372,62</t>
  </si>
  <si>
    <t>LAVATÓRIO LOUÇA BRANCA SUSPENSO, 29,5 X 39CM OU EQUIVALENTE, PADRÃO POPULAR - FORNECIMENTO E INSTALAÇÃO. AF_01/2020</t>
  </si>
  <si>
    <t>153,42</t>
  </si>
  <si>
    <t>APARELHO MISTURADOR DE MESA PARA LAVATÓRIO, PADRÃO MÉDIO - FORNECIMENTO E INSTALAÇÃO. AF_01/2020</t>
  </si>
  <si>
    <t>419,60</t>
  </si>
  <si>
    <t>TORNEIRA CROMADA DE MESA, 1/2" OU 3/4", PARA LAVATÓRIO, PADRÃO POPULAR - FORNECIMENTO E INSTALAÇÃO. AF_01/2020</t>
  </si>
  <si>
    <t>77,62</t>
  </si>
  <si>
    <t>APARELHO MISTURADOR DE MESA PARA PIA DE COZINHA, PADRÃO MÉDIO - FORNECIMENTO E INSTALAÇÃO. AF_01/2020</t>
  </si>
  <si>
    <t>502,40</t>
  </si>
  <si>
    <t>TORNEIRA CROMADA TUBO MÓVEL, DE MESA, 1/2" OU 3/4", PARA PIA DE COZINHA, PADRÃO ALTO - FORNECIMENTO E INSTALAÇÃO. AF_01/2020</t>
  </si>
  <si>
    <t>134,81</t>
  </si>
  <si>
    <t>TORNEIRA CROMADA TUBO MÓVEL, DE PAREDE, 1/2" OU 3/4", PARA PIA DE COZINHA, PADRÃO MÉDIO - FORNECIMENTO E INSTALAÇÃO. AF_01/2020</t>
  </si>
  <si>
    <t>132,69</t>
  </si>
  <si>
    <t>TORNEIRA CROMADA LONGA, DE PAREDE, 1/2" OU 3/4", PARA PIA DE COZINHA, PADRÃO POPULAR - FORNECIMENTO E INSTALAÇÃO. AF_01/2020</t>
  </si>
  <si>
    <t>90,84</t>
  </si>
  <si>
    <t>56,91</t>
  </si>
  <si>
    <t>TORNEIRA CROMADA 1/2" OU 3/4" PARA TANQUE, PADRÃO MÉDIO - FORNECIMENTO E INSTALAÇÃO. AF_01/2020</t>
  </si>
  <si>
    <t>102,01</t>
  </si>
  <si>
    <t>TORNEIRA CROMADA DE MESA, 1/2" OU 3/4", PARA LAVATÓRIO, PADRÃO MÉDIO - FORNECIMENTO E INSTALAÇÃO. AF_01/2020</t>
  </si>
  <si>
    <t>148,56</t>
  </si>
  <si>
    <t>TORNEIRA PLÁSTICA 3/4" PARA TANQUE - FORNECIMENTO E INSTALAÇÃO. AF_01/2020</t>
  </si>
  <si>
    <t>23,87</t>
  </si>
  <si>
    <t>937,08</t>
  </si>
  <si>
    <t>TANQUE DE LOUÇA BRANCA COM COLUNA, 30L OU EQUIVALENTE, INCLUSO SIFÃO FLEXÍVEL EM PVC, VÁLVULA PLÁSTICA E TORNEIRA DE METAL CROMADO PADRÃO POPULAR - FORNECIMENTO E INSTALAÇÃO. AF_01/2020</t>
  </si>
  <si>
    <t>819,21</t>
  </si>
  <si>
    <t>TANQUE DE LOUÇA BRANCA COM COLUNA, 30L OU EQUIVALENTE, INCLUSO SIFÃO FLEXÍVEL EM PVC, VÁLVULA PLÁSTICA E TORNEIRA DE PLÁSTICO - FORNECIMENTO E INSTALAÇÃO. AF_01/2020</t>
  </si>
  <si>
    <t>786,17</t>
  </si>
  <si>
    <t>TANQUE DE LOUÇA BRANCA SUSPENSO, 18L OU EQUIVALENTE, INCLUSO SIFÃO TIPO GARRAFA EM METAL CROMADO, VÁLVULA METÁLICA E TORNEIRA DE METAL CROMADO PADRÃO MÉDIO - FORNECIMENTO E INSTALAÇÃO. AF_01/2020</t>
  </si>
  <si>
    <t>954,83</t>
  </si>
  <si>
    <t>TANQUE DE LOUÇA BRANCA SUSPENSO, 18L OU EQUIVALENTE, INCLUSO SIFÃO TIPO GARRAFA EM PVC, VÁLVULA PLÁSTICA E TORNEIRA DE METAL CROMADO PADRÃO POPULAR - FORNECIMENTO E INSTALAÇÃO. AF_01/2020</t>
  </si>
  <si>
    <t>607,15</t>
  </si>
  <si>
    <t>TANQUE DE LOUÇA BRANCA SUSPENSO, 18L OU EQUIVALENTE, INCLUSO SIFÃO TIPO GARRAFA EM PVC, VÁLVULA PLÁSTICA E TORNEIRA DE PLÁSTICO - FORNECIMENTO E INSTALAÇÃO. AF_01/2020</t>
  </si>
  <si>
    <t>574,11</t>
  </si>
  <si>
    <t>TANQUE DE MÁRMORE SINTÉTICO COM COLUNA, 22L OU EQUIVALENTE, INCLUSO SIFÃO FLEXÍVEL EM PVC, VÁLVULA PLÁSTICA E TORNEIRA DE METAL CROMADO PADRÃO POPULAR - FORNECIMENTO E INSTALAÇÃO. AF_01/2020</t>
  </si>
  <si>
    <t>575,52</t>
  </si>
  <si>
    <t>TANQUE DE MÁRMORE SINTÉTICO COM COLUNA, 22L OU EQUIVALENTE, INCLUSO SIFÃO FLEXÍVEL EM PVC, VÁLVULA PLÁSTICA E TORNEIRA DE PLÁSTICO - FORNECIMENTO E INSTALAÇÃO. AF_01/2020</t>
  </si>
  <si>
    <t>542,48</t>
  </si>
  <si>
    <t>TANQUE DE MÁRMORE SINTÉTICO SUSPENSO, 22L OU EQUIVALENTE, INCLUSO SIFÃO TIPO GARRAFA EM PVC, VÁLVULA PLÁSTICA E TORNEIRA DE METAL CROMADO PADRÃO POPULAR - FORNEC. E INSTALAÇÃO. AF_01/2020</t>
  </si>
  <si>
    <t>378,16</t>
  </si>
  <si>
    <t>TANQUE DE MÁRMORE SINTÉTICO SUSPENSO, 22L OU EQUIVALENTE, INCLUSO SIFÃO TIPO GARRAFA EM PVC, VÁLVULA PLÁSTICA E TORNEIRA DE PLÁSTICO - FORNECIMENTO E INSTALAÇÃO. AF_01/2020</t>
  </si>
  <si>
    <t>345,12</t>
  </si>
  <si>
    <t>TANQUE DE MÁRMORE SINTÉTICO SUSPENSO, 22L OU EQUIVALENTE, INCLUSO SIFÃO FLEXÍVEL EM PVC, VÁLVULA PLÁSTICA E TORNEIRA DE METAL CROMADO PADRÃO POPULAR - FORNECIMENTO E INSTALAÇÃO. AF_01/2020</t>
  </si>
  <si>
    <t>367,44</t>
  </si>
  <si>
    <t>TANQUE DE MÁRMORE SINTÉTICO SUSPENSO, 22L OU EQUIVALENTE, INCLUSO SIFÃO FLEXÍVEL EM PVC, VÁLVULA PLÁSTICA E TORNEIRA DE PLÁSTICO - FORNECIMENTO E INSTALAÇÃO. AF_01/2020</t>
  </si>
  <si>
    <t>334,40</t>
  </si>
  <si>
    <t>VASO SANITÁRIO SIFONADO COM CAIXA ACOPLADA LOUÇA BRANCA, INCLUSO ENGATE FLEXÍVEL EM PLÁSTICO BRANCO, 1/2  X 40CM - FORNECIMENTO E INSTALAÇÃO. AF_01/2020</t>
  </si>
  <si>
    <t>509,60</t>
  </si>
  <si>
    <t>563,40</t>
  </si>
  <si>
    <t>BANCADA DE MÁRMORE SINTÉTICO 120 X 60CM, COM CUBA INTEGRADA, INCLUSO SIFÃO TIPO GARRAFA EM PVC, VÁLVULA EM PLÁSTICO CROMADO TIPO AMERICANA E TORNEIRA CROMADA LONGA, DE PAREDE, PADRÃO POPULAR - FORNECIMENTO E INSTALAÇÃO. AF_01/2020</t>
  </si>
  <si>
    <t>406,84</t>
  </si>
  <si>
    <t>BANCADA DE MÁRMORE SINTÉTICO 120 X 60CM, COM CUBA INTEGRADA, INCLUSO SIFÃO TIPO FLEXÍVEL EM PVC, VÁLVULA EM PLÁSTICO CROMADO TIPO AMERICANA E TORNEIRA CROMADA LONGA, DE PAREDE, PADRÃO POPULAR - FORNECIMENTO E INSTALAÇÃO. AF_01/2020</t>
  </si>
  <si>
    <t>396,12</t>
  </si>
  <si>
    <t>CUBA DE EMBUTIR DE AÇO INOXIDÁVEL MÉDIA, INCLUSO VÁLVULA TIPO AMERICANA EM METAL CROMADO E SIFÃO FLEXÍVEL EM PVC - FORNECIMENTO E INSTALAÇÃO. AF_01/2020</t>
  </si>
  <si>
    <t>305,45</t>
  </si>
  <si>
    <t>CUBA DE EMBUTIR DE AÇO INOXIDÁVEL MÉDIA, INCLUSO VÁLVULA TIPO AMERICANA E SIFÃO TIPO GARRAFA EM METAL CROMADO - FORNECIMENTO E INSTALAÇÃO. AF_01/2020</t>
  </si>
  <si>
    <t>545,98</t>
  </si>
  <si>
    <t>CUBA DE EMBUTIR OVAL EM LOUÇA BRANCA, 35 X 50CM OU EQUIVALENTE, INCLUSO VÁLVULA EM METAL CROMADO E SIFÃO FLEXÍVEL EM PVC - FORNECIMENTO E INSTALAÇÃO. AF_01/2020</t>
  </si>
  <si>
    <t>243,22</t>
  </si>
  <si>
    <t>CUBA DE EMBUTIR OVAL EM LOUÇA BRANCA, 35 X 50CM OU EQUIVALENTE, INCLUSO VÁLVULA E SIFÃO TIPO GARRAFA EM METAL CROMADO - FORNECIMENTO E INSTALAÇÃO. AF_01/2020</t>
  </si>
  <si>
    <t>483,75</t>
  </si>
  <si>
    <t>442,83</t>
  </si>
  <si>
    <t>LAVATÓRIO LOUÇA BRANCA COM COLUNA, 45 X 55CM OU EQUIVALENTE, PADRÃO MÉDIO, INCLUSO SIFÃO TIPO GARRAFA, VÁLVULA E ENGATE FLEXÍVEL DE 40CM EM METAL CROMADO, COM APARELHO MISTURADOR PADRÃO MÉDIO - FORNECIMENTO E INSTALAÇÃO. AF_01/2020</t>
  </si>
  <si>
    <t>1.261,09</t>
  </si>
  <si>
    <t>LAVATÓRIO LOUÇA BRANCA COM COLUNA, 45 X 55CM OU EQUIVALENTE, PADRÃO MÉDIO, INCLUSO SIFÃO TIPO GARRAFA, VÁLVULA E ENGATE FLEXÍVEL DE 40CM EM METAL CROMADO, COM TORNEIRA CROMADA DE MESA, PADRÃO MÉDIO - FORNECIMENTO E INSTALAÇÃO. AF_01/2020</t>
  </si>
  <si>
    <t>923,61</t>
  </si>
  <si>
    <t>LAVATÓRIO LOUÇA BRANCA SUSPENSO, 29,5 X 39CM OU EQUIVALENTE, PADRÃO POPULAR, INCLUSO SIFÃO TIPO GARRAFA EM PVC, VÁLVULA E ENGATE FLEXÍVEL 30CM EM PLÁSTICO E TORNEIRA CROMADA DE MESA, PADRÃO POPULAR - FORNECIMENTO E INSTALAÇÃO. AF_01/2020</t>
  </si>
  <si>
    <t>275,55</t>
  </si>
  <si>
    <t>LAVATÓRIO LOUÇA BRANCA SUSPENSO, 29,5 X 39CM OU EQUIVALENTE, PADRÃO POPULAR, INCLUSO SIFÃO FLEXÍVEL EM PVC, VÁLVULA E ENGATE FLEXÍVEL 30CM EM PLÁSTICO E TORNEIRA CROMADA DE MESA, PADRÃO POPULAR - FORNECIMENTO E INSTALAÇÃO. AF_01/2020</t>
  </si>
  <si>
    <t>264,83</t>
  </si>
  <si>
    <t>BANCADA MÁRMORE BRANCO, 50 X 60 CM, INCLUSO CUBA DE EMBUTIR OVAL EM LOUÇA BRANCA 35 X 50 CM, VÁLVULA, SIFÃO TIPO GARRAFA E ENGATE FLEXÍVEL 40 CM EM METAL CROMADO E APARELHO MISTURADOR DE MESA, PADRÃO MÉDIO - FORNEC. E INSTALAÇÃO. AF_01/2020</t>
  </si>
  <si>
    <t>1.310,81</t>
  </si>
  <si>
    <t>BANCADA GRANITO CINZA,  50 X 60 CM, INCL. CUBA DE EMBUTIR OVAL LOUÇA BRANCA 35 X 50 CM, VÁLVULA METAL CROMADO, SIFÃO FLEXÍVEL PVC, ENGATE 30 CM FLEXÍVEL PLÁSTICO E TORNEIRA CROMADA DE MESA, PADRÃO POPULAR - FORNEC. E INSTALAÇÃO. AF_01/2020</t>
  </si>
  <si>
    <t>636,70</t>
  </si>
  <si>
    <t>BANCADA GRANITO CINZA  150 X 60 CM, COM CUBA DE EMBUTIR DE AÇO, VÁLVULA AMERICANA EM METAL, SIFÃO FLEXÍVEL EM PVC, ENGATE FLEXÍVEL 30 CM, TORNEIRA CROMADA LONGA, DE PAREDE, 1/2" OU 3/4", P/ COZINHA, PADRÃO POPULAR - FORNEC. E INSTALAÇÃO. AF_01/2020</t>
  </si>
  <si>
    <t>1.006,81</t>
  </si>
  <si>
    <t>BANCADA MÁRMORE BRANCO 150 X 60 CM, COM CUBA DE EMBUTIR DE AÇO, VÁLVULA AMERICANA E SIFÃO TIPO GARRAFA EM METAL , ENGATE FLEXÍVEL 30 CM, TORNEIRA CROMADA, DE MESA, 1/2" OU 3/4", PARA PIA COZINHA, PADRÃO ALTO - FORNEC. E INSTALAÇÃO. AF_01/2020</t>
  </si>
  <si>
    <t>1.210,87</t>
  </si>
  <si>
    <t>VASO SANITARIO SIFONADO CONVENCIONAL COM  LOUÇA BRANCA - FORNECIMENTO E INSTALAÇÃO. AF_01/2020</t>
  </si>
  <si>
    <t>305,62</t>
  </si>
  <si>
    <t>VASO SANITARIO SIFONADO CONVENCIONAL COM LOUÇA BRANCA, INCLUSO CONJUNTO DE LIGAÇÃO PARA BACIA SANITÁRIA AJUSTÁVEL - FORNECIMENTO E INSTALAÇÃO. AF_01/2020</t>
  </si>
  <si>
    <t>314,91</t>
  </si>
  <si>
    <t>VASO SANITARIO SIFONADO CONVENCIONAL PARA PCD SEM FURO FRONTAL COM  LOUÇA BRANCA SEM ASSENTO -  FORNECIMENTO E INSTALAÇÃO. AF_01/2020</t>
  </si>
  <si>
    <t>776,69</t>
  </si>
  <si>
    <t>VASO SANITARIO SIFONADO CONVENCIONAL PARA PCD SEM FURO FRONTAL COM LOUÇA BRANCA SEM ASSENTO, INCLUSO CONJUNTO DE LIGAÇÃO PARA BACIA SANITÁRIA AJUSTÁVEL - FORNECIMENTO E INSTALAÇÃO. AF_01/2020</t>
  </si>
  <si>
    <t>785,98</t>
  </si>
  <si>
    <t>PORTA TOALHA ROSTO EM METAL CROMADO, TIPO ARGOLA, INCLUSO FIXAÇÃO. AF_01/2020</t>
  </si>
  <si>
    <t>34,15</t>
  </si>
  <si>
    <t>PORTA TOALHA BANHO EM METAL CROMADO, TIPO BARRA, INCLUSO FIXAÇÃO. AF_01/2020</t>
  </si>
  <si>
    <t>PAPELEIRA DE PAREDE EM METAL CROMADO SEM TAMPA, INCLUSO FIXAÇÃO. AF_01/2020</t>
  </si>
  <si>
    <t>SABONETEIRA DE PAREDE EM METAL CROMADO, INCLUSO FIXAÇÃO. AF_01/2020</t>
  </si>
  <si>
    <t>40,63</t>
  </si>
  <si>
    <t>KIT DE ACESSORIOS PARA BANHEIRO EM METAL CROMADO, 5 PECAS, INCLUSO FIXAÇÃO. AF_01/2020</t>
  </si>
  <si>
    <t>143,08</t>
  </si>
  <si>
    <t>SABONETEIRA PLASTICA TIPO DISPENSER PARA SABONETE LIQUIDO COM RESERVATORIO 800 A 1500 ML, INCLUSO FIXAÇÃO. AF_01/2020</t>
  </si>
  <si>
    <t>51,01</t>
  </si>
  <si>
    <t>VASO SANITÁRIO INFANTIL LOUÇA BRANCA - FORNECIMENTO E INSTALACAO. AF_01/2020</t>
  </si>
  <si>
    <t>559,91</t>
  </si>
  <si>
    <t>ASSENTO SANITÁRIO CONVENCIONAL - FORNECIMENTO E INSTALACAO. AF_01/2020</t>
  </si>
  <si>
    <t>ASSENTO SANITÁRIO INFANTIL - FORNECIMENTO E INSTALACAO. AF_01/2020</t>
  </si>
  <si>
    <t>CUBA DE EMBUTIR RETANGULAR DE AÇO INOXIDÁVEL, 56 X 33 X 12 CM - FORNECIMENTO E INSTALAÇÃO. AF_01/2020</t>
  </si>
  <si>
    <t>222,65</t>
  </si>
  <si>
    <t>TORNEIRA CROMADA DE MESA PARA LAVATORIO, TIPO MONOCOMANDO. AF_01/2020</t>
  </si>
  <si>
    <t>356,61</t>
  </si>
  <si>
    <t>TORNEIRA CROMADA DE MESA PARA LAVATÓRIO COM SENSOR DE PRESENCA. AF_01/2020</t>
  </si>
  <si>
    <t>1.858,44</t>
  </si>
  <si>
    <t>MANOPLA E CANOPLA CROMADA - FORNECIMENTO E INSTALAÇÃO. AF_01/2020</t>
  </si>
  <si>
    <t>39,39</t>
  </si>
  <si>
    <t>ACABAMENTO MONOCOMANDO PARA CHUVEIRO - FORNECIMENTO E INSTALAÇÃO. AF_01/2020</t>
  </si>
  <si>
    <t>544,68</t>
  </si>
  <si>
    <t>MICTÓRIO SIFONADO LOUÇA BRANCA - PADRÃO MÉDIO - FORNECIMENTO E INSTALAÇÃO. AF_01/2020</t>
  </si>
  <si>
    <t>749,80</t>
  </si>
  <si>
    <t>MICTÓRIO SIFONADO LOUÇA BRANCA PARA ENTRADA DE ÁGUA EMBUTIDA - PADRÃO ALTO - FORNECIMENTO E INSTALAÇÃO. AF_01/2020</t>
  </si>
  <si>
    <t>1.020,83</t>
  </si>
  <si>
    <t>95,08</t>
  </si>
  <si>
    <t>SUPORTE MÃO FRANCESA EM AÇO, ABAS IGUAIS 30 CM, CAPACIDADE MINIMA 60 KG, BRANCO - FORNECIMENTO E INSTALAÇÃO. AF_01/2020</t>
  </si>
  <si>
    <t>37,04</t>
  </si>
  <si>
    <t>BARRA DE APOIO EM "L", EM ACO INOX POLIDO 70 X 70 CM, FIXADA NA PAREDE - FORNECIMENTO E INSTALACAO. AF_01/2020</t>
  </si>
  <si>
    <t>657,27</t>
  </si>
  <si>
    <t>BARRA DE APOIO EM "L", EM ACO INOX POLIDO 80 X 80 CM, FIXADA NA PAREDE - FORNECIMENTO E INSTALACAO. AF_01/2020</t>
  </si>
  <si>
    <t>719,58</t>
  </si>
  <si>
    <t>BARRA DE APOIO LATERAL ARTICULADA, COM TRAVA, EM ACO INOX POLIDO, FIXADA NA PAREDE - FORNECIMENTO E INSTALAÇÃO. AF_01/2020</t>
  </si>
  <si>
    <t>628,55</t>
  </si>
  <si>
    <t>BARRA DE APOIO RETA, EM ACO INOX POLIDO, COMPRIMENTO 60CM, FIXADA NA PAREDE - FORNECIMENTO E INSTALAÇÃO. AF_01/2020</t>
  </si>
  <si>
    <t>342,63</t>
  </si>
  <si>
    <t>363,18</t>
  </si>
  <si>
    <t>BARRA DE APOIO RETA, EM ACO INOX POLIDO, COMPRIMENTO 80 CM,  FIXADA NA PAREDE - FORNECIMENTO E INSTALAÇÃO. AF_01/2020</t>
  </si>
  <si>
    <t>376,85</t>
  </si>
  <si>
    <t>BARRA DE APOIO RETA, EM ACO INOX POLIDO, COMPRIMENTO 90 CM,  FIXADA NA PAREDE - FORNECIMENTO E INSTALAÇÃO. AF_01/2020</t>
  </si>
  <si>
    <t>387,34</t>
  </si>
  <si>
    <t>BARRA DE APOIO RETA, EM ALUMINIO, COMPRIMENTO 60 CM,  FIXADA NA PAREDE - FORNECIMENTO E INSTALAÇÃO. AF_01/2020</t>
  </si>
  <si>
    <t>312,45</t>
  </si>
  <si>
    <t>BARRA DE APOIO RETA, EM ALUMINIO, COMPRIMENTO 70 CM,  FIXADA NA PAREDE - FORNECIMENTO E INSTALAÇÃO. AF_01/2020</t>
  </si>
  <si>
    <t>335,27</t>
  </si>
  <si>
    <t>BARRA DE APOIO RETA, EM ALUMINIO, COMPRIMENTO 80 CM,  FIXADA NA PAREDE - FORNECIMENTO E INSTALAÇÃO. AF_01/2020</t>
  </si>
  <si>
    <t>349,84</t>
  </si>
  <si>
    <t>BARRA DE APOIO RETA, EM ALUMINIO, COMPRIMENTO 90 CM,  FIXADA NA PAREDE - FORNECIMENTO E INSTALAÇÃO. AF_01/2020</t>
  </si>
  <si>
    <t>358,94</t>
  </si>
  <si>
    <t>PUXADOR PARA PCD, FIXADO NA PORTA - FORNECIMENTO E INSTALAÇÃO. AF_01/2020</t>
  </si>
  <si>
    <t>BANCO ARTICULADO, EM ACO INOX, PARA PCD, FIXADO NA PAREDE - FORNECIMENTO E INSTALAÇÃO. AF_01/2020</t>
  </si>
  <si>
    <t>1.161,85</t>
  </si>
  <si>
    <t>VASO SANITÁRIO SIFONADO COM CAIXA ACOPLADA, LOUÇA BRANCA - PADRÃO ALTO - FORNECIMENTO E INSTALAÇÃO. AF_01/2020</t>
  </si>
  <si>
    <t>665,21</t>
  </si>
  <si>
    <t>TANQUE SÉPTICO CIRCULAR, EM CONCRETO PRÉ-MOLDADO, DIÂMETRO INTERNO = 1,10 M, ALTURA INTERNA = 2,50 M, VOLUME ÚTIL: 2138,2 L (PARA 5 CONTRIBUINTES). AF_12/2020_PA</t>
  </si>
  <si>
    <t>2.066,68</t>
  </si>
  <si>
    <t>TANQUE SÉPTICO CIRCULAR, EM CONCRETO PRÉ-MOLDADO, DIÂMETRO INTERNO = 1,40 M, ALTURA INTERNA = 2,50 M, VOLUME ÚTIL: 3463,6 L (PARA 13 CONTRIBUINTES). AF_12/2020_PA</t>
  </si>
  <si>
    <t>2.843,13</t>
  </si>
  <si>
    <t>TANQUE SÉPTICO CIRCULAR, EM CONCRETO PRÉ-MOLDADO, DIÂMETRO INTERNO = 1,88 M, ALTURA INTERNA = 2,50 M, VOLUME ÚTIL: 6245,8 L (PARA 32 CONTRIBUINTES). AF_12/2020_PA</t>
  </si>
  <si>
    <t>4.617,82</t>
  </si>
  <si>
    <t>TANQUE SÉPTICO CIRCULAR, EM CONCRETO PRÉ-MOLDADO, DIÂMETRO INTERNO = 2,38 M, ALTURA INTERNA = 2,50 M, VOLUME ÚTIL: 10009,8 L (PARA 69 CONTRIBUINTES). AF_12/2020_PA</t>
  </si>
  <si>
    <t>6.274,23</t>
  </si>
  <si>
    <t>TANQUE SÉPTICO CIRCULAR, EM CONCRETO PRÉ-MOLDADO, DIÂMETRO INTERNO = 2,38 M, ALTURA INTERNA = 3,0 M, VOLUME ÚTIL: 12234,2 L (PARA 86 CONTRIBUINTES). AF_12/2020_PA</t>
  </si>
  <si>
    <t>7.334,77</t>
  </si>
  <si>
    <t>TANQUE SÉPTICO CIRCULAR, EM CONCRETO PRÉ-MOLDADO, DIÂMETRO INTERNO = 2,88 M, ALTURA INTERNA = 2,50 M, VOLUME ÚTIL: 14657,4 L (PARA 105 CONTRIBUINTES). AF_12/2020_PA</t>
  </si>
  <si>
    <t>8.719,31</t>
  </si>
  <si>
    <t>FILTRO ANAERÓBIO CIRCULAR, EM CONCRETO PRÉ-MOLDADO, DIÂMETRO INTERNO = 1,10 M, ALTURA INTERNA = 1,50 M, VOLUME ÚTIL: 1140,4 L (PARA 5 CONTRIBUINTES). AF_12/2020_PA</t>
  </si>
  <si>
    <t>1.788,66</t>
  </si>
  <si>
    <t>FILTRO ANAERÓBIO CIRCULAR, EM CONCRETO PRÉ-MOLDADO, DIÂMETRO INTERNO = 1,88 M, ALTURA INTERNA = 1,50 M, VOLUME ÚTIL: 3331,1 L (PARA 19 CONTRIBUINTES). AF_12/2020_PA</t>
  </si>
  <si>
    <t>3.861,18</t>
  </si>
  <si>
    <t>FILTRO ANAERÓBIO CIRCULAR, EM CONCRETO PRÉ-MOLDADO, DIÂMETRO INTERNO = 2,38 M, ALTURA INTERNA = 1,50 M, VOLUME ÚTIL: 5338,6 L (PARA 34 CONTRIBUINTES). AF_12/2020_PA</t>
  </si>
  <si>
    <t>5.401,30</t>
  </si>
  <si>
    <t>FILTRO ANAERÓBIO CIRCULAR, EM CONCRETO PRÉ-MOLDADO, DIÂMETRO INTERNO = 2,88 M, ALTURA INTERNA = 1,50 M, VOLUME ÚTIL: 7817,3 L (PARA 75 CONTRIBUINTES). AF_12/2020_PA</t>
  </si>
  <si>
    <t>7.540,30</t>
  </si>
  <si>
    <t>SUMIDOURO CIRCULAR, EM CONCRETO PRÉ-MOLDADO, DIÂMETRO INTERNO = 1,88 M, ALTURA INTERNA = 2,00 M, ÁREA DE INFILTRAÇÃO: 13,1 M² (PARA 5 CONTRIBUINTES). AF_12/2020_PA</t>
  </si>
  <si>
    <t>3.053,48</t>
  </si>
  <si>
    <t>SUMIDOURO CIRCULAR, EM CONCRETO PRÉ-MOLDADO, DIÂMETRO INTERNO = 2,38 M, ALTURA INTERNA = 2,50 M, ÁREA DE INFILTRAÇÃO: 21,3 M² (PARA 8 CONTRIBUINTES). AF_12/2020_PA</t>
  </si>
  <si>
    <t>4.665,87</t>
  </si>
  <si>
    <t>SUMIDOURO CIRCULAR, EM CONCRETO PRÉ-MOLDADO, DIÂMETRO INTERNO = 2,38 M, ALTURA INTERNA = 3,0 M, ÁREA DE INFILTRAÇÃO: 25 M² (PARA 10 CONTRIBUINTES). AF_12/2020_PA</t>
  </si>
  <si>
    <t>5.405,67</t>
  </si>
  <si>
    <t>SUMIDOURO CIRCULAR, EM CONCRETO PRÉ-MOLDADO, DIÂMETRO INTERNO = 2,88 M, ALTURA INTERNA = 3,0 M, ÁREA DE INFILTRAÇÃO: 31,4 M² (PARA 12 CONTRIBUINTES). AF_12/2020_PA</t>
  </si>
  <si>
    <t>7.510,56</t>
  </si>
  <si>
    <t>TANQUE SÉPTICO RETANGULAR, EM ALVENARIA COM TIJOLOS CERÂMICOS MACIÇOS, DIMENSÕES INTERNAS: 1,0 X 2,0 X H=1,4 M, VOLUME ÚTIL: 2000 L (PARA 5 CONTRIBUINTES). AF_12/2020</t>
  </si>
  <si>
    <t>4.693,70</t>
  </si>
  <si>
    <t>TANQUE SÉPTICO RETANGULAR, EM ALVENARIA COM TIJOLOS CERÂMICOS MACIÇOS, DIMENSÕES INTERNAS: 1,2 X 2,4 X H=1,6 M, VOLUME ÚTIL: 3456 L (PARA 13 CONTRIBUINTES). AF_12/2020</t>
  </si>
  <si>
    <t>6.254,72</t>
  </si>
  <si>
    <t>TANQUE SÉPTICO RETANGULAR, EM ALVENARIA COM TIJOLOS CERÂMICOS MACIÇOS, DIMENSÕES INTERNAS: 1,4 X 3,2 X H=1,8 M, VOLUME ÚTIL: 6272 L (PARA 32 CONTRIBUINTES). AF_12/2020</t>
  </si>
  <si>
    <t>8.834,09</t>
  </si>
  <si>
    <t>TANQUE SÉPTICO RETANGULAR, EM ALVENARIA COM TIJOLOS CERÂMICOS MACIÇOS, DIMENSÕES INTERNAS: 1,6 X 4,4 X H=1,8 M, VOLUME ÚTIL: 9856 L (PARA 68 CONTRIBUINTES). AF_12/2020</t>
  </si>
  <si>
    <t>11.884,54</t>
  </si>
  <si>
    <t>TANQUE SÉPTICO RETANGULAR, EM ALVENARIA COM TIJOLOS CERÂMICOS MACIÇOS, DIMENSÕES INTERNAS: 1,6 X 4,8 X H=2,0 M, VOLUME ÚTIL: 12288 L (PARA 86 CONTRIBUINTES). AF_12/2020</t>
  </si>
  <si>
    <t>13.572,24</t>
  </si>
  <si>
    <t>TANQUE SÉPTICO RETANGULAR, EM ALVENARIA COM TIJOLOS CERÂMICOS MACIÇOS, DIMENSÕES INTERNAS: 1,6 X 4,6 X H=2,4 M, VOLUME ÚTIL: 14720 L (PARA 105 CONTRIBUINTES). AF_12/2020</t>
  </si>
  <si>
    <t>14.794,58</t>
  </si>
  <si>
    <t>FILTRO ANAERÓBIO RETANGULAR, EM ALVENARIA COM TIJOLOS CERÂMICOS MACIÇOS, DIMENSÕES INTERNAS: 0,8 X 1,2 X H=1,67 M, VOLUME ÚTIL: 1152 L (PARA 5 CONTRIBUINTES). AF_12/2020</t>
  </si>
  <si>
    <t>3.958,48</t>
  </si>
  <si>
    <t>FILTRO ANAERÓBIO RETANGULAR, EM ALVENARIA COM TIJOLOS CERÂMICOS MACIÇOS, DIMENSÕES INTERNAS: 1,2 X 1,8 X H=1,67 M, VOLUME ÚTIL: 2592 L (PARA 13 CONTRIBUINTES). AF_12/2020</t>
  </si>
  <si>
    <t>6.233,50</t>
  </si>
  <si>
    <t>FILTRO ANAERÓBIO RETANGULAR, EM ALVENARIA COM TIJOLOS CERÂMICOS MACIÇOS, DIMENSÕES INTERNAS: 1,4 X 3,0 X H=1,67 M, VOLUME ÚTIL: 5040 L (PARA 32 CONTRIBUINTES). AF_12/2020</t>
  </si>
  <si>
    <t>9.738,91</t>
  </si>
  <si>
    <t>FILTRO ANAERÓBIO RETANGULAR, EM ALVENARIA COM TIJOLOS CERÂMICOS MACIÇOS, DIMENSÕES INTERNAS: 1,4 X 4,2 X H=1,67 M, VOLUME ÚTIL: 7056 L (PARA 67 CONTRIBUINTES). AF_12/2020</t>
  </si>
  <si>
    <t>12.695,78</t>
  </si>
  <si>
    <t>FILTRO ANAERÓBIO RETANGULAR, EM ALVENARIA COM TIJOLOS CERÂMICOS MACIÇOS, DIMENSÕES INTERNAS: 1,6 X 4,6 X H=1,67 M, VOLUME ÚTIL: 8832 L (PARA 84 CONTRIBUINTES). AF_12/2020</t>
  </si>
  <si>
    <t>14.667,28</t>
  </si>
  <si>
    <t>FILTRO ANAERÓBIO RETANGULAR, EM ALVENARIA COM TIJOLOS CERÂMICOS MACIÇOS, DIMENSÕES INTERNAS: 1,6 X 5,6 X H=1,67 M, VOLUME ÚTIL: 10752 L (PARA 103 CONTRIBUINTES). AF_12/2020</t>
  </si>
  <si>
    <t>17.290,05</t>
  </si>
  <si>
    <t>SUMIDOURO RETANGULAR, EM ALVENARIA COM TIJOLOS CERÂMICOS MACIÇOS, DIMENSÕES INTERNAS: 0,8 X 1,4 X H=3,0 M, ÁREA DE INFILTRAÇÃO: 13,2 M² (PARA 5 CONTRIBUINTES). AF_12/2020</t>
  </si>
  <si>
    <t>4.315,17</t>
  </si>
  <si>
    <t>SUMIDOURO RETANGULAR, EM ALVENARIA COM TIJOLOS CERÂMICOS MACIÇOS, DIMENSÕES INTERNAS: 1,0 X 3,0 X H=3,0 M, ÁREA DE INFILTRAÇÃO: 25 M² (PARA 10 CONTRIBUINTES). AF_12/2020</t>
  </si>
  <si>
    <t>7.576,56</t>
  </si>
  <si>
    <t>SUMIDOURO RETANGULAR, EM ALVENARIA COM TIJOLOS CERÂMICOS MACIÇOS, DIMENSÕES INTERNAS: 1,6 X 3,4 X H=3,0 M, ÁREA DE INFILTRAÇÃO: 32,9 M² (PARA 13 CONTRIBUINTES). AF_12/2020</t>
  </si>
  <si>
    <t>9.767,45</t>
  </si>
  <si>
    <t>SUMIDOURO RETANGULAR, EM ALVENARIA COM TIJOLOS CERÂMICOS MACIÇOS, DIMENSÕES INTERNAS: 1,6 X 5,8 X H=3,0 M, ÁREA DE INFILTRAÇÃO: 50 M² (PARA 20 CONTRIBUINTES). AF_12/2020</t>
  </si>
  <si>
    <t>14.489,47</t>
  </si>
  <si>
    <t>TANQUE SÉPTICO RETANGULAR, EM ALVENARIA COM BLOCOS DE CONCRETO, DIMENSÕES INTERNAS: 1,0 X 2,0 X H=1,4 M, VOLUME ÚTIL: 2000 L (PARA 5 CONTRIBUINTES). AF_12/2020</t>
  </si>
  <si>
    <t>3.706,46</t>
  </si>
  <si>
    <t>TANQUE SÉPTICO RETANGULAR, EM ALVENARIA COM BLOCOS DE CONCRETO, DIMENSÕES INTERNAS: 1,2 X 2,4 X H=1,6 M, VOLUME ÚTIL: 3456 L (PARA 13 CONTRIBUINTES). AF_12/2020</t>
  </si>
  <si>
    <t>4.883,96</t>
  </si>
  <si>
    <t>TANQUE SÉPTICO RETANGULAR, EM ALVENARIA COM BLOCOS DE CONCRETO, DIMENSÕES INTERNAS: 1,4 X 3,2 X H=1,8 M, VOLUME ÚTIL: 6272 L (PARA 32 CONTRIBUINTES). AF_12/2020</t>
  </si>
  <si>
    <t>6.843,71</t>
  </si>
  <si>
    <t>TANQUE SÉPTICO RETANGULAR, EM ALVENARIA COM BLOCOS DE CONCRETO, DIMENSÕES INTERNAS: 1,6 X 4,4 X H=1,8 M, VOLUME ÚTIL: 9856 L (PARA 68 CONTRIBUINTES). AF_12/2020</t>
  </si>
  <si>
    <t>9.282,98</t>
  </si>
  <si>
    <t>TANQUE SÉPTICO RETANGULAR, EM ALVENARIA COM BLOCOS DE CONCRETO, DIMENSÕES INTERNAS: 1,6 X 4,8 X H=2,0 M, VOLUME ÚTIL: 12288 L (PARA 86 CONTRIBUINTES). AF_12/2020</t>
  </si>
  <si>
    <t>10.470,34</t>
  </si>
  <si>
    <t>TANQUE SÉPTICO RETANGULAR, EM ALVENARIA COM BLOCOS DE CONCRETO, DIMENSÕES INTERNAS: 1,6 X 4,6 X H=2,4 M, VOLUME ÚTIL: 14720 L (PARA 105 CONTRIBUINTES). AF_12/2020</t>
  </si>
  <si>
    <t>11.159,08</t>
  </si>
  <si>
    <t>FILTRO ANAERÓBIO RETANGULAR, EM ALVENARIA COM BLOCOS DE CONCRETO, DIMENSÕES INTERNAS: 0,8 X 1,2 X H=1,67 M, VOLUME ÚTIL: 1152 L (PARA 5 CONTRIBUINTES). AF_12/2020</t>
  </si>
  <si>
    <t>3.217,76</t>
  </si>
  <si>
    <t>FILTRO ANAERÓBIO RETANGULAR, EM ALVENARIA COM BLOCOS DE CONCRETO, DIMENSÕES INTERNAS: 1,2 X 1,8 X H=1,67 M, VOLUME ÚTIL: 2592 L (PARA 13 CONTRIBUINTES). AF_12/2020</t>
  </si>
  <si>
    <t>5.109,53</t>
  </si>
  <si>
    <t>FILTRO ANAERÓBIO RETANGULAR, EM ALVENARIA COM BLOCOS DE CONCRETO, DIMENSÕES INTERNAS: 1,4 X 3,0 X H=1,67 M, VOLUME ÚTIL: 5040 L (PARA 32 CONTRIBUINTES). AF_12/2020</t>
  </si>
  <si>
    <t>8.061,00</t>
  </si>
  <si>
    <t>FILTRO ANAERÓBIO RETANGULAR, EM ALVENARIA COM BLOCOS DE CONCRETO, DIMENSÕES INTERNAS: 1,4 X 4,2 X H=1,67 M, VOLUME ÚTIL: 7056 L (PARA 67 CONTRIBUINTES). AF_12/2020</t>
  </si>
  <si>
    <t>10.549,01</t>
  </si>
  <si>
    <t>FILTRO ANAERÓBIO RETANGULAR, EM ALVENARIA COM BLOCOS DE CONCRETO, DIMENSÕES INTERNAS: 1,6 X 4,6 X H=1,67 M, VOLUME ÚTIL: 8832 L (PARA 84 CONTRIBUINTES). AF_12/2020</t>
  </si>
  <si>
    <t>12.272,33</t>
  </si>
  <si>
    <t>FILTRO ANAERÓBIO RETANGULAR, EM ALVENARIA COM BLOCOS DE CONCRETO, DIMENSÕES INTERNAS: 1,6 X 5,6 X H=1,67 M, VOLUME ÚTIL: 10752 L (PARA 103 CONTRIBUINTES). AF_12/2020</t>
  </si>
  <si>
    <t>14.499,79</t>
  </si>
  <si>
    <t>SUMIDOURO RETANGULAR, EM ALVENARIA COM BLOCOS DE CONCRETO, DIMENSÕES INTERNAS: 0,8 X 1,4 X H=3,0 M, ÁREA DE INFILTRAÇÃO: 13,2 M² (PARA 5 CONTRIBUINTES). AF_12/2020</t>
  </si>
  <si>
    <t>2.661,69</t>
  </si>
  <si>
    <t>SUMIDOURO RETANGULAR, EM ALVENARIA COM BLOCOS DE CONCRETO, DIMENSÕES INTERNAS: 1,0 X 3,0 X H=3,0 M, ÁREA DE INFILTRAÇÃO: 25 M² (PARA 10 CONTRIBUINTES). AF_12/2020</t>
  </si>
  <si>
    <t>4.557,92</t>
  </si>
  <si>
    <t>SUMIDOURO RETANGULAR, EM ALVENARIA COM BLOCOS DE CONCRETO, DIMENSÕES INTERNAS: 1,6 X 3,4 X H=3,0 M, ÁREA DE INFILTRAÇÃO: 32,9 M² (PARA 13 CONTRIBUINTES). . AF_12/2020</t>
  </si>
  <si>
    <t>5.990,31</t>
  </si>
  <si>
    <t>SUMIDOURO RETANGULAR, EM ALVENARIA COM BLOCOS DE CONCRETO, DIMENSÕES INTERNAS: 1,6 X 5,8 X H=3,0 M, ÁREA DE INFILTRAÇÃO: 50 M² (PARA 20 CONTRIBUINTES). . AF_12/2020</t>
  </si>
  <si>
    <t>8.868,42</t>
  </si>
  <si>
    <t>CAIXA DE GORDURA ESPECIAL (CAPACIDADE: 312 L - PARA ATÉ 146 PESSOAS SERVIDAS NO PICO), RETANGULAR, EM ALVENARIA COM BLOCOS DE CONCRETO, DIMENSÕES INTERNAS = 0,4X1,2 M, ALTURA INTERNA = 1 M. AF_12/2020</t>
  </si>
  <si>
    <t>795,58</t>
  </si>
  <si>
    <t>CAIXA DE GORDURA PEQUENA (CAPACIDADE: 19 L), CIRCULAR, EM PVC, DIÂMETRO INTERNO= 0,3 M. AF_12/2020</t>
  </si>
  <si>
    <t>403,12</t>
  </si>
  <si>
    <t>TIL (TUBO DE INSPEÇÃO E LIMPEZA) CONDOMINIAL PARA ESGOTO, EM PVC, DN 100 X 100 MM. AF_12/2020</t>
  </si>
  <si>
    <t>95,12</t>
  </si>
  <si>
    <t>TAMPA CIRCULAR PARA ESGOTO E DRENAGEM, EM FERRO FUNDIDO, DIÂMETRO INTERNO = 0,6 M. AF_12/2020</t>
  </si>
  <si>
    <t>527,12</t>
  </si>
  <si>
    <t>TAMPA CIRCULAR PARA ESGOTO E DRENAGEM, EM CONCRETO PRÉ-MOLDADO, DIÂMETRO INTERNO = 0,60 M E ALTURA = 0,10 M. AF_12/2020</t>
  </si>
  <si>
    <t>98,30</t>
  </si>
  <si>
    <t>REGISTRO DE PRESSÃO BRUTO, LATÃO, ROSCÁVEL, 1/2" - FORNECIMENTO E INSTALAÇÃO. AF_08/2021</t>
  </si>
  <si>
    <t>35,69</t>
  </si>
  <si>
    <t>REGISTRO DE PRESSÃO BRUTO, LATÃO,  ROSCÁVEL, 3/4'' - FORNECIMENTO E INSTALAÇÃO. AF_08/2021</t>
  </si>
  <si>
    <t>43,83</t>
  </si>
  <si>
    <t>REGISTRO DE GAVETA BRUTO, LATÃO, ROSCÁVEL, 1/2" - FORNECIMENTO E INSTALAÇÃO. AF_08/2021</t>
  </si>
  <si>
    <t>53,26</t>
  </si>
  <si>
    <t>MISTURADOR MONOCOMANDO PARA CHUVEIRO, BASE BRUTA E ACABAMENTO CROMADO - FORNECIMENTO E INSTALAÇÃO. AF_08/2021</t>
  </si>
  <si>
    <t>563,89</t>
  </si>
  <si>
    <t>REGISTRO DE PRESSÃO BRUTO, LATÃO, ROSCÁVEL, 1/2", COM ACABAMENTO E CANOPLA CROMADOS - FORNECIMENTO E INSTALAÇÃO. AF_08/2021</t>
  </si>
  <si>
    <t>115,26</t>
  </si>
  <si>
    <t>120,76</t>
  </si>
  <si>
    <t>REGISTRO DE GAVETA BRUTO, LATÃO, ROSCÁVEL, 1/2", COM ACABAMENTO E CANOPLA CROMADOS - FORNECIMENTO E INSTALAÇÃO. AF_08/2021</t>
  </si>
  <si>
    <t>112,24</t>
  </si>
  <si>
    <t>REGISTRO DE ESFERA, PVC, ROSCÁVEL, COM VOLANTE, 3/4" - FORNECIMENTO E INSTALAÇÃO. AF_08/2021</t>
  </si>
  <si>
    <t>20,61</t>
  </si>
  <si>
    <t>REGISTRO DE ESFERA, PVC, SOLDÁVEL, COM VOLANTE, DN  25 MM - FORNECIMENTO E INSTALAÇÃO. AF_08/2021</t>
  </si>
  <si>
    <t>20,57</t>
  </si>
  <si>
    <t>REGISTRO DE ESFERA, PVC, SOLDÁVEL, COM VOLANTE, DN  32 MM - FORNECIMENTO E INSTALAÇÃO. AF_08/2021</t>
  </si>
  <si>
    <t>29,52</t>
  </si>
  <si>
    <t>REGISTRO DE ESFERA, PVC, SOLDÁVEL, COM VOLANTE, DN  40 MM - FORNECIMENTO E INSTALAÇÃO. AF_08/2021</t>
  </si>
  <si>
    <t>40,55</t>
  </si>
  <si>
    <t>41,61</t>
  </si>
  <si>
    <t>REGISTRO DE ESFERA, PVC, SOLDÁVEL, COM VOLANTE, DN  60 MM - FORNECIMENTO E INSTALAÇÃO. AF_08/2021</t>
  </si>
  <si>
    <t>76,04</t>
  </si>
  <si>
    <t>REGISTRO DE GAVETA BRUTO, LATÃO, ROSCÁVEL, 1" - FORNECIMENTO E INSTALAÇÃO. AF_08/2021</t>
  </si>
  <si>
    <t>REGISTRO DE GAVETA BRUTO, LATÃO, ROSCÁVEL, 1 1/4" - FORNECIMENTO E INSTALAÇÃO. AF_08/2021</t>
  </si>
  <si>
    <t>112,77</t>
  </si>
  <si>
    <t>REGISTRO DE GAVETA BRUTO, LATÃO, ROSCÁVEL, 1 1/2" - FORNECIMENTO E INSTALAÇÃO. AF_08/2021</t>
  </si>
  <si>
    <t>142,74</t>
  </si>
  <si>
    <t>REGISTRO DE GAVETA BRUTO, LATÃO, ROSCÁVEL, 2" - FORNECIMENTO E INSTALAÇÃO. AF_08/2021</t>
  </si>
  <si>
    <t>197,46</t>
  </si>
  <si>
    <t>REGISTRO DE GAVETA BRUTO, LATÃO, ROSCÁVEL, 2 1/2" - FORNECIMENTO E INSTALAÇÃO. AF_08/2021</t>
  </si>
  <si>
    <t>396,89</t>
  </si>
  <si>
    <t>REGISTRO DE GAVETA BRUTO, LATÃO, ROSCÁVEL, 3" - FORNECIMENTO E INSTALAÇÃO. AF_08/2021</t>
  </si>
  <si>
    <t>481,43</t>
  </si>
  <si>
    <t>REGISTRO DE GAVETA BRUTO, LATÃO, ROSCÁVEL, 4" - FORNECIMENTO E INSTALAÇÃO. AF_08/2021</t>
  </si>
  <si>
    <t>979,81</t>
  </si>
  <si>
    <t>REGISTRO DE GAVETA BRUTO, LATÃO, ROSCÁVEL, 1", COM ACABAMENTO E CANOPLA CROMADOS - FORNECIMENTO E INSTALAÇÃO. AF_08/2021</t>
  </si>
  <si>
    <t>155,36</t>
  </si>
  <si>
    <t>REGISTRO DE GAVETA BRUTO, LATÃO, ROSCÁVEL, 1 1/4", COM ACABAMENTO E CANOPLA CROMADOS - FORNECIMENTO E INSTALAÇÃO. AF_08/2021</t>
  </si>
  <si>
    <t>213,64</t>
  </si>
  <si>
    <t>225,78</t>
  </si>
  <si>
    <t>TORNEIRA DE BOIA PARA CAIXA D'ÁGUA, ROSCÁVEL, 1/2" - FORNECIMENTO E INSTALAÇÃO. AF_08/2021</t>
  </si>
  <si>
    <t>TORNEIRA DE BOIA PARA CAIXA D'ÁGUA, ROSCÁVEL, 3/4" - FORNECIMENTO E INSTALAÇÃO. AF_08/2021</t>
  </si>
  <si>
    <t>37,90</t>
  </si>
  <si>
    <t>TORNEIRA DE BOIA PARA CAIXA D'ÁGUA, ROSCÁVEL, 1" - FORNECIMENTO E INSTALAÇÃO. AF_08/2021</t>
  </si>
  <si>
    <t>76,70</t>
  </si>
  <si>
    <t>TORNEIRA DE BOIA PARA CAIXA D'ÁGUA, ROSCÁVEL, 1 1/4" - FORNECIMENTO E INSTALAÇÃO. AF_08/2021</t>
  </si>
  <si>
    <t>126,28</t>
  </si>
  <si>
    <t>TORNEIRA DE BOIA PARA CAIXA D'ÁGUA, ROSCÁVEL, 1 1/2" - FORNECIMENTO E INSTALAÇÃO. AF_08/2021</t>
  </si>
  <si>
    <t>TORNEIRA DE BOIA PARA CAIXA D'ÁGUA, ROSCÁVEL, 2" - FORNECIMENTO E INSTALAÇÃO. AF_08/2021</t>
  </si>
  <si>
    <t>199,52</t>
  </si>
  <si>
    <t>VÁLVULA DE ESFERA BRUTA, BRONZE, ROSCÁVEL, 1/2" - FORNECIMENTO E INSTALAÇÃO. AF_08/2021</t>
  </si>
  <si>
    <t>71,41</t>
  </si>
  <si>
    <t>VÁLVULA DE ESFERA BRUTA, BRONZE, ROSCÁVEL, 3/4'' - FORNECIMENTO E INSTALAÇÃO. AF_08/2021</t>
  </si>
  <si>
    <t>83,79</t>
  </si>
  <si>
    <t>VÁLVULA DE ESFERA BRUTA, BRONZE, ROSCÁVEL, 1'' - FORNECIMENTO E INSTALAÇÃO. AF_08/2021</t>
  </si>
  <si>
    <t>113,08</t>
  </si>
  <si>
    <t>VÁLVULA DE ESFERA BRUTA, BRONZE, ROSCÁVEL, 1 1/4'' - FORNECIMENTO E INSTALAÇÃO. AF_08/2021</t>
  </si>
  <si>
    <t>167,57</t>
  </si>
  <si>
    <t>VÁLVULA DE ESFERA BRUTA, BRONZE, ROSCÁVEL, 1 1/2'' - FORNECIMENTO E INSTALAÇÃO. AF_08/2021</t>
  </si>
  <si>
    <t>202,88</t>
  </si>
  <si>
    <t>VÁLVULA DE ESFERA BRUTA, BRONZE, ROSCÁVEL, 2'' - FORNECIMENTO E INSTALAÇÃO. AF_08/2021</t>
  </si>
  <si>
    <t>309,51</t>
  </si>
  <si>
    <t>VÁLVULA DE RETENÇÃO HORIZONTAL, DE BRONZE, ROSCÁVEL, 3/4" - FORNECIMENTO E INSTALAÇÃO. AF_08/2021</t>
  </si>
  <si>
    <t>107,40</t>
  </si>
  <si>
    <t>VÁLVULA DE RETENÇÃO HORIZONTAL, DE BRONZE, ROSCÁVEL, 1" - FORNECIMENTO E INSTALAÇÃO. AF_08/2021</t>
  </si>
  <si>
    <t>145,89</t>
  </si>
  <si>
    <t>VÁLVULA DE RETENÇÃO HORIZONTAL, DE BRONZE, ROSCÁVEL, 1 1/4" - FORNECIMENTO E INSTALAÇÃO. AF_08/2021</t>
  </si>
  <si>
    <t>217,38</t>
  </si>
  <si>
    <t>VÁLVULA DE RETENÇÃO HORIZONTAL, DE BRONZE, ROSCÁVEL, 1 1/2"  - FORNECIMENTO E INSTALAÇÃO. AF_08/2021</t>
  </si>
  <si>
    <t>244,78</t>
  </si>
  <si>
    <t>VÁLVULA DE RETENÇÃO HORIZONTAL, DE BRONZE, ROSCÁVEL, 2"  - FORNECIMENTO E INSTALAÇÃO. AF_08/2021</t>
  </si>
  <si>
    <t>341,47</t>
  </si>
  <si>
    <t>VÁLVULA DE RETENÇÃO HORIZONTAL, DE BRONZE, ROSCÁVEL, 2 1/2" - FORNECIMENTO E INSTALAÇÃO. AF_08/2021</t>
  </si>
  <si>
    <t>486,71</t>
  </si>
  <si>
    <t>VÁLVULA DE RETENÇÃO HORIZONTAL, DE BRONZE, ROSCÁVEL, 3" - FORNECIMENTO E INSTALAÇÃO. AF_08/2021</t>
  </si>
  <si>
    <t>669,28</t>
  </si>
  <si>
    <t>VÁLVULA DE RETENÇÃO HORIZONTAL, DE BRONZE, ROSCÁVEL, 4" - FORNECIMENTO E INSTALAÇÃO. AF_08/2021</t>
  </si>
  <si>
    <t>1.029,99</t>
  </si>
  <si>
    <t>VÁLVULA DE RETENÇÃO VERTICAL, DE BRONZE, ROSCÁVEL, 1/2" - FORNECIMENTO E INSTALAÇÃO. AF_08/2021</t>
  </si>
  <si>
    <t>64,82</t>
  </si>
  <si>
    <t>VÁLVULA DE RETENÇÃO VERTICAL, DE BRONZE, ROSCÁVEL, 3/4" - FORNECIMENTO E INSTALAÇÃO. AF_08/2021</t>
  </si>
  <si>
    <t>70,86</t>
  </si>
  <si>
    <t>VÁLVULA DE RETENÇÃO VERTICAL, DE BRONZE, ROSCÁVEL, 1" - FORNECIMENTO E INSTALAÇÃO. AF_08/2021</t>
  </si>
  <si>
    <t>78,82</t>
  </si>
  <si>
    <t>VÁLVULA DE RETENÇÃO VERTICAL, DE BRONZE, ROSCÁVEL, 1 1/4" - FORNECIMENTO E INSTALAÇÃO. AF_08/2021</t>
  </si>
  <si>
    <t>117,20</t>
  </si>
  <si>
    <t>VÁLVULA DE RETENÇÃO VERTICAL, DE BRONZE, ROSCÁVEL, 1 1/2" - FORNECIMENTO E INSTALAÇÃO. AF_08/2021</t>
  </si>
  <si>
    <t>136,52</t>
  </si>
  <si>
    <t>VÁLVULA DE RETENÇÃO VERTICAL, DE BRONZE, ROSCÁVEL, 2" - FORNECIMENTO E INSTALAÇÃO. AF_08/2021</t>
  </si>
  <si>
    <t>196,70</t>
  </si>
  <si>
    <t>VÁLVULA DE RETENÇÃO VERTICAL, DE BRONZE, ROSCÁVEL, 3" - FORNECIMENTO E INSTALAÇÃO. AF_08/2021</t>
  </si>
  <si>
    <t>421,59</t>
  </si>
  <si>
    <t>VÁLVULA DE RETENÇÃO VERTICAL, DE BRONZE, ROSCÁVEL, 4" - FORNECIMENTO E INSTALAÇÃO. AF_08/2021</t>
  </si>
  <si>
    <t>718,35</t>
  </si>
  <si>
    <t>VÁLVULA DE DESCARGA METÁLICA, BASE 1 1/2", ACABAMENTO METALICO CROMADO - FORNECIMENTO E INSTALAÇÃO. AF_08/2021</t>
  </si>
  <si>
    <t>395,03</t>
  </si>
  <si>
    <t>VÁLVULA DE RETENÇÃO HORIZONTAL, DE BRONZE, ROSCÁVEL, 1/2" - FORNECIMENTO E INSTALAÇÃO. AF_08/2021</t>
  </si>
  <si>
    <t>87,67</t>
  </si>
  <si>
    <t>VÁLVULA DE RETENÇÃO VERTICAL, DE BRONZE, ROSCÁVEL, 2 1/2" - FORNECIMENTO E INSTALAÇÃO. AF_08/2021</t>
  </si>
  <si>
    <t>310,64</t>
  </si>
  <si>
    <t>VÁLVULA DE RETENÇÃO, DE BRONZE, PÉ COM CRIVOS, ROSCÁVEL, 3/4" - FORNECIMENTO E INSTALAÇÃO. AF_08/2021</t>
  </si>
  <si>
    <t>VÁLVULA DE RETENÇÃO, DE BRONZE, PÉ COM CRIVOS, ROSCÁVEL, 1" - FORNECIMENTO E INSTALAÇÃO. AF_08/2021</t>
  </si>
  <si>
    <t>74,18</t>
  </si>
  <si>
    <t>VÁLVULA DE RETENÇÃO, DE BRONZE, PÉ COM CRIVOS, ROSCÁVEL, 1 1/4" - FORNECIMENTO E INSTALAÇÃO. AF_08/2021</t>
  </si>
  <si>
    <t>116,90</t>
  </si>
  <si>
    <t>VÁLVULA DE RETENÇÃO, DE BRONZE, PÉ COM CRIVOS, ROSCÁVEL, 1 1/2" - FORNECIMENTO E INSTALAÇÃO. AF_08/2021</t>
  </si>
  <si>
    <t>VÁLVULA DE RETENÇÃO, DE BRONZE, PÉ COM CRIVOS, ROSCÁVEL, 2" - FORNECIMENTO E INSTALAÇÃO. AF_08/2021</t>
  </si>
  <si>
    <t>189,30</t>
  </si>
  <si>
    <t>VÁLVULA DE RETENÇÃO, DE BRONZE, PÉ COM CRIVOS, ROSCÁVEL, 2 1/2" - FORNECIMENTO E INSTALAÇÃO. AF_08/2021</t>
  </si>
  <si>
    <t>334,42</t>
  </si>
  <si>
    <t>VÁLVULA DE RETENÇÃO, DE BRONZE, PÉ COM CRIVOS, ROSCÁVEL, 3" - FORNECIMENTO E INSTALAÇÃO. AF_08/2021</t>
  </si>
  <si>
    <t>457,09</t>
  </si>
  <si>
    <t>VÁLVULA DE RETENÇÃO, DE BRONZE, PÉ COM CRIVOS, ROSCÁVEL, 4" - FORNECIMENTO E INSTALAÇÃO. AF_08/2021</t>
  </si>
  <si>
    <t>797,44</t>
  </si>
  <si>
    <t>VÁLVULA DE DESCARGA METÁLICA, BASE 1 1/4", ACABAMENTO METALICO CROMADO - FORNECIMENTO E INSTALAÇÃO. AF_08/2021</t>
  </si>
  <si>
    <t>322,65</t>
  </si>
  <si>
    <t>REGISTRO OU VÁLVULA GLOBO ANGULAR EM LATÃO, PARA HIDRANTES EM INSTALAÇÃO PREDIAL DE INCÊNDIO, 45 GRAUS, 2 1/2" - FORNECIMENTO E INSTALAÇÃO. AF_08/2021</t>
  </si>
  <si>
    <t>172,88</t>
  </si>
  <si>
    <t>REGISTRO OU REGULADOR DE GÁS DE COZINHA - FORNECIMENTO E INSTALAÇÃO. AF_08/2021</t>
  </si>
  <si>
    <t>61,13</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</si>
  <si>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</si>
  <si>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</si>
  <si>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</si>
  <si>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42,94</t>
  </si>
  <si>
    <t>47,63</t>
  </si>
  <si>
    <t>REGISTRO DE ESFERA, PVC, ROSCÁVEL, COM VOLANTE, 2" - FORNECIMENTO E INSTALAÇÃO. AF_08/2021</t>
  </si>
  <si>
    <t>69,71</t>
  </si>
  <si>
    <t>REGISTRO DE ESFERA, PVC, ROSCÁVEL, COM BORBOLETA, 1/2" - FORNECIMENTO E INSTALAÇÃO. AF_08/2021</t>
  </si>
  <si>
    <t>REGISTRO DE ESFERA, PVC, ROSCÁVEL, COM BORBOLETA, 3/4" - FORNECIMENTO E INSTALAÇÃO. AF_08/2021</t>
  </si>
  <si>
    <t>17,45</t>
  </si>
  <si>
    <t>REGISTRO DE ESFERA, PVC, ROSCÁVEL, COM CABEÇA QUADRADA, 1/2" - FORNECIMENTO E INSTALAÇÃO. AF_08/2021</t>
  </si>
  <si>
    <t>REGISTRO DE ESFERA, PVC, ROSCÁVEL, COM CABEÇA QUADRADA, 3/4" - FORNECIMENTO E INSTALAÇÃO. AF_08/2021</t>
  </si>
  <si>
    <t>21,38</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</si>
  <si>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</si>
  <si>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</si>
  <si>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</si>
  <si>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</si>
  <si>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</si>
  <si>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14,31</t>
  </si>
  <si>
    <t>SUBSTITUIÇÃO DE REGISTRO OU VÁLVULA, ROSCÁVEL, DN  20 MM. AF_08/2021</t>
  </si>
  <si>
    <t>SUBSTITUIÇÃO DE REGISTRO OU VÁLVULA, ROSCÁVEL, DN  25 MM. AF_08/2021</t>
  </si>
  <si>
    <t>29,51</t>
  </si>
  <si>
    <t>SUBSTITUIÇÃO DE REGISTRO OU VÁLVULA, ROSCÁVEL, DN  32 MM. AF_08/2021</t>
  </si>
  <si>
    <t>KIT CAVALETE PARA MEDIÇÃO DE ÁGUA - ENTRADA PRINCIPAL, EM PVC 20 MM (1/2") - FORNECIMENTO E INSTALAÇÃO (EXCLUSIVE HIDRÔMETRO). AF_03/2024</t>
  </si>
  <si>
    <t>200,48</t>
  </si>
  <si>
    <t>KIT CAVALETE PARA MEDIÇÃO DE ÁGUA - ENTRADA PRINCIPAL, EM PVC 25 MM (3/4") - FORNECIMENTO E INSTALAÇÃO (EXCLUSIVE HIDRÔMETRO). AF_03/2024</t>
  </si>
  <si>
    <t>210,92</t>
  </si>
  <si>
    <t>KIT CAVALETE PARA MEDIÇÃO DE ÁGUA - ENTRADA PRINCIPAL, EM AÇO GALVANIZADO DN 25 MM (1") - FORNECIMENTO E INSTALAÇÃO (EXCLUSIVE HIDRÔMETRO). AF_03/2024</t>
  </si>
  <si>
    <t>413,82</t>
  </si>
  <si>
    <t>KIT CAVALETE PARA MEDIÇÃO DE ÁGUA - ENTRADA PRINCIPAL, EM AÇO GALVANIZADO DN 32 MM (1 1/4") - FORNECIMENTO E INSTALAÇÃO (EXCLUSIVE HIDRÔMETRO). AF_03/2024</t>
  </si>
  <si>
    <t>549,50</t>
  </si>
  <si>
    <t>KIT CAVALETE PARA MEDIÇÃO DE ÁGUA - ENTRADA PRINCIPAL, EM AÇO GALVANIZADO DN 40 MM (1 1/2") - FORNECIMENTO E INSTALAÇÃO (EXCLUSIVE HIDRÔMETRO). AF_03/2024</t>
  </si>
  <si>
    <t>679,21</t>
  </si>
  <si>
    <t>KIT CAVALETE PARA MEDIÇÃO DE ÁGUA - ENTRADA PRINCIPAL, EM AÇO GALVANIZADO DN 50 MM (2") - FORNECIMENTO E INSTALAÇÃO (EXCLUSIVE HIDRÔMETRO). AF_03/2024</t>
  </si>
  <si>
    <t>934,40</t>
  </si>
  <si>
    <t>KIT CAVALETE PARA MEDIÇÃO DE ÁGUA - ENTRADA INDIVIDUALIZADA, EM PVC 25 MM (3/4"), PARA 2 MEDIDORES - FORNECIMENTO E INSTALAÇÃO (EXCLUSIVE HIDRÔMETRO). AF_03/2024</t>
  </si>
  <si>
    <t>319,77</t>
  </si>
  <si>
    <t>KIT CAVALETE PARA MEDIÇÃO DE ÁGUA - ENTRADA INDIVIDUALIZADA, EM PVC 25 MM (3/4"), PARA 3 MEDIDORES - FORNECIMENTO E INSTALAÇÃO (EXCLUSIVE HIDRÔMETRO). AF_03/2024</t>
  </si>
  <si>
    <t>473,69</t>
  </si>
  <si>
    <t>KIT CAVALETE PARA MEDIÇÃO DE ÁGUA - ENTRADA INDIVIDUALIZADA, EM PVC 25 MM (3/4"), PARA 4 MEDIDORES - FORNECIMENTO E INSTALAÇÃO (EXCLUSIVE HIDRÔMETRO). AF_03/2024</t>
  </si>
  <si>
    <t>620,61</t>
  </si>
  <si>
    <t>KIT CAVALETE PARA MEDIÇÃO DE ÁGUA - ENTRADA INDIVIDUALIZADA, EM PVC 32 MM (1"), PARA 1 MEDIDOR - FORNECIMENTO E INSTALAÇÃO (EXCLUSIVE HIDRÔMETRO). AF_03/2024</t>
  </si>
  <si>
    <t>236,16</t>
  </si>
  <si>
    <t>KIT CAVALETE PARA MEDIÇÃO DE ÁGUA - ENTRADA INDIVIDUALIZADA, EM PVC 32 MM (1"), PARA 2 MEDIDORES - FORNECIMENTO E INSTALAÇÃO (EXCLUSIVE HIDRÔMETRO). AF_03/2024</t>
  </si>
  <si>
    <t>435,88</t>
  </si>
  <si>
    <t>KIT CAVALETE PARA MEDIÇÃO DE ÁGUA - ENTRADA INDIVIDUALIZADA, EM PVC 32 MM (1"), PARA 3 MEDIDORES - FORNECIMENTO E INSTALAÇÃO (EXCLUSIVE HIDRÔMETRO). AF_03/2024</t>
  </si>
  <si>
    <t>650,33</t>
  </si>
  <si>
    <t>KIT CAVALETE PARA MEDIÇÃO DE ÁGUA - ENTRADA INDIVIDUALIZADA, EM PVC 32 MM (1"), PARA 4 MEDIDORES - FORNECIMENTO E INSTALAÇÃO (EXCLUSIVE HIDRÔMETRO). AF_03/2024</t>
  </si>
  <si>
    <t>854,17</t>
  </si>
  <si>
    <t>608,59</t>
  </si>
  <si>
    <t>KIT CAVALETE PARA MEDIÇÃO DE ÁGUA - ENTRADA INDIVIDUALIZADA, EM CPVC DN 28 MM (1"), PARA 2 MEDIDORES - FORNECIMENTO E INSTALAÇÃO (EXCLUSIVE HIDRÔMETRO). AF_03/2024</t>
  </si>
  <si>
    <t>1.056,53</t>
  </si>
  <si>
    <t>KIT CAVALETE PARA MEDIÇÃO DE ÁGUA - ENTRADA INDIVIDUALIZADA, EM CPVC DN 28 MM (1"), PARA 3 MEDIDORES - FORNECIMENTO E INSTALAÇÃO (EXCLUSIVE HIDRÔMETRO). AF_03/2024</t>
  </si>
  <si>
    <t>1.545,12</t>
  </si>
  <si>
    <t>KIT CAVALETE PARA MEDIÇÃO DE ÁGUA - ENTRADA INDIVIDUALIZADA, EM CPVC DN 28 MM (1"), PARA 4 MEDIDORES - FORNECIMENTO E INSTALAÇÃO (EXCLUSIVE HIDRÔMETRO). AF_03/2024</t>
  </si>
  <si>
    <t>2.009,54</t>
  </si>
  <si>
    <t>KIT CAVALETE PARA MEDIÇÃO DE ÁGUA - ENTRADA INDIVIDUALIZADA, EM CPVC DN 35 MM (1 1/4"), PARA 1 MEDIDOR - FORNECIMENTO E INSTALAÇÃO (EXCLUSIVE HIDRÔMETRO). AF_03/2024</t>
  </si>
  <si>
    <t>756,00</t>
  </si>
  <si>
    <t>KIT CAVALETE PARA MEDIÇÃO DE ÁGUA - ENTRADA INDIVIDUALIZADA, EM CPVC DN 35 MM (1 1/4"), PARA 2 MEDIDORES - FORNECIMENTO E INSTALAÇÃO (EXCLUSIVE HIDRÔMETRO). AF_03/2024</t>
  </si>
  <si>
    <t>1.349,51</t>
  </si>
  <si>
    <t>KIT CAVALETE PARA MEDIÇÃO DE ÁGUA - ENTRADA INDIVIDUALIZADA, EM CPVC DN 35 MM (1 1/4"), PARA 3 MEDIDORES - FORNECIMENTO E INSTALAÇÃO (EXCLUSIVE HIDRÔMETRO). AF_03/2024</t>
  </si>
  <si>
    <t>1.989,24</t>
  </si>
  <si>
    <t>KIT CAVALETE PARA MEDIÇÃO DE ÁGUA - ENTRADA INDIVIDUALIZADA, EM CPVC DN 35 MM (1 1/4"), PARA 4 MEDIDORES - FORNECIMENTO E INSTALAÇÃO (EXCLUSIVE HIDRÔMETRO). AF_03/2024</t>
  </si>
  <si>
    <t>2.597,99</t>
  </si>
  <si>
    <t>KIT CAVALETE PARA MEDIÇÃO DE ÁGUA - ENTRADA INDIVIDUALIZADA, EM PPR PN20 DN 25 MM (3/4") PARA 1 MEDIDOR - FORNECIMENTO E INSTALAÇÃO (EXCLUSIVE HIDRÔMETRO). AF_03/2024</t>
  </si>
  <si>
    <t>319,92</t>
  </si>
  <si>
    <t>KIT CAVALETE PARA MEDIÇÃO DE ÁGUA - ENTRADA INDIVIDUALIZADA, EM PPR PN20 DN 25 MM (3/4") PARA 2 MEDIDORES - FORNECIMENTO E INSTALAÇÃO (EXCLUSIVE HIDRÔMETRO). AF_03/2024</t>
  </si>
  <si>
    <t>585,06</t>
  </si>
  <si>
    <t>KIT CAVALETE PARA MEDIÇÃO DE ÁGUA - ENTRADA INDIVIDUALIZADA, EM PPR PN20 DN 25 MM (3/4") PARA 3 MEDIDORES - FORNECIMENTO E INSTALAÇÃO (EXCLUSIVE HIDRÔMETRO). AF_03/2024</t>
  </si>
  <si>
    <t>871,03</t>
  </si>
  <si>
    <t>KIT CAVALETE PARA MEDIÇÃO DE ÁGUA - ENTRADA INDIVIDUALIZADA, EM PPR PN20 DN 25 MM (3/4") PARA 4 MEDIDORES - FORNECIMENTO E INSTALAÇÃO (EXCLUSIVE HIDRÔMETRO). AF_03/2024</t>
  </si>
  <si>
    <t>1.142,71</t>
  </si>
  <si>
    <t>KIT CAVALETE PARA MEDIÇÃO DE ÁGUA - ENTRADA INDIVIDUALIZADA, EM PPR PN20 DN 32 MM (1") PARA 1 MEDIDOR - FORNECIMENTO E INSTALAÇÃO (EXCLUSIVE HIDRÔMETRO). AF_03/2024</t>
  </si>
  <si>
    <t>401,75</t>
  </si>
  <si>
    <t>KIT CAVALETE PARA MEDIÇÃO DE ÁGUA - ENTRADA INDIVIDUALIZADA, EM PPR PN20 DN 32 MM (1") PARA 2 MEDIDORES - FORNECIMENTO E INSTALAÇÃO (EXCLUSIVE HIDRÔMETRO). AF_03/2024</t>
  </si>
  <si>
    <t>747,30</t>
  </si>
  <si>
    <t>KIT CAVALETE PARA MEDIÇÃO DE ÁGUA - ENTRADA INDIVIDUALIZADA, EM PPR PN20 DN 32 MM (1") PARA 3 MEDIDORES - FORNECIMENTO E INSTALAÇÃO (EXCLUSIVE HIDRÔMETRO). AF_03/2024</t>
  </si>
  <si>
    <t>1.117,92</t>
  </si>
  <si>
    <t>KIT CAVALETE PARA MEDIÇÃO DE ÁGUA - ENTRADA INDIVIDUALIZADA, EM PPR PN20 DN 32 MM (1") PARA 4 MEDIDORES - FORNECIMENTO E INSTALAÇÃO (EXCLUSIVE HIDRÔMETRO). AF_03/2024</t>
  </si>
  <si>
    <t>1.469,09</t>
  </si>
  <si>
    <t>KIT CAVALETE PARA MEDIÇÃO DE ÁGUA - ENTRADA INDIVIDUALIZADA, EM PPR PN25 DN 25 MM (3/4") PARA 1 MEDIDOR - FORNECIMENTO E INSTALAÇÃO (EXCLUSIVE HIDRÔMETRO). AF_03/2024</t>
  </si>
  <si>
    <t>352,91</t>
  </si>
  <si>
    <t>KIT CAVALETE PARA MEDIÇÃO DE ÁGUA - ENTRADA INDIVIDUALIZADA, EM PPR PN25 DN 25 MM (3/4") PARA 2 MEDIDORES - FORNECIMENTO E INSTALAÇÃO (EXCLUSIVE HIDRÔMETRO). AF_03/2024</t>
  </si>
  <si>
    <t>627,71</t>
  </si>
  <si>
    <t>KIT CAVALETE PARA MEDIÇÃO DE ÁGUA - ENTRADA INDIVIDUALIZADA, EM PPR PN25 DN 25 MM (3/4") PARA 3 MEDIDORES - FORNECIMENTO E INSTALAÇÃO (EXCLUSIVE HIDRÔMETRO). AF_03/2024</t>
  </si>
  <si>
    <t>930,04</t>
  </si>
  <si>
    <t>KIT CAVALETE PARA MEDIÇÃO DE ÁGUA - ENTRADA INDIVIDUALIZADA, EM PPR PN25 DN 25 MM (3/4") PARA 4 MEDIDORES - FORNECIMENTO E INSTALAÇÃO (EXCLUSIVE HIDRÔMETRO). AF_03/2024</t>
  </si>
  <si>
    <t>1.216,09</t>
  </si>
  <si>
    <t>KIT CAVALETE PARA MEDIÇÃO DE ÁGUA - ENTRADA INDIVIDUALIZADA, EM PPR PN25 DN 32 MM (1") PARA 1 MEDIDOR - FORNECIMENTO E INSTALAÇÃO (EXCLUSIVE HIDRÔMETRO). AF_03/2024</t>
  </si>
  <si>
    <t>430,83</t>
  </si>
  <si>
    <t>KIT CAVALETE PARA MEDIÇÃO DE ÁGUA - ENTRADA INDIVIDUALIZADA, EM PPR PN25 DN 32 MM (1") PARA 2 MEDIDORES - FORNECIMENTO E INSTALAÇÃO (EXCLUSIVE HIDRÔMETRO). AF_03/2024</t>
  </si>
  <si>
    <t>782,35</t>
  </si>
  <si>
    <t>KIT CAVALETE PARA MEDIÇÃO DE ÁGUA - ENTRADA INDIVIDUALIZADA, EM PPR PN25 DN 32 MM (1") PARA 3 MEDIDORES - FORNECIMENTO E INSTALAÇÃO (EXCLUSIVE HIDRÔMETRO). AF_03/2024</t>
  </si>
  <si>
    <t>1.164,97</t>
  </si>
  <si>
    <t>KIT CAVALETE PARA MEDIÇÃO DE ÁGUA - ENTRADA INDIVIDUALIZADA, EM PPR PN25 DN 32 MM (1") PARA 4 MEDIDORES - FORNECIMENTO E INSTALAÇÃO (EXCLUSIVE HIDRÔMETRO). AF_03/2024</t>
  </si>
  <si>
    <t>1.526,96</t>
  </si>
  <si>
    <t>158,68</t>
  </si>
  <si>
    <t>HIDRÔMETRO DN 1/2", 3,0 M3/H - FORNECIMENTO E INSTALAÇÃO. AF_03/2024</t>
  </si>
  <si>
    <t>168,77</t>
  </si>
  <si>
    <t>HIDRÔMETRO DN 3/4", 5,0 M3/H - FORNECIMENTO E INSTALAÇÃO. AF_03/2024</t>
  </si>
  <si>
    <t>208,17</t>
  </si>
  <si>
    <t>CAIXA EM CONCRETO PRÉ-MOLDADO PARA ABRIGO DE HIDRÔMETRO COM DN 20 MM - FORNECIMENTO E INSTALAÇÃO. AF_03/2024</t>
  </si>
  <si>
    <t>133,44</t>
  </si>
  <si>
    <t>KIT CAVALETE PARA MEDIÇÃO DE ÁGUA - ENTRADA INDIVIDUALIZADA, EM PVC 25 MM (3/4"), PARA 1 MEDIDOR - FORNECIMENTO E INSTALAÇÃO (EXCLUSIVE HIDRÔMETRO). AF_03/2024</t>
  </si>
  <si>
    <t>177,60</t>
  </si>
  <si>
    <t>HIDRÔMETRO DN 2" , 30 M³/H - FORNECIMENTO E INSTALAÇÃO. AF_03/2024</t>
  </si>
  <si>
    <t>1.717,50</t>
  </si>
  <si>
    <t>HIDRÔMETRO DN 1", 7 M³/H - FORNECIMENTO E INSTALAÇÃO. AF_03/2024</t>
  </si>
  <si>
    <t>556,93</t>
  </si>
  <si>
    <t>HIDRÔMETRO DN 1", 10 M³/H - FORNECIMENTO E INSTALAÇÃO. AF_03/2024</t>
  </si>
  <si>
    <t>748,65</t>
  </si>
  <si>
    <t>HIDRÔMETRO DN 1 1/2", 20 M³/H - FORNECIMENTO E INSTALAÇÃO. AF_03/2024</t>
  </si>
  <si>
    <t>1.228,01</t>
  </si>
  <si>
    <t>FURO MANUAL EM ALVENARIA, PARA INSTALAÇÕES HIDRÁULICAS, DIÂMETROS MENORES OU IGUAIS A 40 MM. AF_09/2023</t>
  </si>
  <si>
    <t>14,66</t>
  </si>
  <si>
    <t>FURO MANUAL EM ALVENARIA, PARA INSTALAÇÕES HIDRÁULICAS, DIÂMETROS MAIORES QUE 40 MM E MENORES OU IGUAIS A 75 MM. AF_09/2023</t>
  </si>
  <si>
    <t>FURO MANUAL EM ALVENARIA, PARA INSTALAÇÕES HIDRÁULICAS, DIÂMETROS MAIORES QUE 75 MM E MENORES OU IGUAIS A 100 MM. AF_09/2023</t>
  </si>
  <si>
    <t>57,07</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</si>
  <si>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</si>
  <si>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</si>
  <si>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25,73</t>
  </si>
  <si>
    <t>FURO MECANIZADO EM CONCRETO, COM MARTELO DEMOLIDOR, PARA INSTALAÇÕES HIDRÁULICAS, DIÂMETROS MAIORES QUE 75 MM E MENORES OU IGUAIS A 150 MM. AF_09/2023</t>
  </si>
  <si>
    <t>37,59</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</si>
  <si>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</si>
  <si>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</si>
  <si>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13,28</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</si>
  <si>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</si>
  <si>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</si>
  <si>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23,40</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</si>
  <si>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</si>
  <si>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</si>
  <si>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</si>
  <si>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</si>
  <si>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3,94</t>
  </si>
  <si>
    <t>PASSANTE TIPO TUBO COM DIÂMETRO DE 75 MM, FIXADO EM LAJE, PARA PASSAGEM DE TUBULAÇÕES COM NO MÁXIMO 50 MM DE DIÂMETRO. AF_09/2023</t>
  </si>
  <si>
    <t>6,28</t>
  </si>
  <si>
    <t>PASSANTE TIPO TUBO COM DIÂMETRO DE 100 MM, FIXADO EM LAJE, PARA PASSAGEM DE TUBULAÇÕES COM NO MÁXIMO 75 MM DE DIÂMETRO. AF_09/2023</t>
  </si>
  <si>
    <t>QUEBRA EM ALVENARIA PARA INSTALAÇÃO DE CAIXA DE TOMADA (4X4 OU 4X2). AF_09/2023</t>
  </si>
  <si>
    <t>5,44</t>
  </si>
  <si>
    <t>QUEBRA EM ALVENARIA PARA INSTALAÇÃO DE QUADRO DISTRIBUIÇÃO PEQUENO (19X25 CM). AF_09/2023</t>
  </si>
  <si>
    <t>12,42</t>
  </si>
  <si>
    <t>QUEBRA EM ALVENARIA PARA INSTALAÇÃO DE QUADRO DISTRIBUIÇÃO GRANDE (76X40 CM). AF_09/2023</t>
  </si>
  <si>
    <t>35,43</t>
  </si>
  <si>
    <t>QUEBRA EM ALVENARIA PARA INSTALAÇÃO DE ABRIGO PARA MANGUEIRAS (90X60 CM). AF_09/2023</t>
  </si>
  <si>
    <t>48,07</t>
  </si>
  <si>
    <t>25,98</t>
  </si>
  <si>
    <t>SUPORTE PARA 4 TUBOS HORIZONTAIS, ESPAÇADO A CADA 56 CM, EM PERFILADO COM COMPRIMENTO DE 42 CM FIXADO EM LAJE, POR METRO DE TUBULAÇÃO FIXADA. AF_09/2023</t>
  </si>
  <si>
    <t>19,17</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</si>
  <si>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</si>
  <si>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</si>
  <si>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3,88</t>
  </si>
  <si>
    <t>CHUMBAMENTO LINEAR EM ALVENARIA PARA RAMAIS/DISTRIBUIÇÃO DE INSTALAÇÕES HIDRÁULICAS COM DIÂMETROS MENORES OU IGUAIS A 40 MM. AF_09/2023</t>
  </si>
  <si>
    <t>15,28</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</si>
  <si>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</si>
  <si>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</si>
  <si>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7,59</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</si>
  <si>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</si>
  <si>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</si>
  <si>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15,34</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</si>
  <si>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</si>
  <si>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</si>
  <si>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9,56</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</si>
  <si>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</si>
  <si>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</si>
  <si>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15,41</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</si>
  <si>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</si>
  <si>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</si>
  <si>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3,57</t>
  </si>
  <si>
    <t>FIXAÇÃO DE TUBOS VERTICAIS DE PVC ÁGUA, PVC ESGOTO, PVC ÁGUA PLUVIAL, CPVC, PPR, COBRE OU AÇO, DIÂMETROS MAIORES QUE 40 MM E MENORES OU IGUAIS A 75 MM, COM ABRAÇADEIRA METÁLICA RÍGIDA TIPO U PERFIL 2 1/2", FIXADA EM PERFILADO EM PAREDE. AF_09/2023_PS</t>
  </si>
  <si>
    <t>6,15</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</si>
  <si>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</si>
  <si>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</si>
  <si>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15,88</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</si>
  <si>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</si>
  <si>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</si>
  <si>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</si>
  <si>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25,92</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</si>
  <si>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</si>
  <si>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</si>
  <si>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28,65</t>
  </si>
  <si>
    <t>FIXAÇÃO DE TUBOS HORIZONTAIS DE PVC ÁGUA, PVC ESGOTO, PVC ÁGUA PLUVIAL, CPVC, PPR, COBRE OU AÇO, DIÂMETROS MAIORES QUE 75 MM E MENORES OU IGUAIS A 100 MM, COM ABRAÇADEIRA METÁLICA FLEXÍVEL 18 MM, FIXADA DIRETAMENTE NA LAJE. AF_09/2023</t>
  </si>
  <si>
    <t>25,72</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</si>
  <si>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</si>
  <si>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</si>
  <si>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</si>
  <si>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</si>
  <si>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14,68</t>
  </si>
  <si>
    <t>CHUMBAMENTO PONTUAL EM PASSAGEM DE TUBO COM DIÂMETRO MAIOR QUE 75 MM E MENORES OU IGUAIS A 150 MM. AF_09/2023</t>
  </si>
  <si>
    <t>22,06</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</si>
  <si>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</si>
  <si>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</si>
  <si>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2.774,93</t>
  </si>
  <si>
    <t>CONJUNTO HIDRÁULICO EM AÇO ROSCÁVEL PARA INSTALAÇÃO DE BOMBA, DN SUCÇÃO 50 MM (2") E DN RECALQUE 40 MM (1 1/2"), PARA EDIFICAÇÃO COM 12 PAVIMENTOS - FORNECIMENTO E INSTALAÇÃO. AF_04/2024</t>
  </si>
  <si>
    <t>1.923,96</t>
  </si>
  <si>
    <t>CONJUNTO HIDRÁULICO EM AÇO ROSCÁVEL PARA INSTALAÇÃO DE BOMBA, DN SUCÇÃO 40 MM (1 1/2") E DN RECALQUE 32 MM (1 1/4"), PARA EDIFICAÇÃO COM 8 PAVIMENTOS - FORNECIMENTO E INSTALAÇÃO. AF_04/2024</t>
  </si>
  <si>
    <t>1.501,34</t>
  </si>
  <si>
    <t>CONJUNTO HIDRÁULICO EM AÇO ROSCÁVEL PARA INSTALAÇÃO DE BOMBA, DN SUCÇÃO 32 MM (1 1/4") E DN RECALQUE 25 MM (1"), PARA EDIFICAÇÃO COM 4 PAVIMENTOS - FORNECIMENTO E INSTALAÇÃO. AF_04/2024</t>
  </si>
  <si>
    <t>1.249,08</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</si>
  <si>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</si>
  <si>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</si>
  <si>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36,61</t>
  </si>
  <si>
    <t>SUPORTE PARA DUTO EM CHAPA GALVANIZADA BITOLA 24, EM PERFILADO COM COMPRIMENTO DE 55 CM FIXADO EM LAJE, POR METRO DE DUTO FIXADO. AF_09/2023</t>
  </si>
  <si>
    <t>34,33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</si>
  <si>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</si>
  <si>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</si>
  <si>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</si>
  <si>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1.559,31</t>
  </si>
  <si>
    <t>CAIXA ENTERRADA RETENTORA DE AREIA RETANGULAR, EM ALVENARIA COM BLOCOS DE CONCRETO, DIMENSÕES INTERNAS: 1,00 X 1,00 X 1,20 M, EXCLUINDO TAMPÃO. AF_12/2020</t>
  </si>
  <si>
    <t>1.724,78</t>
  </si>
  <si>
    <t>CAIXA ENTERRADA SEPARADORA DE ÓLEO RETANGULAR, EM ALVENARIA COM BLOCOS DE CONCRETO, DIMENSÕES INTERNAS: 0,6 X 0,6 X 1,00 M, EXCLUINDO TAMPÃO. AF_12/2020</t>
  </si>
  <si>
    <t>1.096,84</t>
  </si>
  <si>
    <t>CAIXA ENTERRADA SEPARADORA DE ÓLEO RETANGULAR, EM ALVENARIA COM BLOCOS DE CONCRETO, DIMENSÕES INTERNAS: 0,8 X 0,8 X 1,00 M, EXCLUINDO TAMPÃO. AF_12/2020</t>
  </si>
  <si>
    <t>1.377,10</t>
  </si>
  <si>
    <t>CAIXA ENTERRADA SEPARADORA DE ÓLEO RETANGULAR, EM ALVENARIA COM BLOCOS DE CONCRETO, DIMENSÕES INTERNAS: 1,00 X 1,00 X 1,00 M, EXCLUINDO TAMPÃO. AF_12/2020</t>
  </si>
  <si>
    <t>1.751,92</t>
  </si>
  <si>
    <t>BOMBA CENTRÍFUGA, MONOFÁSICA, 0,5 CV OU 0,49 HP, HM 6 A 20 M, Q 1,2 A 8,3 M3/H - FORNECIMENTO E INSTALAÇÃO. AF_12/2020</t>
  </si>
  <si>
    <t>1.358,36</t>
  </si>
  <si>
    <t>BOMBA CENTRÍFUGA, MONOFÁSICA, 0,5 CV OU 0,49 HP, HM 6 A 20 M, Q 1,2 A 8,3 M3/H (NÃO INCLUI O FORNECIMENTO DA BOMBA). AF_12/2020</t>
  </si>
  <si>
    <t>141,31</t>
  </si>
  <si>
    <t>BOMBA CENTRÍFUGA, TRIFÁSICA, 1 CV OU 0,99 HP, HM 14 A 40 M, Q 0,6 A 8,4 M3/H - FORNECIMENTO E INSTALAÇÃO. AF_12/2020</t>
  </si>
  <si>
    <t>2.196,41</t>
  </si>
  <si>
    <t>BOMBA CENTRÍFUGA, TRIFÁSICA, 1 CV OU 0,99 HP, HM 14 A 40 M, Q 0,6 A 8,4 M3/H (NÃO INCLUI O FORNECIMENTO DA BOMBA). AF_12/2020</t>
  </si>
  <si>
    <t>144,86</t>
  </si>
  <si>
    <t>BOMBA CENTRÍFUGA, TRIFÁSICA, 1,5 CV OU 1,48 HP, HM 10 A 70 M, Q 1,8 A 5,3 M3/H - FORNECIMENTO E INSTALAÇÃO. AF_12/2020</t>
  </si>
  <si>
    <t>3.852,44</t>
  </si>
  <si>
    <t>BOMBA CENTRÍFUGA, TRIFÁSICA, 1,5 CV OU 1,48 HP, HM 10 A 24 M, Q 6,1 A 21,9 M3/H - FORNECIMENTO E INSTALAÇÃO. AF_12/2020</t>
  </si>
  <si>
    <t>2.348,44</t>
  </si>
  <si>
    <t>BOMBA CENTRÍFUGA, TRIFÁSICA, 1,5 CV OU 1,48 HP (NÃO INCLUI O FORNECIMENTO DA BOMBA). AF_12/2020</t>
  </si>
  <si>
    <t>149,18</t>
  </si>
  <si>
    <t>BOMBA CENTRÍFUGA, TRIFÁSICA, 3 CV OU 2,96 HP, HM 34 A 40 M, Q 8,6 A 14,8 M3/H - FORNECIMENTO E INSTALAÇÃO. AF_12/2020</t>
  </si>
  <si>
    <t>3.221,55</t>
  </si>
  <si>
    <t>BOMBA CENTRÍFUGA, TRIFÁSICA, 3 CV OU 2,96 HP, HM 34 A 40 M, Q 8,6 A 14,8 M3/H (NÃO INCLUI O FORNECIMENTO DA BOMBA). AF_12/2020</t>
  </si>
  <si>
    <t>152,90</t>
  </si>
  <si>
    <t>MOTO BOMBA HORIZONTAL ATÉ 10 CV, HM 75 A 80 M, Q 25,4 A 48 (NÃO INCLUI O FORNECIMENTO DA BOMBA). AF_12/2020</t>
  </si>
  <si>
    <t>191,77</t>
  </si>
  <si>
    <t>BOMBA CENTRÍFUGA, TRIFÁSICA, 10 CV OU 9,86 HP, HM 85 A 140 M, Q 4,2 A 14,9 M3/H - FORNECIMENTO E INSTALAÇÃO. AF_12/2020</t>
  </si>
  <si>
    <t>11.025,53</t>
  </si>
  <si>
    <t>BOMBA CENTRÍFUGA, TRIFÁSICA, 10 CV OU 9,86 HP, HM 85 A 140 M, Q 4,2 A 14,9 M3/H (NÃO INCLUI O FORNECIMENTO DA BOMBA). AF_12/2020</t>
  </si>
  <si>
    <t>202,84</t>
  </si>
  <si>
    <t>INSTALAÇÃO DE QUADRO ELÉTRICO PARA BOMBAS TRIFÁSICAS ATÉ 25 CV (NÃO INCLUI O FORNECIMENTO DO QUADRO). AF_12/2020</t>
  </si>
  <si>
    <t>73,50</t>
  </si>
  <si>
    <t>CHAVE DE BOIA AUTOMÁTICA SUPERIOR/INFERIOR 15A/250V - FORNECIMENTO E INSTALAÇÃO. AF_12/2020</t>
  </si>
  <si>
    <t>89,48</t>
  </si>
  <si>
    <t>MOTO BOMBA HORIZONTAL DE 12,5 A 25 CV, HM 140 M (NÃO INCLUI O FORNECIMENTO DA BOMBA). AF_12/2020</t>
  </si>
  <si>
    <t>220,85</t>
  </si>
  <si>
    <t>AQUECEDOR SOLAR COMPACTO, KIT PARA 1 COLETOR SOLAR EM VIDRO TEMPERADO E SERPENTINA EM TUBO DE COBRE COM SUPORTE, RESERVATÓRIO, FIXAÇÕES E TUBOS - FORNECIMENTO E INSTALAÇÃO. AF_12/2021</t>
  </si>
  <si>
    <t>2.891,43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</si>
  <si>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</si>
  <si>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</si>
  <si>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4.743,10</t>
  </si>
  <si>
    <t>RESERVATÓRIO TÉRMICO/BOILER SOLAR EM AÇO INOX 600 L COM 3 PLACAS COLETORAS EM VIDRO TEMPERADO COM SERPENTINA EM TUBO DE COBRE 2 X 1 M - FORNECIMENTO E INSTALAÇÃO. AF_12/2021</t>
  </si>
  <si>
    <t>6.298,41</t>
  </si>
  <si>
    <t>RESERVATÓRIO TÉRMICO/BOILER SOLAR EM AÇO INOX 800 L COM 4 PLACAS COLETORAS EM VIDRO TEMPERADO COM SERPENTINA EM TUBO DE COBRE 2 X 1 M - FORNECIMENTO E INSTALAÇÃO. AF_12/2021</t>
  </si>
  <si>
    <t>6.496,41</t>
  </si>
  <si>
    <t>RESERVATÓRIO TÉRMICO/BOILER SOLAR EM AÇO INOX 1000 L COM 5 PLACAS COLETORAS EM VIDRO TEMPERADO COM SERPENTINA EM TUBO DE COBRE 2 X 1 M - FORNECIMENTO E INSTALAÇÃO. AF_12/2021</t>
  </si>
  <si>
    <t>9.699,34</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</si>
  <si>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</si>
  <si>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</si>
  <si>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</si>
  <si>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2,41</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</si>
  <si>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</si>
  <si>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</si>
  <si>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</si>
  <si>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</si>
  <si>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</si>
  <si>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7,95</t>
  </si>
  <si>
    <t>PASSANTE TIPO PEÇA EM FÔRMA DE MADEIRA, FIXADO EM LAJE, PARA PASSAGEM DE NO MÁXIMO 5 TUBOS DE 50 MM DE DIÂMETRO. AF_09/2023</t>
  </si>
  <si>
    <t>57,72</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</si>
  <si>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</si>
  <si>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</si>
  <si>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</si>
  <si>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</si>
  <si>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</si>
  <si>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</si>
  <si>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</si>
  <si>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</si>
  <si>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</si>
  <si>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</si>
  <si>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35,99</t>
  </si>
  <si>
    <t>COLAR DE TOMADA, POLIPROPILENO, COM PARAFUSOS, 63 MM X 3/4", PARA LIGAÇÃO PREDIAL DE ÁGUA. AF_06/2022</t>
  </si>
  <si>
    <t>37,13</t>
  </si>
  <si>
    <t>TÊ DE SERVIÇO INTEGRADO, POLIPROPILENO, PARA TUBOS EM PEAD, 63 MM X 20 MM, PARA LIGAÇÃO PREDIAL DE ÁGUA. AF_06/2022</t>
  </si>
  <si>
    <t>70,66</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</si>
  <si>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</si>
  <si>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</si>
  <si>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</si>
  <si>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</si>
  <si>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</si>
  <si>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</si>
  <si>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</si>
  <si>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5,36</t>
  </si>
  <si>
    <t>ADAPTADOR, PVC, CURTO COM BOLSA E ROSCA, 32 MM X 1", PARA LIGAÇÃO PREDIAL DE ÁGUA. AF_06/2022</t>
  </si>
  <si>
    <t>8,07</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</si>
  <si>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</si>
  <si>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</si>
  <si>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</si>
  <si>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8,35</t>
  </si>
  <si>
    <t>UNIÃO, POLIPROPILENO, PARA TUBOS EM PEAD, 32 MM, PARA LIGAÇÃO PREDIAL DE ÁGUA. AF_06/2022</t>
  </si>
  <si>
    <t>REGISTRO ESFERA, PVC, DE PASSEIO, PARA POLIETILENO, 20 MM, PARA LIGAÇÃO PREDIAL DE ÁGUA. AF_06/2022</t>
  </si>
  <si>
    <t>10,97</t>
  </si>
  <si>
    <t>REGISTRO ESFERA, PVC, COM ROSCA, 1/2", PARA LIGAÇÃO PREDIAL DE ÁGUA. AF_06/2022</t>
  </si>
  <si>
    <t>16,08</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</si>
  <si>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</si>
  <si>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</si>
  <si>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</si>
  <si>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</si>
  <si>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15,19</t>
  </si>
  <si>
    <t>CURVA LONGA, 90 GRAUS, PVC OCRE, JUNTA ELÁSTICA, DN 100 MM, PARA COLETOR PREDIAL DE ESGOTO. AF_06/2022</t>
  </si>
  <si>
    <t>70,19</t>
  </si>
  <si>
    <t>66,67</t>
  </si>
  <si>
    <t>CURVA LONGA, 90 GRAUS, PVC OCRE, JUNTA ELÁSTICA, DN 150 MM, PARA COLETOR PREDIAL DE ESGOTO. AF_06/2022</t>
  </si>
  <si>
    <t>171,54</t>
  </si>
  <si>
    <t>CURVA LONGA, 45 GRAUS, PVC OCRE, JUNTA ELÁSTICA, DN 150 MM, PARA COLETOR PREDIAL DE ESGOTO. AF_06/2022</t>
  </si>
  <si>
    <t>145,14</t>
  </si>
  <si>
    <t>TÊ, PVC OCRE, JUNTA ELÁSTICA, DN 200 MM, PARA COLETOR PREDIAL DE ESGOTO. AF_06/2022</t>
  </si>
  <si>
    <t>266,49</t>
  </si>
  <si>
    <t>SELIM, PVC OCRE, COM TRAVA, DN 125 X 100 MM OU 150 X 100 MM, PARA COLETOR PREDIAL DE ESGOTO. AF_06/2022</t>
  </si>
  <si>
    <t>44,18</t>
  </si>
  <si>
    <t>PLUG, PVC OCRE, JUNTA ELÁSTICA, DN 100 MM, PARA COLETOR PREDIAL DE ESGOTO. AF_06/2022</t>
  </si>
  <si>
    <t>PLUG, PVC OCRE, JUNTA ELÁSTICA, DN 150 MM, PARA COLETOR PREDIAL DE ESGOTO. AF_06/2022</t>
  </si>
  <si>
    <t>70,02</t>
  </si>
  <si>
    <t>CAP, PVC OCRE, JUNTA ELÁSTICA, DN 150 MM, PARA COLETOR PREDIAL DE ESGOTO. AF_06/2022</t>
  </si>
  <si>
    <t>79,98</t>
  </si>
  <si>
    <t>TUBO, PVC OCRE, JUNTA ELÁSTICA, DN 100 MM, PARA COLETOR PREDIAL DE ESGOTO. AF_06/2022</t>
  </si>
  <si>
    <t>52,42</t>
  </si>
  <si>
    <t>TUBO, PVC OCRE, JUNTA ELÁSTICA, DN 150 MM, PARA COLETOR PREDIAL DE ESGOTO. AF_06/2022</t>
  </si>
  <si>
    <t>94,21</t>
  </si>
  <si>
    <t>DRAGAGEM DE MATERIAIS DE 1A CATEGORIA E COMPOSTOS ORGÂNICOS E INORGÂNICOS COM RETROESCAVADEIRA (CAÇAMBA: 0,26 M3/88 HP). AF_03/2024</t>
  </si>
  <si>
    <t>12,40</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</si>
  <si>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</si>
  <si>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</si>
  <si>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92,37</t>
  </si>
  <si>
    <t>ESCAVAÇÃO MECANIZADA PARA BLOCO DE COROAMENTO OU SAPATA COM RETROESCAVADEIRA (INCLUINDO ESCAVAÇÃO PARA COLOCAÇÃO DE FÔRMAS). AF_01/2024</t>
  </si>
  <si>
    <t>42,90</t>
  </si>
  <si>
    <t>ESCAVAÇÃO MANUAL PARA BLOCO DE COROAMENTO OU SAPATA (SEM ESCAVAÇÃO PARA COLOCAÇÃO DE FÔRMAS). AF_01/2024</t>
  </si>
  <si>
    <t>138,01</t>
  </si>
  <si>
    <t>ESCAVAÇÃO MANUAL PARA BLOCO DE COROAMENTO OU SAPATA (INCLUINDO ESCAVAÇÃO PARA COLOCAÇÃO DE FÔRMAS). AF_01/2024</t>
  </si>
  <si>
    <t>90,99</t>
  </si>
  <si>
    <t>ESCAVAÇÃO MECANIZADA PARA VIGA BALDRAME OU SAPATA CORRIDA COM MINI-ESCAVADEIRA (SEM ESCAVAÇÃO PARA COLOCAÇÃO DE FÔRMAS). AF_01/2024</t>
  </si>
  <si>
    <t>150,07</t>
  </si>
  <si>
    <t>ESCAVAÇÃO MECANIZADA PARA VIGA BALDRAME OU SAPATA CORRIDA COM MINI-ESCAVADEIRA (INCLUINDO ESCAVAÇÃO PARA COLOCAÇÃO DE FÔRMAS). AF_01/2024</t>
  </si>
  <si>
    <t>ESCAVAÇÃO MANUAL PARA VIGA BALDRAME OU SAPATA CORRIDA (SEM ESCAVAÇÃO PARA COLOCAÇÃO DE FÔRMAS). AF_01/2024</t>
  </si>
  <si>
    <t>198,03</t>
  </si>
  <si>
    <t>ESCAVAÇÃO MANUAL PARA VIGA BALDRAME OU SAPATA CORRIDA (INCLUINDO ESCAVAÇÃO PARA COLOCAÇÃO DE FÔRMAS). AF_01/2024</t>
  </si>
  <si>
    <t>100,00</t>
  </si>
  <si>
    <t>FABRICAÇÃO, MONTAGEM E DESMONTAGEM DE FÔRMA PARA BLOCO DE COROAMENTO, EM MADEIRA SERRADA, E=25 MM, 1 UTILIZAÇÃO. AF_01/2024</t>
  </si>
  <si>
    <t>153,36</t>
  </si>
  <si>
    <t>ESCAVAÇÃO HORIZONTAL EM SOLO DE 1A CATEGORIA COM TRATOR DE ESTEIRAS (100HP/LÂMINA: 2,19M3). AF_07/2020</t>
  </si>
  <si>
    <t>4,53</t>
  </si>
  <si>
    <t>ESCAVAÇÃO HORIZONTAL EM SOLO DE 1A CATEGORIA COM TRATOR DE ESTEIRAS (150HP/LÂMINA: 3,18M3). AF_07/2020</t>
  </si>
  <si>
    <t>3,79</t>
  </si>
  <si>
    <t>ESCAVAÇÃO HORIZONTAL EM SOLO DE 1A CATEGORIA COM TRATOR DE ESTEIRAS (170HP/LÂMINA: 5,20M3). AF_07/2020</t>
  </si>
  <si>
    <t>2,35</t>
  </si>
  <si>
    <t>ESCAVAÇÃO HORIZONTAL EM SOLO DE 1A CATEGORIA COM TRATOR DE ESTEIRAS (347HP/LÂMINA: 8,70M3). AF_07/2020</t>
  </si>
  <si>
    <t>3,32</t>
  </si>
  <si>
    <t>ESCAVAÇÃO HORIZONTAL EM SOLO DE 1A CATEGORIA COM TRATOR DE ESTEIRAS (125HP/LÂMINA: 2,70M3). AF_07/2020</t>
  </si>
  <si>
    <t>3,89</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</si>
  <si>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</si>
  <si>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</si>
  <si>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</si>
  <si>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4,52</t>
  </si>
  <si>
    <t>ESCAVAÇÃO HORIZONTAL, INCLUINDO ESCARIFICAÇÃO EM SOLO DE 2A CATEGORIA COM TRATOR DE ESTEIRAS (347HP/LÂMINA: 8,70M3). AF_07/2020</t>
  </si>
  <si>
    <t>6,35</t>
  </si>
  <si>
    <t>ESCAVAÇÃO HORIZONTAL, INCLUINDO ESCARIFICAÇÃO EM SOLO DE 2A CATEGORIA COM TRATOR DE ESTEIRAS (125HP/LÂMINA: 2,70M3). AF_07/2020</t>
  </si>
  <si>
    <t>7,42</t>
  </si>
  <si>
    <t>ESCAVAÇÃO HORIZONTAL, INCLUINDO CARGA E DESCARGA EM SOLO DE 1A CATEGORIA COM TRATOR DE ESTEIRAS (100HP/LÂMINA: 2,19M3). AF_07/2020</t>
  </si>
  <si>
    <t>ESCAVAÇÃO HORIZONTAL, INCLUINDO CARGA E DESCARGA EM SOLO DE 1A CATEGORIA COM TRATOR DE ESTEIRAS (150HP/LÂMINA: 3,18M3). AF_07/2020</t>
  </si>
  <si>
    <t>14,54</t>
  </si>
  <si>
    <t>ESCAVAÇÃO HORIZONTAL, INCLUINDO CARGA E DESCARGA EM SOLO DE 1A CATEGORIA COM TRATOR DE ESTEIRAS (170HP/LÂMINA: 5,20M3). AF_07/2020</t>
  </si>
  <si>
    <t>13,10</t>
  </si>
  <si>
    <t>ESCAVAÇÃO HORIZONTAL, INCLUINDO CARGA E DESCARGA EM SOLO DE 1A CATEGORIA COM TRATOR DE ESTEIRAS (347HP/LÂMINA: 8,70M3). AF_07/2020</t>
  </si>
  <si>
    <t>14,07</t>
  </si>
  <si>
    <t>ESCAVAÇÃO HORIZONTAL, INCLUINDO CARGA E DESCARGA EM SOLO DE 1A CATEGORIA COM TRATOR DE ESTEIRAS (125HP/LÂMINA: 2,70M3). AF_07/2020</t>
  </si>
  <si>
    <t>14,64</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</si>
  <si>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</si>
  <si>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</si>
  <si>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</si>
  <si>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</si>
  <si>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</si>
  <si>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</si>
  <si>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15,94</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</si>
  <si>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</si>
  <si>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</si>
  <si>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</si>
  <si>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14,73</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</si>
  <si>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</si>
  <si>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</si>
  <si>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20,52</t>
  </si>
  <si>
    <t>ESCAVAÇÃO HORIZONTAL, INCLUINDO ESCARIFICAÇÃO, CARGA, DESCARGA E TRANSPORTE EM SOLO DE 2A CATEGORIA COM TRATOR DE ESTEIRAS (150HP/LÂMINA: 3,18M3) E CAMINHÃO BASCULANTE DE 10M3, DMT ATÉ 200M. AF_07/2020</t>
  </si>
  <si>
    <t>19,12</t>
  </si>
  <si>
    <t>ESCAVAÇÃO HORIZONTAL, INCLUINDO ESCARIFICAÇÃO, CARGA, DESCARGA E TRANSPORTE EM SOLO DE 2A CATEGORIA COM TRATOR DE ESTEIRAS (170HP/LÂMINA: 5,20M3) E CAMINHÃO BASCULANTE DE 10M3, DMT ATÉ 200M. AF_07/2020</t>
  </si>
  <si>
    <t>16,39</t>
  </si>
  <si>
    <t>ESCAVAÇÃO HORIZONTAL, INCLUINDO ESCARIFICAÇÃO, CARGA, DESCARGA E TRANSPORTE EM SOLO DE 2A CATEGORIA COM TRATOR DE ESTEIRAS (347HP/LÂMINA: 8,70M3) E CAMINHÃO BASCULANTE DE 10M3, DMT ATÉ 200M. AF_07/2020</t>
  </si>
  <si>
    <t>18,22</t>
  </si>
  <si>
    <t>ESCAVAÇÃO HORIZONTAL, INCLUINDO ESCARIFICAÇÃO, CARGA, DESCARGA E TRANSPORTE EM SOLO DE 2A CATEGORIA COM TRATOR DE ESTEIRAS (125HP/LÂMINA: 2,70M3) E CAMINHÃO BASCULANTE DE 10M3, DMT ATÉ 200M. AF_07/2020</t>
  </si>
  <si>
    <t>19,29</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</si>
  <si>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</si>
  <si>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</si>
  <si>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</si>
  <si>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</si>
  <si>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14,88</t>
  </si>
  <si>
    <t>ESCAVAÇÃO HORIZONTAL, INCLUINDO CARGA, DESCARGA E TRANSPORTE EM SOLO DE 1A CATEGORIA COM TRATOR DE ESTEIRAS (125HP/LÂMINA: 2,70M3) E CAMINHÃO BASCULANTE DE 14M3, DMT ATÉ 200M. AF_07/2020</t>
  </si>
  <si>
    <t>15,45</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</si>
  <si>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</si>
  <si>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</si>
  <si>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</si>
  <si>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16,54</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</si>
  <si>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</si>
  <si>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</si>
  <si>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19,44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</si>
  <si>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</si>
  <si>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</si>
  <si>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</si>
  <si>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</si>
  <si>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</si>
  <si>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17,74</t>
  </si>
  <si>
    <t>ESCAVAÇÃO VERTICAL PARA  EDIFICAÇÃO, COM CARGA, DESCARGA E TRANSPORTE DE SOLO DE 1ª CATEGORIA, COM ESCAVADEIRA HIDRÁULICA (CAÇAMBA: 0,8 M³ / 111 HP), FROTA DE 4 CAMINHÕES BASCULANTES DE 14 M³, DMT DE 2 KM E VELOCIDADE MÉDIA 19 KM/H. AF_05/2020</t>
  </si>
  <si>
    <t>19,04</t>
  </si>
  <si>
    <t>ESCAVAÇÃO VERTICAL PARA  EDIFICAÇÃO, COM CARGA, DESCARGA E TRANSPORTE DE SOLO DE 1ª CATEGORIA, COM ESCAVADEIRA HIDRÁULICA (CAÇAMBA: 0,8 M³ / 111 HP), FROTA DE 5 CAMINHÕES BASCULANTES DE 14 M³, DMT DE 3 KM E VELOCIDADE MÉDIA 20 KM/H. AF_05/2020</t>
  </si>
  <si>
    <t>22,25</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</si>
  <si>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</si>
  <si>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</si>
  <si>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30,10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</si>
  <si>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</si>
  <si>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</si>
  <si>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</si>
  <si>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20,88</t>
  </si>
  <si>
    <t>ESCAVAÇÃO VERTICAL PARA  EDIFICAÇÃO, COM CARGA, DESCARGA E TRANSPORTE DE SOLO DE 1ª CATEGORIA, COM ESCAVADEIRA HIDRÁULICA (CAÇAMBA: 0,8 M³ / 111 HP), FROTA DE 5 CAMINHÕES BASCULANTES DE 18 M³, DMT DE 4 KM E VELOCIDADE MÉDIA 22 KM/H. AF_05/2020</t>
  </si>
  <si>
    <t>22,07</t>
  </si>
  <si>
    <t>ESCAVAÇÃO VERTICAL PARA  EDIFICAÇÃO, COM CARGA, DESCARGA E TRANSPORTE DE SOLO DE 1ª CATEGORIA, COM ESCAVADEIRA HIDRÁULICA (CAÇAMBA: 0,8 M³ / 111 HP), FROTA DE 6 CAMINHÕES BASCULANTES DE 18 M³, DMT DE 6 KM E VELOCIDADE MÉDIA 22 KM/H. AF_05/2020</t>
  </si>
  <si>
    <t>26,75</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</si>
  <si>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</si>
  <si>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</si>
  <si>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17,70</t>
  </si>
  <si>
    <t>ESCAVAÇÃO VERTICAL PARA  EDIFICAÇÃO, COM CARGA, DESCARGA E TRANSPORTE DE SOLO DE 1ª CATEGORIA, COM ESCAVADEIRA HIDRÁULICA (CAÇAMBA: 1,2 M³ / 155 HP), FROTA DE 6 CAMINHÕES BASCULANTES DE 14 M³, DMT DE 3 KM E VELOCIDADE MÉDIA 20 KM/H. AF_05/2020</t>
  </si>
  <si>
    <t>20,59</t>
  </si>
  <si>
    <t>ESCAVAÇÃO VERTICAL PARA  EDIFICAÇÃO, COM CARGA, DESCARGA E TRANSPORTE DE SOLO DE 1ª CATEGORIA, COM ESCAVADEIRA HIDRÁULICA (CAÇAMBA: 1,2 M³ / 155 HP), FROTA DE 7 CAMINHÕES BASCULANTES DE 14 M³, DMT DE 4 KM E VELOCIDADE MÉDIA 22 KM/H. AF_05/2020</t>
  </si>
  <si>
    <t>22,94</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</si>
  <si>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</si>
  <si>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</si>
  <si>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15,40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</si>
  <si>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</si>
  <si>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</si>
  <si>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18,82</t>
  </si>
  <si>
    <t>ESCAVAÇÃO VERTICAL PARA  EDIFICAÇÃO, COM CARGA, DESCARGA E TRANSPORTE DE SOLO DE 1ª CATEGORIA, COM ESCAVADEIRA HIDRÁULICA (CAÇAMBA: 1,2 M³ / 155 HP), FROTA DE 6 CAMINHÕES BASCULANTES DE 18 M³, DMT DE 4 KM E VELOCIDADE MÉDIA 22 KM/H. AF_05/2020</t>
  </si>
  <si>
    <t>20,04</t>
  </si>
  <si>
    <t>ESCAVAÇÃO VERTICAL PARA  EDIFICAÇÃO, COM CARGA, DESCARGA E TRANSPORTE DE SOLO DE 1ª CATEGORIA, COM ESCAVADEIRA HIDRÁULICA (CAÇAMBA: 1,2 M³ / 155 HP), FROTA DE 8 CAMINHÕES BASCULANTES DE 18 M³, DMT DE 6 KM E VELOCIDADE MÉDIA 22 KM/H. AF_05/2020</t>
  </si>
  <si>
    <t>25,31</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</si>
  <si>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</si>
  <si>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</si>
  <si>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10,67</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</si>
  <si>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</si>
  <si>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</si>
  <si>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</si>
  <si>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</si>
  <si>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</si>
  <si>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</si>
  <si>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22,77</t>
  </si>
  <si>
    <t>ESCAVAÇÃO VERTICAL PARA INFRAESTRUTURA, COM CARGA, DESCARGA E TRANSPORTE DE SOLO DE 1ª CATEGORIA, COM ESCAVADEIRA HIDRÁULICA (CAÇAMBA: 0,8 M³ / 111HP), FROTA DE 8 CAMINHÕES BASCULANTES DE 14 M³, DMT DE 6 KM E VELOCIDADE MÉDIA 22 KM/H. AF_05/2020</t>
  </si>
  <si>
    <t>28,84</t>
  </si>
  <si>
    <t>ESCAVAÇÃO VERTICAL PARA INFRAESTRUTURA, COM CARGA, DESCARGA E TRANSPORTE DE SOLO DE 1ª CATEGORIA, COM ESCAVADEIRA HIDRÁULICA (CAÇAMBA: 0,8 M³ / 111HP), FROTA DE 4 CAMINHÕES BASCULANTES DE 18 M³, DMT DE 1,5 KM E VELOCIDADE MÉDIA18 KM/H. AF_05/2020</t>
  </si>
  <si>
    <t>15,29</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</si>
  <si>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</si>
  <si>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</si>
  <si>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18,87</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</si>
  <si>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</si>
  <si>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</si>
  <si>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25,59</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</si>
  <si>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</si>
  <si>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</si>
  <si>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</si>
  <si>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</si>
  <si>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22,00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</si>
  <si>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</si>
  <si>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</si>
  <si>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13,99</t>
  </si>
  <si>
    <t>ESCAVAÇÃO VERTICAL PARA INFRAESTRUTURA, COM CARGA, DESCARGA E TRANSPORTE DE SOLO DE 1ª CATEGORIA, COM ESCAVADEIRA HIDRÁULICA (CAÇAMBA: 1,2 M³ / 155HP), FROTA DE 6 CAMINHÕES BASCULANTES DE 18 M³, DMT DE 2 KM E VELOCIDADE MÉDIA 19 KM/H. AF_05/2020</t>
  </si>
  <si>
    <t>15,57</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</si>
  <si>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</si>
  <si>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</si>
  <si>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19,23</t>
  </si>
  <si>
    <t>ESCAVAÇÃO VERTICAL PARA INFRAESTRUTURA, COM CARGA, DESCARGA E TRANSPORTE DE SOLO DE 1ª CATEGORIA, COM ESCAVADEIRA HIDRÁULICA (CAÇAMBA: 1,2 M³ / 155HP), FROTA DE 9 CAMINHÕES BASCULANTES DE 18 M³, DMT DE 6 KM E VELOCIDADE MÉDIA 22 KM/H. AF_05/2020</t>
  </si>
  <si>
    <t>24,23</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</si>
  <si>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</si>
  <si>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</si>
  <si>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11,22</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</si>
  <si>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</si>
  <si>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</si>
  <si>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20,69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</si>
  <si>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</si>
  <si>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</si>
  <si>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</si>
  <si>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</si>
  <si>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</si>
  <si>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19,61</t>
  </si>
  <si>
    <t>ESCAVAÇÃO VERTICAL PARA  EDIFICAÇÃO, COM CARGA, DESCARGA E TRANSPORTE DE SOLO DE 1ª CATEGORIA, COM ESCAVADEIRA HIDRÁULICA (CAÇAMBA: 1,2 M³ / 155HP), FROTA DE 7 CAMINHÕES BASCULANTES DE 10 M³, DMT DE 3 KM E VELOCIDADE MÉDIA 20 KM/H. AF_05/2020</t>
  </si>
  <si>
    <t>22,67</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</si>
  <si>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</si>
  <si>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</si>
  <si>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31,33</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</si>
  <si>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</si>
  <si>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</si>
  <si>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</si>
  <si>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17,82</t>
  </si>
  <si>
    <t>ESCAVAÇÃO VERTICAL PARA INFRAESTRUTURA, COM CARGA, DESCARGA E TRANSPORTE DE SOLO DE 1ª CATEGORIA, COM ESCAVADEIRA HIDRÁULICA (CAÇAMBA: 0,8 M³ / 111HP), FROTA DE 6 CAMINHÕES BASCULANTES DE 10 M³, DMT DE 2 KM E VELOCIDADE MÉDIA 19 KM/H. AF_05/2020</t>
  </si>
  <si>
    <t>19,86</t>
  </si>
  <si>
    <t>ESCAVAÇÃO VERTICAL PARA INFRAESTRUTURA, COM CARGA, DESCARGA E TRANSPORTE DE SOLO DE 1ª CATEGORIA, COM ESCAVADEIRA HIDRÁULICA (CAÇAMBA: 0,8 M³ / 111HP), FROTA DE 7 CAMINHÕES BASCULANTES DE 10 M³, DMT DE 3 KM E VELOCIDADE MÉDIA 20 KM/H. AF_05/2020</t>
  </si>
  <si>
    <t>23,00</t>
  </si>
  <si>
    <t>ESCAVAÇÃO VERTICAL PARA INFRAESTRUTURA, COM CARGA, DESCARGA E TRANSPORTE DE SOLO DE 1ª CATEGORIA, COM ESCAVADEIRA HIDRÁULICA (CAÇAMBA: 0,8 M³ / 111HP), FROTA DE 8 CAMINHÕES BASCULANTES DE 10 M³, DMT DE 4 KM E VELOCIDADE MÉDIA 22 KM/H. AF_05/2020</t>
  </si>
  <si>
    <t>25,52</t>
  </si>
  <si>
    <t>ESCAVAÇÃO VERTICAL PARA INFRAESTRUTURA, COM CARGA, DESCARGA E TRANSPORTE DE SOLO DE 1ª CATEGORIA, COM ESCAVADEIRA HIDRÁULICA (CAÇAMBA: 0,8 M³ / 111HP), FROTA DE 10 CAMINHÕES BASCULANTES DE 10 M³, DMT DE 6 KM E VELOCIDADE MÉDIA22 KM/H. AF_05/2020</t>
  </si>
  <si>
    <t>31,85</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</si>
  <si>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</si>
  <si>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</si>
  <si>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18,84</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</si>
  <si>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</si>
  <si>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</si>
  <si>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24,11</t>
  </si>
  <si>
    <t>ESCAVAÇÃO VERTICAL PARA INFRAESTRUTURA, COM CARGA, DESCARGA E TRANSPORTE DE SOLO DE 1ª CATEGORIA, COM ESCAVADEIRA HIDRÁULICA (CAÇAMBA: 1,2 M³ / 155HP), FROTA DE 12 CAMINHÕES BASCULANTES DE 10 M³, DMT DE 6 KM E VELOCIDADE MÉDIA22 KM/H. AF_05/2020</t>
  </si>
  <si>
    <t>30,83</t>
  </si>
  <si>
    <t>DESMONTE DE MATERIAL DE 3ª CATEGORIA (BLOCOS DE ROCHAS OU MATACOS), COM MARTELETE PNEUMÁTICO MANUAL - EXCLUSIVE CARGA E TRANSPORTE. AF_03/2021</t>
  </si>
  <si>
    <t>158,13</t>
  </si>
  <si>
    <t>DESMONTE DE MATERIAL DE 3ª CATEGORIA (BLOCOS DE ROCHAS OU MATACOS), EM VALA, COM MARTELETE PNEUMÁTICO MANUAL -  EXCLUSIVE RETIRADA, CARGA E TRANSPORTE. AF_03/2021</t>
  </si>
  <si>
    <t>186,60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</si>
  <si>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</si>
  <si>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</si>
  <si>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</si>
  <si>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</si>
  <si>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</si>
  <si>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8,61</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</si>
  <si>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</si>
  <si>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</si>
  <si>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8,30</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</si>
  <si>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</si>
  <si>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</si>
  <si>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</si>
  <si>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</si>
  <si>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5,33</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</si>
  <si>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</si>
  <si>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</si>
  <si>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</si>
  <si>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13,56</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</si>
  <si>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</si>
  <si>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</si>
  <si>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12,27</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</si>
  <si>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</si>
  <si>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</si>
  <si>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</si>
  <si>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8,43</t>
  </si>
  <si>
    <t>ESCAVAÇÃO MECANIZADA DE VALA COM PROFUNDIDADE MAIOR QUE 1,5 M ATÉ 3,0 M (MÉDIA MONTANTE E JUSANTE/UMA COMPOSIÇÃO POR TRECHO), RETROESCAV (0,26 M3), LARGURA DE 0,8 M A 1,5 M, EM SOLO DE 1A CATEGORIA, LOCAIS COM BAIXO NÍVEL DE INTERFERÊNCIA. AF_09/2024</t>
  </si>
  <si>
    <t>7,72</t>
  </si>
  <si>
    <t>ESCAVAÇÃO MANUAL DE VALA. AF_09/2024</t>
  </si>
  <si>
    <t>80,73</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</si>
  <si>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</si>
  <si>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</si>
  <si>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</si>
  <si>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</si>
  <si>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</si>
  <si>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</si>
  <si>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</si>
  <si>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13,86</t>
  </si>
  <si>
    <t>ESCAVAÇÃO MECANIZADA DE VALA COM PROF. ATÉ 1,5 M (MÉDIA MONTANTE E JUSANTE/UMA COMPOSIÇÃO POR TRECHO), ESCAVADEIRA (0,8 M3), LARG. DE 1,5 M A 2,5 M, EM SOLO MOLE, EM LOCAIS COM ALTO NÍVEL DE INTERFERÊNCIA. AF_09/2024</t>
  </si>
  <si>
    <t>12,31</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</si>
  <si>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</si>
  <si>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</si>
  <si>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</si>
  <si>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10,96</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</si>
  <si>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</si>
  <si>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</si>
  <si>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11,08</t>
  </si>
  <si>
    <t>ESCAVAÇÃO MECANIZADA DE VALA COM PROF. MAIOR QUE 4,5 M ATÉ 6,0 M (MÉDIA MONTANTE E JUSANTE/UMA COMPOSIÇÃO POR TRECHO), ESCAVADEIRA (1,2 M3), LARG. DE 1,5 M A 2,5 M, EM SOLO MOLE, EM LOCAIS COM ALTO NÍVEL DE INTERFERÊNCIA. AF_09/2024</t>
  </si>
  <si>
    <t>10,85</t>
  </si>
  <si>
    <t>ESCAVAÇÃO MECANIZADA DE VALA COM PROF. ATÉ 1,5 M (MÉDIA MONTANTE E JUSANTE/UMA COMPOSIÇÃO POR TRECHO), ESCAVADEIRA (0,8 M3),LARG. MENOR QUE 1,5 M, EM SOLO MOLE, LOCAIS COM BAIXO NÍVEL DE INTERFERÊNCIA. AF_09/2024</t>
  </si>
  <si>
    <t>8,74</t>
  </si>
  <si>
    <t>ESCAVAÇÃO MECANIZADA DE VALA COM PROF. ATÉ 1,5 M (MÉDIA MONTANTE E JUSANTE/UMA COMPOSIÇÃO POR TRECHO), ESCAVADEIRA (0,8 M3), LARG. DE 1,5 M A 2,5 M, EM SOLO MOLE, LOCAIS COM BAIXO NÍVEL DE INTERFERÊNCIA. AF_09/2024</t>
  </si>
  <si>
    <t>7,76</t>
  </si>
  <si>
    <t>ESCAVAÇÃO MECANIZADA DE VALA COM PROF. MAIOR QUE 1,5 M E ATÉ 3,0 M (MÉDIA MONTANTE E JUSANTE/UMA COMPOSIÇÃO POR TRECHO), ESCAVADEIRA (0,8 M3), LARG. MENOR QUE 1,5 M, EM SOLO MOLE, LOCAIS COM BAIXO NÍVEL DE INTERFERÊNCIA. AF_09/2024</t>
  </si>
  <si>
    <t>7,51</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</si>
  <si>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</si>
  <si>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</si>
  <si>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6,90</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</si>
  <si>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</si>
  <si>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</si>
  <si>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6,98</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</si>
  <si>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</si>
  <si>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</si>
  <si>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20,70</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</si>
  <si>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</si>
  <si>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</si>
  <si>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</si>
  <si>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</si>
  <si>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13,04</t>
  </si>
  <si>
    <t>ESCAVAÇÃO MECANIZADA DE VALA COM PROF. ATÉ 1,5 M (MÉDIA MONTANTE E JUSANTE/UMA COMPOSIÇÃO POR TRECHO), RETROESCAV. (0,26 M3), LARG. DE 0,8 M A 1,5 M, EM SOLO MOLE, LOCAIS COM BAIXO NÍVEL DE INTERFERÊNCIA. AF_09/2024</t>
  </si>
  <si>
    <t>11,17</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</si>
  <si>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</si>
  <si>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</si>
  <si>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10,11</t>
  </si>
  <si>
    <t>ESCAVAÇÃO MECANIZADA DE VALA COM PROF. ATÉ 1,5 M (MÉDIA MONTANTE E JUSANTE/UMA COMPOSIÇÃO POR TRECHO), ESCAVADEIRA (0,8 M3),LARG. ATÉ 1,5 M, EM SOLO DE 2A CATEGORIA, EM LOCAIS COM ALTO NÍVEL DE INTERFERÊNCIA. AF_09/2024</t>
  </si>
  <si>
    <t>13,25</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</si>
  <si>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</si>
  <si>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</si>
  <si>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</si>
  <si>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10,78</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</si>
  <si>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</si>
  <si>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</si>
  <si>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</si>
  <si>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</si>
  <si>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10,37</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</si>
  <si>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</si>
  <si>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</si>
  <si>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7,41</t>
  </si>
  <si>
    <t>ESCAVAÇÃO MECANIZADA DE VALA COM PROF. MAIOR QUE 1,5 M E ATÉ 3,0 M (MÉDIA MONTANTE E JUSANTE/UMA COMPOSIÇÃO POR TRECHO), ESCAVADEIRA (0,8 M3), LARG. MENOR QUE 1,5 M, EM SOLO DE 2A CATEGORIA, LOCAIS COM BAIXO NÍVEL DE INTERFERÊNCIA. AF_09/2024</t>
  </si>
  <si>
    <t>7,18</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</si>
  <si>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</si>
  <si>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</si>
  <si>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6,59</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</si>
  <si>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</si>
  <si>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</si>
  <si>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6,66</t>
  </si>
  <si>
    <t>ESCAVAÇÃO MECANIZADA DE VALA COM PROF. MAIOR QUE 4,5 M ATÉ 6,0 M (MÉDIA MONTANTE E JUSANTE/UMA COMPOSIÇÃO POR TRECHO), ESCAVADEIRA (1,2 M3), LARG. DE 1,5 M A 2,5 M, EM SOLO DE 2A CATEGORIA, LOCAIS COM BAIXO NÍVEL DE INTERFERÊNCIA. AF_09/2024</t>
  </si>
  <si>
    <t>6,53</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</si>
  <si>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</si>
  <si>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</si>
  <si>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</si>
  <si>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</si>
  <si>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15,33</t>
  </si>
  <si>
    <t>ESCAVAÇÃO MECANIZADA DE VALA COM PROF. ATÉ 1,5 M (MÉDIA MONTANTE E JUSANTE/UMA COMPOSIÇÃO POR TRECHO), RETROESCAV. (0,26 M3), LARGURA MENOR QUE 0,8 M, EM SOLO DE 2A CATEGORIA, EM LOCAIS COM BAIXO NÍVEL DE INTERFERÊNCIA. AF_09/2024</t>
  </si>
  <si>
    <t>12,46</t>
  </si>
  <si>
    <t>ESCAVAÇÃO MECANIZADA DE VALA COM PROF. ATÉ 1,5 M (MÉDIA MONTANTE E JUSANTE/UMA COMPOSIÇÃO POR TRECHO), RETROESCAV. (0,26 M3), LARG. DE 0,8 M A 1,5 M, EM SOLO DE 2A CATEGORIA, EM LOCAIS COM BAIXO NÍVEL DE INTERFERÊNCIA. AF_09/2024</t>
  </si>
  <si>
    <t>10,68</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</si>
  <si>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</si>
  <si>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</si>
  <si>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ATERRO MECANIZADO DE VALA COM ESCAVADEIRA HIDRÁULICA (CAPACIDADE DA CAÇAMBA: 0,8 M³ / POTÊNCIA: 111 HP), LARGURA ATÉ 2,5 M, PROFUNDIDADE ATÉ 1,5 M, COM SOLO ARGILO-ARENOSO. AF_08/2023</t>
  </si>
  <si>
    <t>75,66</t>
  </si>
  <si>
    <t>ATERRO MECANIZADO DE VALA COM ESCAVADEIRA HIDRÁULICA (CAPACIDADE DA CAÇAMBA: 0,8 M³ / POTÊNCIA: 111 HP), LARGURA ATÉ 2,5 M, PROFUNDIDADE DE 1,5 A 3,0 M, COM SOLO ARGILO-ARENOSO. AF_08/2023</t>
  </si>
  <si>
    <t>69,13</t>
  </si>
  <si>
    <t>ATERRO MECANIZADO DE VALA COM ESCAVADEIRA HIDRÁULICA (CAPACIDADE DA CAÇAMBA: 0,8 M³/POTÊNCIA: 111 HP), LARGURA ATÉ 2,5 M, PROFUNDIDADE DE 3,0 A 6,0 M, COM SOLO ARGILO-ARENOSO. AF_08/2023</t>
  </si>
  <si>
    <t>66,20</t>
  </si>
  <si>
    <t>ATERRO MECANIZADO DE VALA COM RETROESCAVADEIRA (CAPACIDADE DA CAÇAMBA DA RETRO: 0,26 M³ / POTÊNCIA: 88 HP), LARGURA ATÉ 1,5 M, PROFUNDIDADE ATÉ 1,5 M, COM SOLO ARGILO-ARENOSO. AF_08/2023</t>
  </si>
  <si>
    <t>71,32</t>
  </si>
  <si>
    <t>ATERRO MECANIZADO DE VALA COM RETROESCAVADEIRA (CAPACIDADE DA CAÇAMBA DA RETRO: 0,26 M³ / POTÊNCIA: 88 HP), LARGURA ATÉ 1,5 M, PROFUNDIDADE DE 1,5 A 3,0 M, COM SOLO ARGILO-ARENOSO. AF_08/2023</t>
  </si>
  <si>
    <t>65,28</t>
  </si>
  <si>
    <t>ATERRO MANUAL DE VALAS COM SOLO ARGILO-ARENOSO. AF_08/2023</t>
  </si>
  <si>
    <t>77,85</t>
  </si>
  <si>
    <t>ATERRO MECANIZADO DE VALA COM ESCAVADEIRA HIDRÁULICA (CAPACIDADE DA CAÇAMBA: 0,8 M³/POTÊNCIA: 111 HP), LARGURA ATÉ 2,5 M, PROFUNDIDADE ATÉ 1,5 M, COM AREIA PARA ATERRO. AF_08/2023</t>
  </si>
  <si>
    <t>114,06</t>
  </si>
  <si>
    <t>ATERRO MECANIZADO DE VALA COM ESCAVADEIRA HIDRÁULICA (CAPACIDADE DA CAÇAMBA: 0,8 M³/POTÊNCIA: 111 HP), LARGURA ATÉ 2,5 M, PROFUNDIDADE DE 1,5 A 3,0 M, COM AREIA PARA ATERRO. AF_08/2023</t>
  </si>
  <si>
    <t>107,53</t>
  </si>
  <si>
    <t>ATERRO MECANIZADO DE VALA COM ESCAVADEIRA HIDRÁULICA (CAPACIDADE DA CAÇAMBA: 0,8 M³/POTÊNCIA: 111 HP), LARGURA ATÉ 2,5 M, PROFUNDIDADE DE 3,0 A 6,0 M, COM AREIA PARA ATERRO. AF_08/2023</t>
  </si>
  <si>
    <t>104,60</t>
  </si>
  <si>
    <t>ATERRO MECANIZADO DE VALA COM RETROESCAVADEIRA (CAPACIDADE DA CAÇAMBA DA RETRO: 0,26 M³/POTÊNCIA: 88 HP), LARGURA ATÉ 1,5 M, PROFUNDIDADE ATÉ 1,5 M, COM AREIA PARA ATERRO. AF_08/2023</t>
  </si>
  <si>
    <t>109,72</t>
  </si>
  <si>
    <t>ATERRO MECANIZADO DE VALA COM RETROESCAVADEIRA (CAPACIDADE DA CAÇAMBA DA RETRO: 0,26 M³/POTÊNCIA: 88 HP), LARGURA ATÉ 1,5 M, PROFUNDIDADE DE 1,5 A 3,0 M, COM AREIA PARA ATERRO. AF_08/2023</t>
  </si>
  <si>
    <t>103,68</t>
  </si>
  <si>
    <t>ATERRO MANUAL DE VALAS COM AREIA PARA ATERRO. AF_08/2023</t>
  </si>
  <si>
    <t>116,25</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</si>
  <si>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</si>
  <si>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</si>
  <si>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</si>
  <si>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</si>
  <si>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</si>
  <si>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13,22</t>
  </si>
  <si>
    <t>EXECUÇÃO E COMPACTAÇÃO DE CORPO DE ATERRO DE ATERRO (95% DE ENERGIA DO PROCTOR NORMAL) COM SOLO PREDOMINANTEMENTE ARGILOSO, EM CAMADAS COM ESPESSURA DE 20 CM - EXCLUSIVE ESCAVAÇÃO, CARGA E TRANSPORTE E SOLO. AF_09/2024</t>
  </si>
  <si>
    <t>10,15</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</si>
  <si>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</si>
  <si>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</si>
  <si>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</si>
  <si>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8,08</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</si>
  <si>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</si>
  <si>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</si>
  <si>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6,01</t>
  </si>
  <si>
    <t>EXECUÇÃO E COMPACTAÇÃO DE CAMADA FINAL DE ATERRO (100% DE ENERGIA DO PROCTOR NORMAL) COM SOLO PREDOMINANTEMENTE ARENOSO, EM CAMADAS COM ESPESSURA DE 20 CM - EXCLUSIVE ESCAVAÇÃO, CARGA E TRANSPORTE E SOLO. AF_09/2024</t>
  </si>
  <si>
    <t>6,05</t>
  </si>
  <si>
    <t>REATERRO MECANIZADO DE VALA COM ESCAVADEIRA HIDRÁULICA (CAPACIDADE DA CAÇAMBA: 0,8 M³/POTÊNCIA: 111 HP), LARGURA DE 1,5 A 2,5 M, PROFUNDIDADE ATÉ 1,5 M, COM SOLO (SEM SUBSTITUIÇÃO) DE 1ª CATEGORIA, COM COMPACTADOR DE SOLOS DE PERCUSSÃO. AF_08/2023</t>
  </si>
  <si>
    <t>23,79</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</si>
  <si>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</si>
  <si>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</si>
  <si>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</si>
  <si>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16,61</t>
  </si>
  <si>
    <t>REATERRO MECANIZADO DE VALA COM ESCAVADEIRA HIDRÁULICA (CAPACIDADE DA CAÇAMBA: 0,8 M³/POTÊNCIA: 111 HP), LARGURA 1,5 A 2,5 M, PROFUNDIDADE 3,0 A 6,0 M, COM SOLO (SEM SUBSTITUIÇÃO) DE 1ª CATEGORIA, COM COMPACTADOR DE SOLOS DE PERCUSSÃO. AF_08/2023</t>
  </si>
  <si>
    <t>14,33</t>
  </si>
  <si>
    <t>REATERRO MECANIZADO DE VALA COM RETROESCAVADEIRA (CAPACIDADE DA CAÇAMBA   DA RETRO: 0,26 M³/POTÊNCIA: 88 HP), LARGURA ATÉ 0,8 M, PROFUNDIDADE ATÉ 1,5 M, COM SOLO (SEM SUBSTITUIÇÃO) DE 1ª CATEGORIA, COM COMPACTADOR DE SOLOS DE PERCUSSÃO. AF_08/2023</t>
  </si>
  <si>
    <t>25,28</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</si>
  <si>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</si>
  <si>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</si>
  <si>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</si>
  <si>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</si>
  <si>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</si>
  <si>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16,30</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</si>
  <si>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</si>
  <si>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</si>
  <si>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</si>
  <si>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</si>
  <si>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19,91</t>
  </si>
  <si>
    <t>REATERRO MECANIZADO DE VALA COM RETROESCAVADEIRA (CAPACIDADE   DA   CAÇAMBA   DA RETRO: 0,26 M³/POTÊNCIA: 88 HP), LARGURA DE 0,8 A 1,5 M, PROFUNDIDADE ATÉ 1,5 M, COM SOLO (SEM SUBSTITUIÇÃO) DE 1ª CATEGORIA, COM PLACA VIBRATÓRIA. AF_08/2023</t>
  </si>
  <si>
    <t>14,45</t>
  </si>
  <si>
    <t>REATERRO MECANIZADO DE VALA COM RETROESCAVADEIRA (CAPACIDADE   DA   CAÇAMBA   DA RETRO: 0,26 M³/POTÊNCIA: 88 HP), LARGURA ATÉ 0,8 M, PROFUNDIDADE DE 1,5 A 3,0 M, COM SOLO (SEM SUBSTITUIÇÃO) DE 1ª CATEGORIA, COM PLACA VIBRATÓRIA. AF_08/2023</t>
  </si>
  <si>
    <t>11,80</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</si>
  <si>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</si>
  <si>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</si>
  <si>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20,60</t>
  </si>
  <si>
    <t>ATERRO MECANIZADO DE VALA COM MINICARREGADEIRA, COM SOLO ARGILO-ARENOSO. AF_08/2023</t>
  </si>
  <si>
    <t>ATERRO MECANIZADO DE VALA COM MINICARREGADEIRA, COM AREIA PARA ATERRO. AF_08/2023</t>
  </si>
  <si>
    <t>118,00</t>
  </si>
  <si>
    <t>REATERRO MECANIZADO DE VALA COM MINICARREGADEIRA, COM COMPACTADOR DE SOLOS DE PERCUSSÃO. AF_08/2023</t>
  </si>
  <si>
    <t>REATERRO MECANIZADO DE VALA COM MINICARREGADEIRA, COM PLACA VIBRATÓRIA. AF_08/2023</t>
  </si>
  <si>
    <t>COMPACTAÇÃO DE VALAS COM ROLO COMPRESSOR. AF_08/2023</t>
  </si>
  <si>
    <t>8,14</t>
  </si>
  <si>
    <t>TRANSPORTE COM CAMINHÃO BASCULANTE DE 6 M³, EM VIA URBANA EM LEITO NATURAL (UNIDADE: TXKM). AF_07/2020</t>
  </si>
  <si>
    <t>TXKM</t>
  </si>
  <si>
    <t>TRANSPORTE COM CAMINHÃO BASCULANTE DE 6 M³, EM VIA URBANA EM REVESTIMENTO PRIMÁRIO (UNIDADE: TXKM). AF_07/2020</t>
  </si>
  <si>
    <t>2,15</t>
  </si>
  <si>
    <t>TRANSPORTE COM CAMINHÃO BASCULANTE DE 6 M³, EM VIA URBANA PAVIMENTADA, DMT ATÉ 30 KM (UNIDADE: TXKM). AF_07/2020</t>
  </si>
  <si>
    <t>1,98</t>
  </si>
  <si>
    <t>TRANSPORTE COM CAMINHÃO BASCULANTE DE 6 M³, EM VIA URBANA PAVIMENTADA, ADICIONAL PARA DMT EXCEDENTE A 30 KM (UNIDADE: TXKM). AF_07/2020</t>
  </si>
  <si>
    <t>0,78</t>
  </si>
  <si>
    <t>PREPARO DE FUNDO DE VALA COM LARGURA MENOR QUE 1,5 M (ACERTO DO SOLO NATURAL). AF_08/2020</t>
  </si>
  <si>
    <t>PREPARO DE FUNDO DE VALA COM LARGURA MAIOR OU IGUAL A 1,5 M E MENOR QUE 2,5 M (ACERTO DO SOLO NATURAL). AF_08/2020</t>
  </si>
  <si>
    <t>3,08</t>
  </si>
  <si>
    <t>PREPARO DE FUNDO DE VALA COM LARGURA MENOR QUE 1,5 M, COM CAMADA DE AREIA, LANÇAMENTO MANUAL. AF_08/2020</t>
  </si>
  <si>
    <t>267,14</t>
  </si>
  <si>
    <t>PREPARO DE FUNDO DE VALA COM LARGURA MENOR QUE 1,5 M, COM CAMADA DE BRITA, LANÇAMENTO MANUAL. AF_08/2020</t>
  </si>
  <si>
    <t>314,04</t>
  </si>
  <si>
    <t>PREPARO DE FUNDO DE VALA COM LARGURA MAIOR OU IGUAL A 1,5 M E MENOR QUE 2,5 M, COM CAMADA DE AREIA, LANÇAMENTO MANUAL. AF_08/2020</t>
  </si>
  <si>
    <t>241,61</t>
  </si>
  <si>
    <t>PREPARO DE FUNDO DE VALA COM LARGURA MAIOR OU IGUAL A 1,5 M E MENOR QUE 2,5 M, COM CAMADA DE BRITA, LANÇAMENTO MANUAL. AF_08/2020</t>
  </si>
  <si>
    <t>288,52</t>
  </si>
  <si>
    <t>PREPARO DE FUNDO DE VALA COM LARGURA MENOR QUE 1,5 M, COM CAMADA DE AREIA, LANÇAMENTO MECANIZADO. AF_08/2020</t>
  </si>
  <si>
    <t>245,23</t>
  </si>
  <si>
    <t>PREPARO DE FUNDO DE VALA COM LARGURA MENOR QUE 1,5 M, COM CAMADA DE BRITA, LANÇAMENTO MECANIZADO. AF_08/2020</t>
  </si>
  <si>
    <t>287,05</t>
  </si>
  <si>
    <t>PREPARO DE FUNDO DE VALA COM LARGURA MAIOR OU IGUAL A 1,5 M E MENOR QUE 2,5 M, COM CAMADA DE BRITA, LANÇAMENTO MECANIZADO. AF_08/2020</t>
  </si>
  <si>
    <t>238,78</t>
  </si>
  <si>
    <t>PREPARO DE FUNDO DE VALA COM LARGURA MAIOR OU IGUAL A 1,5 M E MENOR QUE 2,5 M, COM CAMADA DE AREIA, LANÇAMENTO MECANIZADO. AF_08/2020</t>
  </si>
  <si>
    <t>203,01</t>
  </si>
  <si>
    <t>ALVENARIA DE VEDAÇÃO DE BLOCOS CERÂMICOS MACIÇOS DE 5X10X20CM (ESPESSURA 10CM) E ARGAMASSA DE ASSENTAMENTO COM PREPARO EM BETONEIRA. AF_05/2020</t>
  </si>
  <si>
    <t>140,85</t>
  </si>
  <si>
    <t>58,32</t>
  </si>
  <si>
    <t>ALVENARIA DE VEDAÇÃO DE BLOCOS CERÂMICOS FURADOS NA VERTICAL DE 9X19X39 CM (ESPESSURA 9 CM) E ARGAMASSA DE ASSENTAMENTO COM PREPARO MANUAL. AF_12/2021</t>
  </si>
  <si>
    <t>59,36</t>
  </si>
  <si>
    <t>78,12</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</si>
  <si>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</si>
  <si>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</si>
  <si>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94,19</t>
  </si>
  <si>
    <t>ALVENARIA DE VEDAÇÃO DE BLOCOS CERÂMICOS FURADOS NA VERTICAL DE 19X19X39 CM (ESPESSURA 19 CM) E ARGAMASSA DE ASSENTAMENTO COM PREPARO MANUAL. AF_12/2021</t>
  </si>
  <si>
    <t>95,57</t>
  </si>
  <si>
    <t>ALVENARIA DE VEDAÇÃO DE BLOCOS CERÂMICOS FURADOS NA HORIZONTAL DE 9X19X19 CM (ESPESSURA 9 CM) E ARGAMASSA DE ASSENTAMENTO COM PREPARO EM BETONEIRA. AF_12/2021</t>
  </si>
  <si>
    <t>91,27</t>
  </si>
  <si>
    <t>ALVENARIA DE VEDAÇÃO DE BLOCOS CERÂMICOS FURADOS NA HORIZONTAL DE 9X19X19 CM (ESPESSURA 9 CM) E ARGAMASSA DE ASSENTAMENTO COM PREPARO MANUAL. AF_12/2021</t>
  </si>
  <si>
    <t>92,18</t>
  </si>
  <si>
    <t>ALVENARIA DE VEDAÇÃO DE BLOCOS CERÂMICOS FURADOS NA HORIZONTAL DE 11,5X19X19 CM (ESPESSURA 11,5 CM) E ARGAMASSA DE ASSENTAMENTO COM PREPARO EM BETONEIRA. AF_12/2021</t>
  </si>
  <si>
    <t>84,10</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</si>
  <si>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</si>
  <si>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</si>
  <si>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119,81</t>
  </si>
  <si>
    <t>ALVENARIA DE VEDAÇÃO DE BLOCOS CERÂMICOS FURADOS NA HORIZONTAL DE 9X14X19 CM (ESPESSURA 9 CM) E ARGAMASSA DE ASSENTAMENTO COM PREPARO MANUAL. AF_12/2021</t>
  </si>
  <si>
    <t>120,85</t>
  </si>
  <si>
    <t>ALVENARIA DE VEDAÇÃO DE BLOCOS CERÂMICOS FURADOS NA HORIZONTAL DE 14X9X19 CM (ESPESSURA 14 CM, BLOCO DEITADO) E ARGAMASSA DE ASSENTAMENTO COM PREPARO EM BETONEIRA. AF_12/2021</t>
  </si>
  <si>
    <t>145,56</t>
  </si>
  <si>
    <t>ALVENARIA DE VEDAÇÃO DE BLOCOS CERÂMICOS FURADOS NA HORIZONTAL DE 14X9X19 CM (ESPESSURA 14 CM, BLOCO DEITADO) E ARGAMASSA DE ASSENTAMENTO COM PREPARO MANUAL. AF_12/2021</t>
  </si>
  <si>
    <t>147,39</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</si>
  <si>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</si>
  <si>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</si>
  <si>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180,33</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</si>
  <si>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</si>
  <si>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</si>
  <si>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</si>
  <si>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71,64</t>
  </si>
  <si>
    <t>ALVENARIA ESTRUTURAL DE BLOCOS CERÂMICOS 14X19X39, (ESPESSURA DE 14 CM), UTILIZANDO PALHETA E ARGAMASSA DE ASSENTAMENTO COM PREPARO MANUAL. AF_03/2023</t>
  </si>
  <si>
    <t>72,81</t>
  </si>
  <si>
    <t>ALVENARIA ESTRUTURAL DE BLOCOS CERÂMICOS 14X19X29, (ESPESSURA DE 14 CM), UTILIZANDO PALHETA E ARGAMASSA DE ASSENTAMENTO COM PREPARO EM BETONEIRA. AF_03/2023</t>
  </si>
  <si>
    <t>81,17</t>
  </si>
  <si>
    <t>ALVENARIA ESTRUTURAL DE BLOCOS CERÂMICOS 14X19X29, (ESPESSURA DE 14 CM), UTILIZANDO PALHETA E ARGAMASSA DE ASSENTAMENTO COM PREPARO MANUAL. AF_03/2023</t>
  </si>
  <si>
    <t>82,46</t>
  </si>
  <si>
    <t>ALVENARIA ESTRUTURAL DE BLOCOS CERÂMICOS 14X19X39, (ESPESSURA DE 14 CM), UTILIZANDO COLHER DE PEDREIRO E ARGAMASSA DE ASSENTAMENTO COM PREPARO EM BETONEIRA. AF_03/2023</t>
  </si>
  <si>
    <t>83,05</t>
  </si>
  <si>
    <t>ALVENARIA ESTRUTURAL DE BLOCOS CERÂMICOS 14X19X39, (ESPESSURA DE 14 CM), UTILIZANDO COLHER DE PEDREIRO E ARGAMASSA DE ASSENTAMENTO COM PREPARO MANUAL. AF_03/2023</t>
  </si>
  <si>
    <t>84,60</t>
  </si>
  <si>
    <t>ALVENARIA ESTRUTURAL DE BLOCOS CERÂMICOS 14X19X29, (ESPESSURA DE 14 CM), UTILIZANDO COLHER DE PEDREIRO E ARGAMASSA DE ASSENTAMENTO COM PREPARO EM BETONEIRA. AF_03/2023</t>
  </si>
  <si>
    <t>97,27</t>
  </si>
  <si>
    <t>ALVENARIA ESTRUTURAL DE BLOCOS CERÂMICOS 14X19X29, (ESPESSURA DE 14 CM), UTILIZANDO COLHER DE PEDREIRO E ARGAMASSA DE ASSENTAMENTO COM PREPARO MANUAL. AF_03/2023</t>
  </si>
  <si>
    <t>99,00</t>
  </si>
  <si>
    <t>ALVENARIA DE VEDAÇÃO DE BLOCOS DE GESSO DE 7X50X66CM (ESPESSURA 7CM). AF_05/2020</t>
  </si>
  <si>
    <t>63,79</t>
  </si>
  <si>
    <t>ALVENARIA DE VEDAÇÃO DE BLOCOS DE GESSO DE 10X50X66CM (ESPESSURA 10CM). AF_05/2020</t>
  </si>
  <si>
    <t>83,45</t>
  </si>
  <si>
    <t>ALVENARIA DE VEDAÇÃO COM ELEMENTO VAZADO DE CERÂMICA (COBOGÓ) DE 7X20X20CM E ARGAMASSA DE ASSENTAMENTO COM PREPARO EM BETONEIRA. AF_05/2020</t>
  </si>
  <si>
    <t>156,49</t>
  </si>
  <si>
    <t>ALVENARIA DE VEDAÇÃO DE BLOCOS VAZADOS DE CONCRETO DE 9X19X39 CM (ESPESSURA 9 CM) E ARGAMASSA DE ASSENTAMENTO COM PREPARO EM BETONEIRA. AF_12/2021</t>
  </si>
  <si>
    <t>76,78</t>
  </si>
  <si>
    <t>ALVENARIA DE VEDAÇÃO DE BLOCOS VAZADOS DE CONCRETO DE 9X19X39 CM (ESPESSURA 9 CM) E ARGAMASSA DE ASSENTAMENTO COM PREPARO MANUAL. AF_12/2021</t>
  </si>
  <si>
    <t>77,65</t>
  </si>
  <si>
    <t>ALVENARIA DE VEDAÇÃO DE BLOCOS VAZADOS DE CONCRETO DE 14X19X39 CM (ESPESSURA 14 CM)  E ARGAMASSA DE ASSENTAMENTO COM PREPARO EM BETONEIRA. AF_12/2021</t>
  </si>
  <si>
    <t>99,65</t>
  </si>
  <si>
    <t>ALVENARIA DE VEDAÇÃO DE BLOCOS VAZADOS DE CONCRETO DE 14X19X39 CM (ESPESSURA 14 CM) E ARGAMASSA DE ASSENTAMENTO COM PREPARO MANUAL. AF_12/2021</t>
  </si>
  <si>
    <t>100,67</t>
  </si>
  <si>
    <t>ALVENARIA DE VEDAÇÃO DE BLOCOS VAZADOS DE CONCRETO DE 19X19X39 CM (ESPESSURA 19 CM) E ARGAMASSA DE ASSENTAMENTO COM PREPARO EM BETONEIRA. AF_12/2021</t>
  </si>
  <si>
    <t>119,89</t>
  </si>
  <si>
    <t>ALVENARIA DE VEDAÇÃO DE BLOCOS VAZADOS DE CONCRETO DE 19X19X39 CM (ESPESSURA 19 CM) E ARGAMASSA DE ASSENTAMENTO COM PREPARO MANUAL. AF_12/2021</t>
  </si>
  <si>
    <t>121,17</t>
  </si>
  <si>
    <t>ALVENARIA DE VEDAÇÃO DE BLOCOS  VAZADOS DE CONCRETO APARENTE DE 9X19X39 CM (ESPESSURA 9 CM) E ARGAMASSA DE ASSENTAMENTO COM PREPARO EM BETONEIRA. AF_12/2021</t>
  </si>
  <si>
    <t>86,05</t>
  </si>
  <si>
    <t>ALVENARIA DE VEDAÇÃO DE BLOCOS  VAZADOS DE CONCRETO APARENTE DE 9X19X39 CM (ESPESSURA 9 CM) E ARGAMASSA DE ASSENTAMENTO COM PREPARO MANUAL. AF_12/2021</t>
  </si>
  <si>
    <t>86,92</t>
  </si>
  <si>
    <t>ALVENARIA DE VEDAÇÃO DE BLOCOS  VAZADOS DE CONCRETO APARENTE DE 14X19X39 CM (ESPESSURA 14 CM) E ARGAMASSA DE ASSENTAMENTO COM PREPARO EM BETONEIRA. AF_12/2021</t>
  </si>
  <si>
    <t>113,19</t>
  </si>
  <si>
    <t>ALVENARIA DE VEDAÇÃO DE BLOCOS  VAZADOS DE CONCRETO APARENTE DE 14X19X39 CM (ESPESSURA 14 CM) E ARGAMASSA DE ASSENTAMENTO COM PREPARO MANUAL. AF_12/2021</t>
  </si>
  <si>
    <t>114,21</t>
  </si>
  <si>
    <t>ALVENARIA DE VEDAÇÃO DE BLOCOS  VAZADOS DE CONCRETO APARENTE DE 19X19X39 CM (ESPESSURA 19 CM) E ARGAMASSA DE ASSENTAMENTO COM PREPARO EM BETONEIRA. AF_12/2021</t>
  </si>
  <si>
    <t>137,15</t>
  </si>
  <si>
    <t>ALVENARIA DE VEDAÇÃO DE BLOCOS  VAZADOS DE CONCRETO APARENTE DE 19X19X39 CM (ESPESSURA 19 CM) E ARGAMASSA DE ASSENTAMENTO COM PREPARO MANUAL. AF_12/2021</t>
  </si>
  <si>
    <t>138,43</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</si>
  <si>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</si>
  <si>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</si>
  <si>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117,38</t>
  </si>
  <si>
    <t>ALVENARIA DE BLOCOS DE CONCRETO ESTRUTURAL 14X19X39 CM (ESPESSURA 14 CM), FBK = 4,5 MPA, UTILIZANDO PALHETA. AF_10/2022</t>
  </si>
  <si>
    <t>87,54</t>
  </si>
  <si>
    <t>ALVENARIA DE BLOCOS DE CONCRETO ESTRUTURAL 14X19X39 CM (ESPESSURA 14 CM), FBK = 14 MPA, UTILIZANDO PALHETA. AF_10/2022</t>
  </si>
  <si>
    <t>106,47</t>
  </si>
  <si>
    <t>ALVENARIA DE BLOCOS DE CONCRETO ESTRUTURAL 14X19X29 CM (ESPESSURA 14 CM), FBK = 4,5 MPA, UTILIZANDO PALHETA. AF_10/2022</t>
  </si>
  <si>
    <t>114,98</t>
  </si>
  <si>
    <t>ALVENARIA DE BLOCOS DE CONCRETO ESTRUTURAL 14X19X29 CM (ESPESSURA 14 CM), FBK = 14,0 MPA, UTILIZANDO PALHETA. AF_10/2022</t>
  </si>
  <si>
    <t>135,61</t>
  </si>
  <si>
    <t>ALVENARIA DE BLOCOS DE CONCRETO ESTRUTURAL 14X19X39 CM (ESPESSURA 14 CM), FBK = 4,5 MPA, UTILIZANDO COLHER DE PEDREIRO. AF_10/2022</t>
  </si>
  <si>
    <t>99,01</t>
  </si>
  <si>
    <t>ALVENARIA DE BLOCOS DE CONCRETO ESTRUTURAL 14X19X39 CM (ESPESSURA 14 CM), FBK = 14 MPA, UTILIZANDO COLHER DE PEDREIRO. AF_10/2022</t>
  </si>
  <si>
    <t>118,97</t>
  </si>
  <si>
    <t>ALVENARIA DE BLOCOS DE CONCRETO ESTRUTURAL 14X19X29 CM (ESPESSURA 14 CM), FBK = 4,5 MPA, UTILIZANDO COLHER DE PEDREIRO. AF_10/2022</t>
  </si>
  <si>
    <t>133,65</t>
  </si>
  <si>
    <t>ALVENARIA DE BLOCOS DE CONCRETO ESTRUTURAL 14X19X29 CM (ESPESSURA 14 CM), FBK = 14 MPA, UTILIZANDO COLHER DE PEDREIRO. AF_10/2022</t>
  </si>
  <si>
    <t>155,30</t>
  </si>
  <si>
    <t>ALVENARIA DE VEDAÇÃO COM ELEMENTO VAZADO DE CONCRETO (COBOGÓ) DE 7X50X50CM E ARGAMASSA DE ASSENTAMENTO COM PREPARO EM BETONEIRA. AF_05/2020</t>
  </si>
  <si>
    <t>227,48</t>
  </si>
  <si>
    <t>ALVENARIA DE VEDAÇÃO COM BLOCO DE VIDRO VAZADO, TIPO VENEZIANA, DE 6X20X20CM E ARGAMASSA DE ASSENTAMENTO COM PREPARO EM BETONEIRA. AF_05/2020</t>
  </si>
  <si>
    <t>669,49</t>
  </si>
  <si>
    <t>ALVENARIA DE VEDAÇÃO COM BLOCO DE VIDRO, TIPO CANELADO, DE 8X19X19CM E ARGAMASSA DE ASSENTAMENTO COM PREPARO EM BETONEIRA. AF_05/2020</t>
  </si>
  <si>
    <t>679,96</t>
  </si>
  <si>
    <t>PAREDE COM SISTEMA EM CHAPAS DE GESSO PARA DRYWALL, USO INTERNO, COM DUAS FACES SIMPLES E ESTRUTURA METÁLICA COM GUIAS SIMPLES, SEM VÃOS. AF_07/2023_PS</t>
  </si>
  <si>
    <t>93,45</t>
  </si>
  <si>
    <t>104,46</t>
  </si>
  <si>
    <t>PAREDE COM SISTEMA EM CHAPAS DE GESSO PARA DRYWALL, USO INTERNO, COM DUAS FACES SIMPLES E ESTRUTURA METÁLICA COM GUIAS DUPLAS, SEM VÃOS. AF_07/2023_PS</t>
  </si>
  <si>
    <t>121,71</t>
  </si>
  <si>
    <t>PAREDE COM SISTEMA EM CHAPAS DE GESSO PARA DRYWALL, USO INTERNO, COM DUAS FACES SIMPLES E ESTRUTURA METÁLICA COM GUIAS DUPLAS PARA PAREDES COM ÁREA LÍQUIDA MAIOR OU IGUAL A 6 M2, COM VÃOS. AF_07/2023_PS</t>
  </si>
  <si>
    <t>142,66</t>
  </si>
  <si>
    <t>PAREDE COM SISTEMA EM CHAPAS DE GESSO PARA DRYWALL, USO INTERNO, COM UMA FACE SIMPLES E OUTRA FACE DUPLA E ESTRUTURA METÁLICA COM GUIAS SIMPLES, SEM VÃOS. AF_07/2023_PS</t>
  </si>
  <si>
    <t>121,29</t>
  </si>
  <si>
    <t>PAREDE COM SISTEMA EM CHAPAS DE GESSO PARA DRYWALL, USO INTERNO, COM UMA FACE SIMPLES E OUTRA FACE DUPLA E ESTRUTURA METÁLICA COM GUIAS SIMPLES PARA PAREDES COM ÁREA LÍQUIDA MAIOR OU IGUAL A 6 M2, COM VÃOS. AF_07/2023_PS</t>
  </si>
  <si>
    <t>132,88</t>
  </si>
  <si>
    <t>PAREDE COM SISTEMA EM CHAPAS DE GESSO PARA DRYWALL, USO INTERNO COM UMA FACE SIMPLES E OUTRA FACE DUPLA E ESTRUTURA METÁLICA COM GUIAS DUPLAS, SEM VÃOS. AF_07/2023_PS</t>
  </si>
  <si>
    <t>149,56</t>
  </si>
  <si>
    <t>PAREDE COM SISTEMA EM CHAPAS DE GESSO PARA DRYWALL, USO INTERNO, COM UMA FACE SIMPLES E OUTRA FACE DUPLA E   ESTRUTURA METÁLICA COM GUIAS DUPLAS PARA PAREDES COM ÁREA LÍQUIDA MAIOR OU IGUAL A 6 M2, COM VÃOS. AF_07/2023_PS</t>
  </si>
  <si>
    <t>171,09</t>
  </si>
  <si>
    <t>PAREDE COM SISTEMA EM CHAPAS DE GESSO PARA DRYWALL, USO INTERNO, COM DUAS FACES DUPLAS E ESTRUTURA METÁLICA COM GUIAS SIMPLES, SEM VÃOS. AF_07/2023_PS</t>
  </si>
  <si>
    <t>149,14</t>
  </si>
  <si>
    <t>PAREDE COM SISTEMA EM CHAPAS DE GESSO PARA DRYWALL, USO INTERNO, COM DUAS FACES DUPLAS E ESTRUTURA METÁLICA COM GUIAS SIMPLES PARA PAREDES COM ÁREA LÍQUIDA MAIOR OU IGUAL A 6 M2, COM VÃOS. AF_07/2023_PS</t>
  </si>
  <si>
    <t>161,28</t>
  </si>
  <si>
    <t>PAREDE COM SISTEMA EM CHAPAS DE GESSO PARA DRYWALL, USO INTERNO COM DUAS FACES DUPLAS E ESTRUTURA METÁLICA COM GUIAS DUPLAS, SEM VÃOS. AF_07/2023_PS</t>
  </si>
  <si>
    <t>177,42</t>
  </si>
  <si>
    <t>PAREDE COM SISTEMA EM CHAPAS DE GESSO PARA DRYWALL, USO INTERNO, COM DUAS FACES DUPLAS E ESTRUTURA METÁLICA COM GUIAS DUPLAS PARA PAREDES COM ÁREA LÍQUIDA MAIOR OU IGUAL A 6 M2, COM VÃOS. AF_07/2023_PS</t>
  </si>
  <si>
    <t>199,49</t>
  </si>
  <si>
    <t>PAREDE COM SISTEMA EM CHAPAS DE GESSO PARA DRYWALL, USO INTERNO, COM UMA FACE SIMPLES E ESTRUTURA METÁLICA COM GUIAS SIMPLES, SEM VÃOS. AF_07/2023_PS</t>
  </si>
  <si>
    <t>62,04</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</si>
  <si>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</si>
  <si>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</si>
  <si>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11,35</t>
  </si>
  <si>
    <t>INSTALAÇÃO DE REFORÇO DE MADEIRA EM PAREDE DRYWALL. AF_07/2023</t>
  </si>
  <si>
    <t>38,83</t>
  </si>
  <si>
    <t>DIVISÓRIA FIXA EM VIDRO TEMPERADO 10 MM, SEM ABERTURA. AF_01/2021_PS</t>
  </si>
  <si>
    <t>304,09</t>
  </si>
  <si>
    <t>DIVISORIA SANITÁRIA, TIPO CABINE, EM GRANITO CINZA POLIDO, ESP = 3CM, ASSENTADO COM ARGAMASSA COLANTE AC III-E, EXCLUSIVE FERRAGENS. AF_01/2021</t>
  </si>
  <si>
    <t>674,99</t>
  </si>
  <si>
    <t>DIVISORIA SANITÁRIA, TIPO CABINE, EM MÁRMORE BRANCO POLIDO, ESP = 3CM, ASSENTADO COM ARGAMASSA COLANTE AC III-E, EXCLUSIVE FERRAGENS. AF_01/2021</t>
  </si>
  <si>
    <t>646,97</t>
  </si>
  <si>
    <t>TAPA VISTA DE MICTÓRIO EM GRANITO CINZA POLIDO, ESP = 3CM, ASSENTADO COM ARGAMASSA COLANTE AC III-E . AF_01/2021</t>
  </si>
  <si>
    <t>723,92</t>
  </si>
  <si>
    <t>TAPA VISTA DE MICTÓRIO EM MÁRMORE BRANCO POLIDO, ESP = 3CM, ASSENTADO COM ARGAMASSA COLANTE AC III-E . AF_01/2021</t>
  </si>
  <si>
    <t>697,23</t>
  </si>
  <si>
    <t>298,04</t>
  </si>
  <si>
    <t>TAPA VISTA DE MICTÓRIO EM PAINEL DE GRANILITE, ESP = 3CM, ASSENTADO COM ARGAMASSA COLANTE AC III-E . AF_01/2021</t>
  </si>
  <si>
    <t>356,37</t>
  </si>
  <si>
    <t>PAREDE COM SISTEMA EM CHAPAS DE GESSO PARA DRYWALL, USO INTERNO, COM DUAS FACES SIMPLES E ESTRUTURA METÁLICA COM GUIAS SIMPLES PARA PAREDES COM ÁREA LÍQUIDA MENOR QUE 6 M2, COM VÃOS. AF_07/2023_PS</t>
  </si>
  <si>
    <t>124,09</t>
  </si>
  <si>
    <t>PAREDE COM SISTEMA EM CHAPAS DE GESSO PARA DRYWALL, USO INTERNO, COM DUAS FACES SIMPLES E ESTRUTURA METÁLICA COM GUIAS DUPLAS PARA PAREDES COM ÁREA LÍQUIDA MENOR QUE 6 M2, COM VÃOS. AF_07/2023_PS</t>
  </si>
  <si>
    <t>179,00</t>
  </si>
  <si>
    <t>PAREDE COM SISTEMA EM CHAPAS DE GESSO PARA DRYWALL, USO INTERNO, COM UMA FACE SIMPLES E OUTRA FACE DUPLA E ESTRUTURA METÁLICA COM GUIAS SIMPLES PARA PAREDES COM ÁREA LÍQUIDA MENOR QUE 6 M2, COM VÃOS. AF_07/2023_PS</t>
  </si>
  <si>
    <t>153,62</t>
  </si>
  <si>
    <t>PAREDE COM SISTEMA EM CHAPAS DE GESSO PARA DRYWALL, USO INTERNO, COM UMA FACE SIMPLES E OUTRA FACE DUPLA E ESTRUTURA METÁLICA COM GUIAS DUPLAS PARA PAREDES COM ÁREA LÍQUIDA MENOR QUE 6 M2, COM VÃOS. AF_07/2023_PS</t>
  </si>
  <si>
    <t>208,53</t>
  </si>
  <si>
    <t>PAREDE COM SISTEMA EM CHAPAS DE GESSO PARA DRYWALL, USO INTERNO, COM DUAS FACES DUPLAS E ESTRUTURA METÁLICA COM GUIAS SIMPLES PARA PAREDES COM ÁREA LÍQUIDA MENOR QUE 6 M2, COM VÃOS. AF_07/2023_PS</t>
  </si>
  <si>
    <t>183,16</t>
  </si>
  <si>
    <t>PAREDE COM SISTEMA EM CHAPAS DE GESSO PARA DRYWALL, USO INTERNO, COM DUAS FACES DUPLAS E ESTRUTURA METÁLICA COM GUIAS DUPLAS PARA PAREDES COM ÁREA LÍQUIDA MENOR QUE 6 M2, COM VÃOS. AF_07/2023_PS</t>
  </si>
  <si>
    <t>238,07</t>
  </si>
  <si>
    <t>PAREDE COM SISTEMA EM CHAPAS DE GESSO PARA DRYWALL, USO INTERNO, COM UMA FACE SIMPLES E ESTRUTURA METÁLICA COM GUIAS SIMPLES PARA PAREDES COM ÁREA LÍQUIDA MENOR QUE 6 M2, COM VÃOS. AF_07/2023_PS</t>
  </si>
  <si>
    <t>90,96</t>
  </si>
  <si>
    <t>ALVENARIA DE VEDAÇÃO DE BLOCOS DE CONCRETO CELULAR DE 10X30X60CM (ESPESSURA 10CM) E ARGAMASSA DE ASSENTAMENTO COM PREPARO EM BETONEIRA. AF_05/2020</t>
  </si>
  <si>
    <t>131,56</t>
  </si>
  <si>
    <t>ALVENARIA DE VEDAÇÃO DE BLOCOS DE CONCRETO CELULAR DE 15X30X60CM (ESPESSURA 15CM) E ARGAMASSA DE ASSENTAMENTO COM PREPARO EM BETONEIRA. AF_05/2020</t>
  </si>
  <si>
    <t>184,77</t>
  </si>
  <si>
    <t>ALVENARIA DE VEDAÇÃO DE BLOCOS DE CONCRETO CELULAR DE 20X30X60CM (ESPESSURA 20CM) E ARGAMASSA DE ASSENTAMENTO COM PREPARO EM BETONEIRA. AF_05/2020</t>
  </si>
  <si>
    <t>271,63</t>
  </si>
  <si>
    <t>RECOMPOSIÇÃO DE PAVIMENTOS EM PEDRA POLIÉDRICA, REJUNTAMENTO COM PÓ DE PEDRA, COM REAPROVEITAMENTO DAS PEDRAS POLIÉDRICAS PARA O FECHAMENTO DE VALAS - INCLUSO RETIRADA E COLOCAÇÃO DO MATERIAL. AF_12/2020</t>
  </si>
  <si>
    <t>49,06</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</si>
  <si>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</si>
  <si>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</si>
  <si>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52,44</t>
  </si>
  <si>
    <t>RECOMPOSIÇÃO DE PAVIMENTO EM PARALELEPÍPEDOS, REJUNTAMENTO COM ARGAMASSA, COM REAPROVEITAMENTO DOS PARALELEPÍPEDOS, PARA O FECHAMENTO DE VALAS - INCLUSO RETIRADA E COLOCAÇÃO DO MATERIAL. AF_12/2020</t>
  </si>
  <si>
    <t>66,32</t>
  </si>
  <si>
    <t>RECOMPOSIÇÃO DE PAVIMENTO EM PISO INTERTRAVADO SEXTAVADO, COM REAPROVEITAMENTO DOS BLOCOS SEXTAVADO, PARA O FECHAMENTO DE VALAS - INCLUSO RETIRADA E COLOCAÇÃO DO MATERIAL. AF_12/2020</t>
  </si>
  <si>
    <t>41,55</t>
  </si>
  <si>
    <t>RECOMPOSIÇÃO DE BASE E OU SUB-BASE PARA REMENDO PROFUNDO DE SOLOS DE COMPORTAMENTO LATERÍTICO (ARENOSO) - INCLUSO RETIRADA E COLOCAÇÃO DO MATERIAL. AF_12/2020</t>
  </si>
  <si>
    <t>123,77</t>
  </si>
  <si>
    <t>RECOMPOSIÇÃO DE BASE E OU SUB-BASE PARA REMENDO PROFUNDO DE SOLO MELHORADO COM CIMENTO (TEOR DE 2%) - INCLUSO RETIRADA E COLOCAÇÃO DO MATERIAL. AF_12/2020</t>
  </si>
  <si>
    <t>160,38</t>
  </si>
  <si>
    <t>RECOMPOSIÇÃO DE BASE E OU SUB-BASE PARA REMENDO PROFUNDO DE SOLO MELHORADO COM CIMENTO (TEOR DE 4%) - INCLUSO RETIRADA E COLOCAÇÃO DO MATERIAL. AF_12/2020</t>
  </si>
  <si>
    <t>194,46</t>
  </si>
  <si>
    <t>RECOMPOSIÇÃO DE BASE E OU SUB-BASE PARA REMENDO PROFUNDO DE SOLO COM CIMENTO (TEOR DE 6%) - INCLUSO RETIRADA E COLOCAÇÃO DO MATERIAL. AF_12/2020</t>
  </si>
  <si>
    <t>227,63</t>
  </si>
  <si>
    <t>RECOMPOSIÇÃO DE BASE E OU SUB-BASE PARA REMENDO PROFUNDO DE SOLO COM CIMENTO (TEOR DE 8%) - INCLUSO RETIRADA E COLOCAÇÃO DO MATERIAL. AF_12/2020</t>
  </si>
  <si>
    <t>260,36</t>
  </si>
  <si>
    <t>RECOMPOSIÇÃO DE BASE E OU SUB-BASE PARA REMENDO PROFUNDO DE SOLO BRITA (40/60) - INCLUSO RETIRADA E COLOCAÇÃO DO MATERIAL. AF_12/2020</t>
  </si>
  <si>
    <t>229,13</t>
  </si>
  <si>
    <t>RECOMPOSIÇÃO DE BASE E OU SUB-BASE PARA REMENDO PROFUNDO DE SOLO BRITA (50/50) - INCLUSO RETIRADA E COLOCAÇÃO DO MATERIAL. AF_12/2020</t>
  </si>
  <si>
    <t>211,58</t>
  </si>
  <si>
    <t>RECOMPOSIÇÃO DE BASE E OU SUB-BASE PARA REMENDO PROFUNDO DE SOLO BRITA (40/60) COM CIMENTO (TEOR DE 4%) - INCLUSO RETIRADA E COLOCAÇÃO DO MATERIAL. AF_12/2020</t>
  </si>
  <si>
    <t>295,61</t>
  </si>
  <si>
    <t>RECOMPOSIÇÃO DE BASE E OU SUB-BASE PARA REMENDO PROFUNDO DE SOLO BRITA (40/60) COM CIMENTO (TEOR DE 6%) - INCLUSO RETIRADA E COLOCAÇÃO DO MATERIAL. AF_12/2020</t>
  </si>
  <si>
    <t>326,67</t>
  </si>
  <si>
    <t>RECOMPOSIÇÃO DE BASE E OU SUB-BASE PARA REMENDO PROFUNDO DE SOLO BRITA (40/60) COM CIMENTO (TEOR DE 8%) - INCLUSO RETIRADA E COLOCAÇÃO DO MATERIAL. AF_12/2020</t>
  </si>
  <si>
    <t>357,30</t>
  </si>
  <si>
    <t>RECOMPOSIÇÃO DE BASE E OU SUB-BASE PARA REMENDO PROFUNDO DE SOLO BRITA (50/50) COM CIMENTO (TEOR DE 4%) - INCLUSO RETIRADA E COLOCAÇÃO DO MATERIAL. AF_12/2020</t>
  </si>
  <si>
    <t>278,76</t>
  </si>
  <si>
    <t>RECOMPOSIÇÃO DE BASE E OU SUB-BASE PARA REMENDO PROFUNDO DE SOLO BRITA (50/50) COM CIMENTO (TEOR DE 6%) - INCLUSO RETIRADA E COLOCAÇÃO DO MATERIAL. AF_12/2020</t>
  </si>
  <si>
    <t>310,16</t>
  </si>
  <si>
    <t>RECOMPOSIÇÃO DE BASE E OU SUB-BASE PARA REMENDO PROFUNDO DE SOLO BRITA (50/50) COM CIMENTO (TEOR DE 8%) - INCLUSO RETIRADA E COLOCAÇÃO DO MATERIAL. AF_12/2020</t>
  </si>
  <si>
    <t>341,14</t>
  </si>
  <si>
    <t>RECOMPOSIÇÃO DE BASE E OU SUB-BASE PARA REMENDO PROFUNDO DE BRITA GRADUADA SIMPLES - INCLUSO RETIRADA E COLOCAÇÃO DO MATERIAL. AF_12/2020</t>
  </si>
  <si>
    <t>325,07</t>
  </si>
  <si>
    <t>RECOMPOSIÇÃO DE BASE E OU SUB-BASE PARA FECHAMENTO DE VALAS DE SOLOS DE COMPORTAMENTO LATERÍTICO (ARENOSO) - INCLUSO RETIRADA E COLOCAÇÃO DO MATERIAL. AF_12/2020</t>
  </si>
  <si>
    <t>27,41</t>
  </si>
  <si>
    <t>RECOMPOSIÇÃO DE BASE E OU SUB-BASE PARA FECHAMENTO DE VALAS DE SOLO MELHORADO COM CIMENTO (TEOR DE 2%) - INCLUSO RETIRADA E COLOCAÇÃO DO MATERIAL. AF_12/2020</t>
  </si>
  <si>
    <t>64,02</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</si>
  <si>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</si>
  <si>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</si>
  <si>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131,26</t>
  </si>
  <si>
    <t>RECOMPOSIÇÃO DE BASE E OU SUB-BASE PARA FECHAMENTO DE VALAS DE SOLO COM CIMENTO (TEOR DE 8%) - INCLUSO RETIRADA E COLOCAÇÃO DO MATERIAL. AF_12/2020</t>
  </si>
  <si>
    <t>218,72</t>
  </si>
  <si>
    <t>RECOMPOSIÇÃO DE BASE E OU SUB-BASE PARA FECHAMENTO DE VALAS DE SOLO BRITA (40/60) - INCLUSO RETIRADA E COLOCAÇÃO DO MATERIAL. AF_12/2020</t>
  </si>
  <si>
    <t>132,77</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</si>
  <si>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</si>
  <si>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</si>
  <si>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199,25</t>
  </si>
  <si>
    <t>RECOMPOSIÇÃO DE BASE E OU SUB-BASE PARA FECHAMENTO DE VALAS DE SOLO BRITA (40/60) COM CIMENTO (TEOR DE 6%) - INCLUSO RETIRADA E COLOCAÇÃO DO MATERIAL. AF_12/2020</t>
  </si>
  <si>
    <t>230,31</t>
  </si>
  <si>
    <t>RECOMPOSIÇÃO DE BASE E OU SUB-BASE PARA FECHAMENTO DE VALAS DE SOLO BRITA (40/60) COM CIMENTO (TEOR DE 8%) - INCLUSO RETIRADA E COLOCAÇÃO DO MATERIAL. AF_12/2020</t>
  </si>
  <si>
    <t>260,94</t>
  </si>
  <si>
    <t>RECOMPOSIÇÃO DE BASE E OU SUB-BASE PARA FECHAMENTO DE VALAS DE SOLO BRITA (50/50) COM CIMENTO (TEOR DE 4%) - INCLUSO RETIRADA E COLOCAÇÃO DO MATERIAL. AF_12/2020</t>
  </si>
  <si>
    <t>182,40</t>
  </si>
  <si>
    <t>RECOMPOSIÇÃO DE BASE E OU SUB-BASE PARA FECHAMENTO DE VALAS DE SOLO BRITA (50/50) COM CIMENTO (TEOR DE 6%) - INCLUSO RETIRADA E COLOCAÇÃO DO MATERIAL. AF_12/2020</t>
  </si>
  <si>
    <t>213,80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</si>
  <si>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</si>
  <si>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</si>
  <si>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228,71</t>
  </si>
  <si>
    <t>REASSENTAMENTO DE PARALELEPÍPEDOS, REJUNTAMENTO COM PÓ DE PEDRA, COM REAPROVEITAMENTO DOS PARALELEPÍPEDOS - INCLUSO RETIRADA E COLOCAÇÃO DO MATERIAL. AF_12/2020</t>
  </si>
  <si>
    <t>60,54</t>
  </si>
  <si>
    <t>REASSENTAMENTO DE PARALELEPÍPEDOS, REJUNTAMENTO COM ARGAMASSA, COM REAPROVEITAMENTO DOS PARALELEPÍPEDOS - INCLUSO RETIRADA E COLOCAÇÃO DO MATERIAL. AF_12/2020</t>
  </si>
  <si>
    <t>74,75</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</si>
  <si>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</si>
  <si>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</si>
  <si>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80,83</t>
  </si>
  <si>
    <t>REASSENTAMENTO DE BLOCOS PISOGRAMA PARA PISO INTERTRAVADO, COM REAPROVEITAMENTO DOS BLOCOS PISOGRAMA - INCLUSO RETIRADA E COLOCAÇÃO DO MATERIAL. AF_12/2020</t>
  </si>
  <si>
    <t>26,72</t>
  </si>
  <si>
    <t>REASSENTAMENTO DE BLOCOS SEXTAVADO PARA PISO INTERTRAVADO, ESPESSURA DE 6 CM, EM CALÇADA, COM REAPROVEITAMENTO DOS BLOCOS SEXTAVADOS - INCLUSO RETIRADA E COLOCAÇÃO DO MATERIAL. AF_12/2020</t>
  </si>
  <si>
    <t>32,60</t>
  </si>
  <si>
    <t>REASSENTAMENTO DE BLOCOS SEXTAVADO PARA PISO INTERTRAVADO, ESPESSURA DE 6 CM, EM VIA/ESTACIONAMENTO, COM REAPROVEITAMENTO DOS BLOCOS SEXTAVADO - INCLUSO RETIRADA E COLOCAÇÃO DO MATERIAL. AF_12/2020</t>
  </si>
  <si>
    <t>27,22</t>
  </si>
  <si>
    <t>REASSENTAMENTO DE BLOCOS SEXTAVADO PARA PISO INTERTRAVADO, ESPESSURA DE 8 CM, EM VIA/ESTACIONAMENTO, COM REAPROVEITAMENTO DOS BLOCOS SEXTAVADO - INCLUSO RETIRADA E COLOCAÇÃO DO MATERIAL. AF_12/2020</t>
  </si>
  <si>
    <t>29,73</t>
  </si>
  <si>
    <t>REASSENTAMENTO DE BLOCOS SEXTAVADO PARA PISO INTERTRAVADO, ESPESSURA DE 10 CM, EM VIA/ESTACIONAMENTO, COM REAPROVEITAMENTO DOS BLOCOS SEXTAVADO - INCLUSO RETIRADA E COLOCAÇÃO DO MATERIAL. AF_12/2020</t>
  </si>
  <si>
    <t>33,71</t>
  </si>
  <si>
    <t>REASSENTAMENTO DE BLOCOS RETANGULAR PARA PISO INTERTRAVADO, ESPESSURA DE 4  CM, EM CALÇADA, COM REAPROVEITAMENTO DOS BLOCOS RETANGULAR - INCLUSO RETIRADA E COLOCAÇÃO DO MATERIAL. AF_12/2020</t>
  </si>
  <si>
    <t>31,74</t>
  </si>
  <si>
    <t>REASSENTAMENTO DE BLOCOS RETANGULAR PARA PISO INTERTRAVADO, ESPESSURA DE 6 CM, EM CALÇADA, COM REAPROVEITAMENTO DOS BLOCOS RETANGULAR - INCLUSO RETIRADA E COLOCAÇÃO DO MATERIAL. AF_12/2020</t>
  </si>
  <si>
    <t>34,31</t>
  </si>
  <si>
    <t>REASSENTAMENTO DE BLOCOS RETANGULAR PARA PISO INTERTRAVADO, ESPESSURA DE 6 CM, EM VIA/ESTACIONAMENTO, COM REAPROVEITAMENTO DOS BLOCOS RETANGULAR - INCLUSO RETIRADA E COLOCAÇÃO DO MATERIAL. AF_12/2020</t>
  </si>
  <si>
    <t>27,57</t>
  </si>
  <si>
    <t>REASSENTAMENTO DE BLOCOS RETANGULAR PARA PISO INTERTRAVADO, ESPESSURA DE 8 CM, EM VIA/ESTACIONAMENTO, COM REAPROVEITAMENTO DOS BLOCOS RETANGULAR - INCLUSO RETIRADA E COLOCAÇÃO DO MATERIAL. AF_12/2020</t>
  </si>
  <si>
    <t>31,54</t>
  </si>
  <si>
    <t>REASSENTAMENTO DE BLOCOS RETANGULAR PARA PISO INTERTRAVADO, ESPESSURA DE 10 CM, EM VIA/ESTACIONAMENTO, COM REAPROVEITAMENTO DOS BLOCOS RETANGULAR - INCLUSO RETIRADA E COLOCAÇÃO DO MATERIAL. AF_12/2020</t>
  </si>
  <si>
    <t>35,51</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</si>
  <si>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</si>
  <si>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</si>
  <si>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35,90</t>
  </si>
  <si>
    <t>REASSENTAMENTO DE BLOCOS 16 FACES PARA PISO INTERTRAVADO, ESPESSURA DE 6 CM, EM VIA/ESTACIONAMENTO, COM REAPROVEITAMENTO DOS BLOCOS 16 FACES - INCLUSO RETIRADA E COLOCAÇÃO DO MATERIAL. AF_12/2020</t>
  </si>
  <si>
    <t>29,16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</si>
  <si>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</si>
  <si>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</si>
  <si>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37,10</t>
  </si>
  <si>
    <t>RECOMPOSIÇÃO DE REVESTIMENTO EM CONCRETO ASFÁLTICO (AQUISIÇÃO EM USINA), PARA O FECHAMENTO DE VALAS - INCLUSO DEMOLIÇÃO DO PAVIMENTO. AF_12/2020</t>
  </si>
  <si>
    <t>2.346,67</t>
  </si>
  <si>
    <t>RECOMPOSIÇÃO DE PAVIMENTO EM PISO INTERTRAVADO, COM REAPROVEITAMENTO DOS BLOCOS INTERTRAVADOS, PARA FECHAMENTO DE VALAS - INCLUSO RETIRADA E COLOCAÇÃO DO MATERIAL. AF_12/2020</t>
  </si>
  <si>
    <t>54,67</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</si>
  <si>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</si>
  <si>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</si>
  <si>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0,47</t>
  </si>
  <si>
    <t>REGULARIZAÇÃO E COMPACTAÇÃO DE SUBLEITO DE SOLO PREDOMINANTEMENTE ARGILOSO, PARA OBRAS DE RECONSTRUÇÃO DE PAVIMENTOS. AF_09/2024</t>
  </si>
  <si>
    <t>3,76</t>
  </si>
  <si>
    <t>REGULARIZAÇÃO E COMPACTAÇÃO DE SUBLEITO DE SOLO PREDOMINANTEMENTE ARENOSO, PARA OBRAS DE RECONSTRUÇÃO DE PAVIMENTOS. AF_09/2024</t>
  </si>
  <si>
    <t>1,87</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</si>
  <si>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</si>
  <si>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</si>
  <si>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49,78</t>
  </si>
  <si>
    <t>CONSTRUÇÃO DE BASE E SUB-BASE PARA PAVIMENTAÇÃO DE SOLO (PREDOMINANTEMENTE ARENOSO) MELHORADO COM CIMENTO - 4%, MISTURA EM PISTA, COM ESPESSURA DE 15 CM - EXCLUSIVE ESCAVAÇÃO, CARGA E TRANSPORTE E SOLO. AF_09/2024</t>
  </si>
  <si>
    <t>83,86</t>
  </si>
  <si>
    <t>CONSTRUÇÃO DE BASE E SUB-BASE PARA PAVIMENTAÇÃO DE SOLO (PREDOMINANTEMENTE ARENOSO) COM CIMENTO - 6%, MISTURA EM PISTA, COM ESPESSURA DE 15 CM - EXCLUSIVE ESCAVAÇÃO, CARGA E TRANSPORTE E SOLO. AF_09/2024</t>
  </si>
  <si>
    <t>117,03</t>
  </si>
  <si>
    <t>CONSTRUÇÃO DE BASE E SUB-BASE PARA PAVIMENTAÇÃO DE SOLO (PREDOMINANTEMENTE ARENOSO) COM CIMENTO - 8%, MISTURA EM PISTA, COM ESPESSURA DE 15 CM - EXCLUSIVE ESCAVAÇÃO, CARGA E TRANSPORTE E SOLO. AF_09/2024</t>
  </si>
  <si>
    <t>149,76</t>
  </si>
  <si>
    <t>CONSTRUÇÃO DE BASE E SUB-BASE PARA PAVIMENTAÇÃO DE BRITA GRADUADA SIMPLES, COM ESPESSURA DE 15 CM - EXCLUSIVE CARGA E TRANSPORTE. AF_09/2024</t>
  </si>
  <si>
    <t>214,91</t>
  </si>
  <si>
    <t>CONSTRUÇÃO DE BASE E SUB-BASE PARA PAVIMENTAÇÃO DE BRITA GRADUADA SIMPLES TRATADA COM CIMENTO, COM ESPESSURA DE 15 CM - EXCLUSIVE CARGA E TRANSPORTE. AF_09/2024</t>
  </si>
  <si>
    <t>279,62</t>
  </si>
  <si>
    <t>CONSTRUÇÃO DE BASE E SUB-BASE PARA PAVIMENTAÇÃO DE CONCRETO COMPACTADO COM ROLO, COM ESPESSURA DE 15 CM - EXCLUSIVE CARGA E TRANSPORTE. AF_09/2024</t>
  </si>
  <si>
    <t>365,42</t>
  </si>
  <si>
    <t>CONSTRUÇÃO DE BASE E SUB-BASE PARA PAVIMENTAÇÃO DE RACHÃO, COM ESPESSURA DE 40 CM - EXCLUSIVE CARGA E TRANSPORTE. AF_09/2024</t>
  </si>
  <si>
    <t>148,48</t>
  </si>
  <si>
    <t>CONSTRUÇÃO DE BASE E SUB-BASE PARA PAVIMENTAÇÃO DE MACADAME SECO, COM ESPESSURA DE 15 CM - EXCLUSIVE CARGA E TRANSPORTE. AF_09/2024</t>
  </si>
  <si>
    <t>193,73</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</si>
  <si>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</si>
  <si>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</si>
  <si>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111,37</t>
  </si>
  <si>
    <t>CONSTRUÇÃO DE BASE E SUB-BASE PARA PAVIMENTAÇÃO DE SOLO (PREDOMINANTEMENTE ARENOSO) BRITA - 40%-60% COM CIMENTO - 4%, MISTURA EM PISTA, COM ESPESSURA DE 15 CM - EXCLUSIVE ESCAVAÇÃO, CARGA E TRANSPORTE E SOLO. AF_09/2024</t>
  </si>
  <si>
    <t>195,32</t>
  </si>
  <si>
    <t>CONSTRUÇÃO DE BASE E SUB-BASE PARA PAVIMENTAÇÃO DE SOLO (PREDOMINANTEMENTE ARENOSO) BRITA - 40%-60% COM CIMENTO - 6%, MISTURA EM PISTA, COM ESPESSURA DE 15 CM - EXCLUSIVE ESCAVAÇÃO, CARGA E TRANSPORTE E SOLO. AF_09/2024</t>
  </si>
  <si>
    <t>226,38</t>
  </si>
  <si>
    <t>CONSTRUÇÃO DE BASE E SUB-BASE PARA PAVIMENTAÇÃO DE SOLO (PREDOMINANTEMENTE ARENOSO) BRITA - 40%-60% COM CIMENTO - 8%, MISTURA EM PISTA, COM ESPESSURA DE 15 CM - EXCLUSIVE ESCAVAÇÃO, CARGA E TRANSPORTE E SOLO. AF_09/2024</t>
  </si>
  <si>
    <t>257,01</t>
  </si>
  <si>
    <t>CONSTRUÇÃO DE BASE E SUB-BASE PARA PAVIMENTAÇÃO DE SOLO (PREDOMINANTEMENTE ARENOSO) BRITA - 50%-50% COM CIMENTO - 4%, MISTURA EM PISTA, COM ESPESSURA DE 15 CM - EXCLUSIVE ESCAVAÇÃO, CARGA E TRANSPORTE E SOLO. AF_09/2024</t>
  </si>
  <si>
    <t>178,46</t>
  </si>
  <si>
    <t>CONSTRUÇÃO DE BASE E SUB-BASE PARA PAVIMENTAÇÃO DE SOLO (PREDOMINANTEMENTE ARENOSO) BRITA - 50%-50% COM CIMENTO - 6%, MISTURA EM PISTA, COM ESPESSURA DE 15 CM - EXCLUSIVE ESCAVAÇÃO, CARGA E TRANSPORTE E SOLO. AF_09/2024</t>
  </si>
  <si>
    <t>209,87</t>
  </si>
  <si>
    <t>CONSTRUÇÃO DE BASE E SUB-BASE PARA PAVIMENTAÇÃO DE SOLO (PREDOMINANTEMENTE ARENOSO) BRITA - 50%-50% COM CIMENTO - 8%, MISTURA EM PISTA, COM ESPESSURA DE 15 CM - EXCLUSIVE ESCAVAÇÃO, CARGA E TRANSPORTE E SOLO. AF_09/2024</t>
  </si>
  <si>
    <t>240,85</t>
  </si>
  <si>
    <t>CONSTRUÇÃO DE BASE E SUB-BASE PARA PAVIMENTAÇÃO DE SOLO (PREDOMINANTEMENTE ARGILOSO) BRITA - 40%-60%, MISTURA EM PISTA, COM ESPESSURA DE 15 CM - EXCLUSIVE ESCAVAÇÃO, CARGA E TRANSPORTE E SOLO. AF_09/2024</t>
  </si>
  <si>
    <t>134,09</t>
  </si>
  <si>
    <t>CONSTRUÇÃO DE BASE E SUB-BASE PARA PAVIMENTAÇÃO DE SOLO (PREDOMINANTEMENTE ARGILOSO) BRITA - 50%-50%, MISTURA EM PISTA, COM ESPESSURA DE 15 CM - EXCLUSIVE ESCAVAÇÃO, CARGA E TRANSPORTE E SOLO. AF_09/2024</t>
  </si>
  <si>
    <t>116,53</t>
  </si>
  <si>
    <t>ESPALHAMENTO DE MATERIAL COM TRATOR DE ESTEIRAS. AF_09/2024</t>
  </si>
  <si>
    <t>REGULARIZAÇÃO DE SUPERFÍCIES COM MOTONIVELADORA. AF_09/2024</t>
  </si>
  <si>
    <t>1,85</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</si>
  <si>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</si>
  <si>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</si>
  <si>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</si>
  <si>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</si>
  <si>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</si>
  <si>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</si>
  <si>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</si>
  <si>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</si>
  <si>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55,36</t>
  </si>
  <si>
    <t>RECONSTRUÇÃO DE BASE E SUB-BASE PARA PAVIMENTAÇÃO DE SOLO (PREDOMINANTEMENTE ARENOSO) MELHORADO COM CIMENTO - 2%, MISTURA EM PISTA, COM ESPESSURA DE 10 CM - EXCLUSIVE ESCAVAÇÃO, CARGA E TRANSPORTE E SOLO. AF_09/2024</t>
  </si>
  <si>
    <t>61,95</t>
  </si>
  <si>
    <t>RECONSTRUÇÃO DE BASE E SUB-BASE PARA PAVIMENTAÇÃO DE SOLO (PREDOMINANTEMENTE ARENOSO) MELHORADO COM CIMENTO - 4%, MISTURA EM PISTA, COM ESPESSURA DE 10 CM - EXCLUSIVE ESCAVAÇÃO, CARGA E TRANSPORTE E SOLO. AF_09/2024</t>
  </si>
  <si>
    <t>96,03</t>
  </si>
  <si>
    <t>RECONSTRUÇÃO DE BASE E SUB-BASE PARA PAVIMENTAÇÃO DE SOLO (PREDOMINANTEMENTE ARENOSO) MELHORADO COM CIMENTO - 2%, MISTURA EM PISTA, COM ESPESSURA DE 15 CM - EXCLUSIVE ESCAVAÇÃO, CARGA E TRANSPORTE E SOLO. AF_09/2024</t>
  </si>
  <si>
    <t>54,18</t>
  </si>
  <si>
    <t>CONSTRUÇÃO DE BASE E SUB-BASE PARA PAVIMENTAÇÃO DE SOLO (PREDOMINANTEMENTE ARENOSO) MELHORADO COM CIMENTO - 2%, MISTURA EM PISTA, COM ESPESSURA DE 20 CM - EXCLUSIVE ESCAVAÇÃO, CARGA E TRANSPORTE E SOLO. AF_09/2024</t>
  </si>
  <si>
    <t>48,90</t>
  </si>
  <si>
    <t>RECONSTRUÇÃO DE BASE E SUB-BASE PARA PAVIMENTAÇÃO DE SOLO (PREDOMINANTEMENTE ARENOSO) MELHORADO COM CIMENTO - 2%, MISTURA EM PISTA, COM ESPESSURA DE 20 CM - EXCLUSIVE ESCAVAÇÃO, CARGA E TRANSPORTE E SOLO. AF_09/2024</t>
  </si>
  <si>
    <t>53,09</t>
  </si>
  <si>
    <t>RECONSTRUÇÃO DE BASE E SUB-BASE PARA PAVIMENTAÇÃO DE SOLO (PREDOMINANTEMENTE ARENOSO) BRITA - 40%-60%, MISTURA EM PISTA, COM ESPESSURA DE 10 CM - EXCLUSIVE ESCAVAÇÃO, CARGA E TRANSPORTE E SOLO. AF_09/2024</t>
  </si>
  <si>
    <t>147,40</t>
  </si>
  <si>
    <t>RECONSTRUÇÃO DE BASE E SUB-BASE PARA PAVIMENTAÇÃO DE SOLO (PREDOMINANTEMENTE ARENOSO) BRITA - 40%-60%, MISTURA EM PISTA, COM ESPESSURA DE 15 CM - EXCLUSIVE ESCAVAÇÃO, CARGA E TRANSPORTE E SOLO. AF_09/2024</t>
  </si>
  <si>
    <t>137,71</t>
  </si>
  <si>
    <t>RECONSTRUÇÃO DE BASE E SUB-BASE PARA PAVIMENTAÇÃO DE SOLO (PREDOMINANTEMENTE ARENOSO) BRITA - 50%-50%, MISTURA EM PISTA, COM ESPESSURA DE 10 CM - EXCLUSIVE ESCAVAÇÃO, CARGA E TRANSPORTE E SOLO. AF_09/2024</t>
  </si>
  <si>
    <t>129,84</t>
  </si>
  <si>
    <t>RECONSTRUÇÃO DE BASE E SUB-BASE PARA PAVIMENTAÇÃO DE SOLO (PREDOMINANTEMENTE ARENOSO) BRITA - 50%-50%, MISTURA EM PISTA, COM ESPESSURA DE 15 CM - EXCLUSIVE ESCAVAÇÃO, CARGA E TRANSPORTE E SOLO. AF_09/2024</t>
  </si>
  <si>
    <t>120,15</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</si>
  <si>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</si>
  <si>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</si>
  <si>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115,32</t>
  </si>
  <si>
    <t>CONSTRUÇÃO DE BASE E SUB-BASE PARA PAVIMENTAÇÃO DE SOLO (PREDOMINANTEMENTE ARGILOSO) BRITA - 40%-60%, MISTURA EM PISTA, COM ESPESSURA DE 10 CM - EXCLUSIVE ESCAVAÇÃO, CARGA E TRANSPORTE E SOLO. AF_09/2024</t>
  </si>
  <si>
    <t>143,57</t>
  </si>
  <si>
    <t>RECONSTRUÇÃO DE BASE E SUB-BASE PARA PAVIMENTAÇÃO DE SOLO (PREDOMINANTEMENTE ARGILOSO) BRITA - 40%-60%, MISTURA EM PISTA, COM ESPESSURA DE 10 CM - EXCLUSIVE ESCAVAÇÃO, CARGA E TRANSPORTE E SOLO. AF_09/2024</t>
  </si>
  <si>
    <t>158,48</t>
  </si>
  <si>
    <t>RECONSTRUÇÃO DE BASE E SUB-BASE PARA PAVIMENTAÇÃO DE SOLO (PREDOMINANTEMENTE ARGILOSO) BRITA - 40%-60%, MISTURA EM PISTA, COM ESPESSURA DE 15 CM - EXCLUSIVE ESCAVAÇÃO, CARGA E TRANSPORTE E SOLO. AF_09/2024</t>
  </si>
  <si>
    <t>145,13</t>
  </si>
  <si>
    <t>CONSTRUÇÃO DE BASE E SUB-BASE PARA PAVIMENTAÇÃO DE SOLO (PREDOMINANTEMENTE ARGILOSO) BRITA - 40%-60%, MISTURA EM PISTA, COM ESPESSURA DE 20 CM - EXCLUSIVE ESCAVAÇÃO, CARGA E TRANSPORTE E SOLO. AF_09/2024</t>
  </si>
  <si>
    <t>133,13</t>
  </si>
  <si>
    <t>RECONSTRUÇÃO DE BASE E SUB-BASE PARA PAVIMENTAÇÃO DE SOLO (PREDOMINANTEMENTE ARGILOSO) BRITA - 40%-60%, MISTURA EM PISTA, COM ESPESSURA DE 20 CM - EXCLUSIVE ESCAVAÇÃO, CARGA E TRANSPORTE E SOLO. AF_09/2024</t>
  </si>
  <si>
    <t>143,89</t>
  </si>
  <si>
    <t>CONSTRUÇÃO DE BASE E SUB-BASE PARA PAVIMENTAÇÃO DE SOLO (PREDOMINANTEMENTE ARGILOSO) BRITA - 50%-50%, MISTURA EM PISTA, COM ESPESSURA DE 10 CM - EXCLUSIVE ESCAVAÇÃO, CARGA E TRANSPORTE E SOLO. AF_09/2024</t>
  </si>
  <si>
    <t>126,01</t>
  </si>
  <si>
    <t>RECONSTRUÇÃO DE BASE E SUB-BASE PARA PAVIMENTAÇÃO DE SOLO (PREDOMINANTEMENTE ARGILOSO) BRITA - 50%-50%, MISTURA EM PISTA, COM ESPESSURA DE 10 CM - EXCLUSIVE ESCAVAÇÃO, CARGA E TRANSPORTE E SOLO. AF_09/2024</t>
  </si>
  <si>
    <t>140,92</t>
  </si>
  <si>
    <t>RECONSTRUÇÃO DE BASE E SUB-BASE PARA PAVIMENTAÇÃO DE SOLO (PREDOMINANTEMENTE ARGILOSO) BRITA - 50%-50%, MISTURA EM PISTA, COM ESPESSURA DE 15 CM - EXCLUSIVE ESCAVAÇÃO, CARGA E TRANSPORTE E SOLO. AF_09/2024</t>
  </si>
  <si>
    <t>127,57</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</si>
  <si>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</si>
  <si>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</si>
  <si>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126,33</t>
  </si>
  <si>
    <t>CONSTRUÇÃO DE BASE E SUB-BASE PARA PAVIMENTAÇÃO DE SOLO (PREDOMINANTEMENTE ARENOSO) MELHORADO COM CIMENTO - 4%, MISTURA EM PISTA, COM ESPESSURA DE 10 CM - EXCLUSIVE ESCAVAÇÃO, CARGA E TRANSPORTE E SOLO. AF_09/2024</t>
  </si>
  <si>
    <t>89,44</t>
  </si>
  <si>
    <t>CONSTRUÇÃO DE BASE E SUB-BASE PARA PAVIMENTAÇÃO DE SOLO (PREDOMINANTEMENTE ARENOSO) COM CIMENTO - 6%, MISTURA EM PISTA, COM ESPESSURA DE 10 CM - EXCLUSIVE ESCAVAÇÃO, CARGA E TRANSPORTE E SOLO. AF_09/2024</t>
  </si>
  <si>
    <t>122,61</t>
  </si>
  <si>
    <t>CONSTRUÇÃO DE BASE E SUB-BASE PARA PAVIMENTAÇÃO DE SOLO (PREDOMINANTEMENTE ARENOSO) COM CIMENTO - 8%, MISTURA EM PISTA, COM ESPESSURA DE 10 CM - EXCLUSIVE ESCAVAÇÃO, CARGA E TRANSPORTE E SOLO. AF_09/2024</t>
  </si>
  <si>
    <t>155,34</t>
  </si>
  <si>
    <t>RECONSTRUÇÃO DE BASE E SUB-BASE PARA PAVIMENTAÇÃO DE SOLO (PREDOMINANTEMENTE ARENOSO) COM CIMENTO - 6%, MISTURA EM PISTA, COM ESPESSURA DE 10 CM - EXCLUSIVE ESCAVAÇÃO, CARGA E TRANSPORTE E SOLO. AF_09/2024</t>
  </si>
  <si>
    <t>129,20</t>
  </si>
  <si>
    <t>RECONSTRUÇÃO DE BASE E SUB-BASE PARA PAVIMENTAÇÃO DE SOLO (PREDOMINANTEMENTE ARENOSO) COM CIMENTO - 8%, MISTURA EM PISTA, COM ESPESSURA DE 10 CM - EXCLUSIVE ESCAVAÇÃO, CARGA E TRANSPORTE E SOLO. AF_09/2024</t>
  </si>
  <si>
    <t>161,93</t>
  </si>
  <si>
    <t>RECONSTRUÇÃO DE BASE E SUB-BASE PARA PAVIMENTAÇÃO DE SOLO (PREDOMINANTEMENTE ARENOSO) MELHORADO COM CIMENTO - 4%, MISTURA EM PISTA, COM ESPESSURA DE 15 CM - EXCLUSIVE ESCAVAÇÃO, CARGA E TRANSPORTE E SOLO. AF_09/2024</t>
  </si>
  <si>
    <t>88,26</t>
  </si>
  <si>
    <t>RECONSTRUÇÃO DE BASE E SUB-BASE PARA PAVIMENTAÇÃO DE SOLO (PREDOMINANTEMENTE ARENOSO) COM CIMENTO - 6%, MISTURA EM PISTA, COM ESPESSURA DE 15 CM - EXCLUSIVE ESCAVAÇÃO, CARGA E TRANSPORTE E SOLO. AF_09/2024</t>
  </si>
  <si>
    <t>121,43</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</si>
  <si>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</si>
  <si>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</si>
  <si>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82,98</t>
  </si>
  <si>
    <t>CONSTRUÇÃO DE BASE E SUB-BASE PARA PAVIMENTAÇÃO DE SOLO (PREDOMINANTEMENTE ARENOSO) COM CIMENTO - 6%, MISTURA EM PISTA, COM ESPESSURA DE 20 CM - EXCLUSIVE ESCAVAÇÃO, CARGA E TRANSPORTE E SOLO. AF_09/2024</t>
  </si>
  <si>
    <t>116,15</t>
  </si>
  <si>
    <t>CONSTRUÇÃO DE BASE E SUB-BASE PARA PAVIMENTAÇÃO DE SOLO (PREDOMINANTEMENTE ARENOSO) COM CIMENTO - 8%, MISTURA EM PISTA, COM ESPESSURA DE 20 CM - EXCLUSIVE ESCAVAÇÃO, CARGA E TRANSPORTE E SOLO. AF_09/2024</t>
  </si>
  <si>
    <t>148,88</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</si>
  <si>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</si>
  <si>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</si>
  <si>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</si>
  <si>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153,07</t>
  </si>
  <si>
    <t>CONSTRUÇÃO DE BASE E SUB-BASE PARA PAVIMENTAÇÃO DE SOLO (PREDOMINANTEMENTE ARENOSO) BRITA - 40%-60% COM CIMENTO - 4%, MISTURA EM PISTA, COM ESPESSURA DE 10 CM - EXCLUSIVE ESCAVAÇÃO, CARGA E TRANSPORTE E SOLO. AF_09/2024</t>
  </si>
  <si>
    <t>202,24</t>
  </si>
  <si>
    <t>CONSTRUÇÃO DE BASE E SUB-BASE PARA PAVIMENTAÇÃO DE SOLO (PREDOMINANTEMENTE ARENOSO) BRITA - 40%-60% COM CIMENTO - 6%, MISTURA EM PISTA, COM ESPESSURA DE 10 CM - EXCLUSIVE ESCAVAÇÃO, CARGA E TRANSPORTE E SOLO. AF_09/2024</t>
  </si>
  <si>
    <t>233,30</t>
  </si>
  <si>
    <t>CONSTRUÇÃO DE BASE E SUB-BASE PARA PAVIMENTAÇÃO DE SOLO (PREDOMINANTEMENTE ARENOSO) BRITA - 40%-60% COM CIMENTO - 8%, MISTURA EM PISTA, COM ESPESSURA DE 10 CM - EXCLUSIVE ESCAVAÇÃO, CARGA E TRANSPORTE E SOLO. AF_09/2024</t>
  </si>
  <si>
    <t>263,93</t>
  </si>
  <si>
    <t>RECONSTRUÇÃO DE BASE E SUB-BASE PARA PAVIMENTAÇÃO DE SOLO (PREDOMINANTEMENTE ARENOSO) BRITA - 40%-60% COM CIMENTO - 4%, MISTURA EM PISTA, COM ESPESSURA DE 10 CM - EXCLUSIVE ESCAVAÇÃO, CARGA E TRANSPORTE E SOLO. AF_09/2024</t>
  </si>
  <si>
    <t>213,78</t>
  </si>
  <si>
    <t>RECONSTRUÇÃO DE BASE E SUB-BASE PARA PAVIMENTAÇÃO DE SOLO (PREDOMINANTEMENTE ARENOSO) BRITA - 40%-60% COM CIMENTO - 6%, MISTURA EM PISTA, COM ESPESSURA DE 10 CM - EXCLUSIVE ESCAVAÇÃO, CARGA E TRANSPORTE E SOLO. AF_09/2024</t>
  </si>
  <si>
    <t>244,84</t>
  </si>
  <si>
    <t>RECONSTRUÇÃO DE BASE E SUB-BASE PARA PAVIMENTAÇÃO DE SOLO (PREDOMINANTEMENTE ARENOSO) BRITA - 40%-60% COM CIMENTO - 8%, MISTURA EM PISTA, COM ESPESSURA DE 10 CM - EXCLUSIVE ESCAVAÇÃO, CARGA E TRANSPORTE E SOLO. AF_09/2024</t>
  </si>
  <si>
    <t>275,47</t>
  </si>
  <si>
    <t>RECONSTRUÇÃO DE BASE E SUB-BASE PARA PAVIMENTAÇÃO DE SOLO (PREDOMINANTEMENTE ARENOSO) BRITA - 40%-60% COM CIMENTO - 4%, MISTURA EM PISTA, COM ESPESSURA DE 15 CM - EXCLUSIVE ESCAVAÇÃO, CARGA E TRANSPORTE E SOLO. AF_09/2024</t>
  </si>
  <si>
    <t>204,10</t>
  </si>
  <si>
    <t>RECONSTRUÇÃO DE BASE E SUB-BASE PARA PAVIMENTAÇÃO DE SOLO (PREDOMINANTEMENTE ARENOSO) BRITA - 40%-60% COM CIMENTO - 6%, MISTURA EM PISTA, COM ESPESSURA DE 15 CM - EXCLUSIVE ESCAVAÇÃO, CARGA E TRANSPORTE E SOLO. AF_09/2024</t>
  </si>
  <si>
    <t>235,16</t>
  </si>
  <si>
    <t>RECONSTRUÇÃO DE BASE E SUB-BASE PARA PAVIMENTAÇÃO DE SOLO (PREDOMINANTEMENTE ARENOSO) BRITA - 40%-60% COM CIMENTO - 8%, MISTURA EM PISTA, COM ESPESSURA DE 15 CM - EXCLUSIVE ESCAVAÇÃO, CARGA E TRANSPORTE E SOLO. AF_09/2024</t>
  </si>
  <si>
    <t>265,79</t>
  </si>
  <si>
    <t>CONSTRUÇÃO DE BASE E SUB-BASE PARA PAVIMENTAÇÃO DE SOLO (PREDOMINANTEMENTE ARENOSO) BRITA - 40%-60% COM CIMENTO - 4%, MISTURA EM PISTA, COM ESPESSURA DE 20 CM - EXCLUSIVE ESCAVAÇÃO, CARGA E TRANSPORTE E SOLO. AF_09/2024</t>
  </si>
  <si>
    <t>191,83</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</si>
  <si>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</si>
  <si>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</si>
  <si>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253,52</t>
  </si>
  <si>
    <t>RECONSTRUÇÃO DE BASE E SUB-BASE PARA PAVIMENTAÇÃO DE SOLO (PREDOMINANTEMENTE ARENOSO) BRITA - 40%-60% COM CIMENTO - 4%, MISTURA EM PISTA, COM ESPESSURA DE 20 CM - EXCLUSIVE ESCAVAÇÃO, CARGA E TRANSPORTE E SOLO. AF_09/2024</t>
  </si>
  <si>
    <t>199,26</t>
  </si>
  <si>
    <t>RECONSTRUÇÃO DE BASE E SUB-BASE PARA PAVIMENTAÇÃO DE SOLO (PREDOMINANTEMENTE ARENOSO) BRITA - 40%-60% COM CIMENTO - 6%, MISTURA EM PISTA, COM ESPESSURA DE 20 CM - EXCLUSIVE ESCAVAÇÃO, CARGA E TRANSPORTE E SOLO. AF_09/2024</t>
  </si>
  <si>
    <t>230,32</t>
  </si>
  <si>
    <t>RECONSTRUÇÃO DE BASE E SUB-BASE PARA PAVIMENTAÇÃO DE SOLO (PREDOMINANTEMENTE ARENOSO) BRITA - 40%-60% COM CIMENTO - 8%, MISTURA EM PISTA, COM ESPESSURA DE 20 CM - EXCLUSIVE ESCAVAÇÃO, CARGA E TRANSPORTE E SOLO. AF_09/2024</t>
  </si>
  <si>
    <t>260,95</t>
  </si>
  <si>
    <t>CONSTRUÇÃO DE BASE E SUB-BASE PARA PAVIMENTAÇÃO DE SOLO (PREDOMINANTEMENTE ARENOSO) BRITA - 50%-50% COM CIMENTO - 4%, MISTURA EM PISTA, COM ESPESSURA DE 10 CM - EXCLUSIVE ESCAVAÇÃO, CARGA E TRANSPORTE E SOLO. AF_09/2024</t>
  </si>
  <si>
    <t>185,38</t>
  </si>
  <si>
    <t>CONSTRUÇÃO DE BASE E SUB-BASE PARA PAVIMENTAÇÃO DE SOLO (PREDOMINANTEMENTE ARENOSO) BRITA - 50%-50% COM CIMENTO - 6%, MISTURA EM PISTA, COM ESPESSURA DE 10 CM - EXCLUSIVE ESCAVAÇÃO, CARGA E TRANSPORTE E SOLO. AF_09/2024</t>
  </si>
  <si>
    <t>216,79</t>
  </si>
  <si>
    <t>CONSTRUÇÃO DE BASE E SUB-BASE PARA PAVIMENTAÇÃO DE SOLO (PREDOMINANTEMENTE ARENOSO) BRITA - 50%-50% COM CIMENTO - 8%, MISTURA EM PISTA, COM ESPESSURA DE 10 CM - EXCLUSIVE ESCAVAÇÃO, CARGA E TRANSPORTE E SOLO. AF_09/2024</t>
  </si>
  <si>
    <t>247,77</t>
  </si>
  <si>
    <t>RECONSTRUÇÃO DE BASE E SUB-BASE PARA PAVIMENTAÇÃO DE SOLO (PREDOMINANTEMENTE ARENOSO) BRITA - 50%-50% COM CIMENTO - 4%, MISTURA EM PISTA, COM ESPESSURA DE 10 CM - EXCLUSIVE ESCAVAÇÃO, CARGA E TRANSPORTE E SOLO. AF_09/2024</t>
  </si>
  <si>
    <t>196,92</t>
  </si>
  <si>
    <t>RECONSTRUÇÃO DE BASE E SUB-BASE PARA PAVIMENTAÇÃO DE SOLO (PREDOMINANTEMENTE ARENOSO) BRITA - 50%-50% COM CIMENTO - 6%, MISTURA EM PISTA, COM ESPESSURA DE 10 CM - EXCLUSIVE ESCAVAÇÃO, CARGA E TRANSPORTE E SOLO. AF_09/2024</t>
  </si>
  <si>
    <t>228,33</t>
  </si>
  <si>
    <t>RECONSTRUÇÃO DE BASE E SUB-BASE PARA PAVIMENTAÇÃO DE SOLO (PREDOMINANTEMENTE ARENOSO) BRITA - 50%-50% COM CIMENTO - 8%, MISTURA EM PISTA, COM ESPESSURA DE 10 CM - EXCLUSIVE ESCAVAÇÃO, CARGA E TRANSPORTE E SOLO. AF_09/2024</t>
  </si>
  <si>
    <t>259,31</t>
  </si>
  <si>
    <t>RECONSTRUÇÃO DE BASE E SUB-BASE PARA PAVIMENTAÇÃO DE SOLO (PREDOMINANTEMENTE ARENOSO) BRITA - 50%-50% COM CIMENTO - 4%, MISTURA EM PISTA, COM ESPESSURA DE 15 CM - EXCLUSIVE ESCAVAÇÃO, CARGA E TRANSPORTE E SOLO. AF_09/2024</t>
  </si>
  <si>
    <t>187,24</t>
  </si>
  <si>
    <t>RECONSTRUÇÃO DE BASE E SUB-BASE PARA PAVIMENTAÇÃO DE SOLO (PREDOMINANTEMENTE ARENOSO) BRITA - 50%-50% COM CIMENTO - 6%, MISTURA EM PISTA, COM ESPESSURA DE 15 CM - EXCLUSIVE ESCAVAÇÃO, CARGA E TRANSPORTE E SOLO. AF_09/2024</t>
  </si>
  <si>
    <t>218,65</t>
  </si>
  <si>
    <t>RECONSTRUÇÃO DE BASE E SUB-BASE PARA PAVIMENTAÇÃO DE SOLO (PREDOMINANTEMENTE ARENOSO) BRITA - 50%-50% COM CIMENTO - 8%, MISTURA EM PISTA, COM ESPESSURA DE 15 CM - EXCLUSIVE ESCAVAÇÃO, CARGA E TRANSPORTE E SOLO. AF_09/2024</t>
  </si>
  <si>
    <t>249,63</t>
  </si>
  <si>
    <t>CONSTRUÇÃO DE BASE E SUB-BASE PARA PAVIMENTAÇÃO DE SOLO (PREDOMINANTEMENTE ARENOSO) BRITA - 50%-50% COM CIMENTO - 4%, MISTURA EM PISTA, COM ESPESSURA DE 20 CM - EXCLUSIVE ESCAVAÇÃO, CARGA E TRANSPORTE E SOLO. AF_09/2024</t>
  </si>
  <si>
    <t>174,97</t>
  </si>
  <si>
    <t>CONSTRUÇÃO DE BASE E SUB-BASE PARA PAVIMENTAÇÃO DE SOLO (PREDOMINANTEMENTE ARENOSO) BRITA - 50%-50% COM CIMENTO - 6%, MISTURA EM PISTA, COM ESPESSURA DE 20 CM - EXCLUSIVE ESCAVAÇÃO, CARGA E TRANSPORTE E SOLO. AF_09/2024</t>
  </si>
  <si>
    <t>206,38</t>
  </si>
  <si>
    <t>CONSTRUÇÃO DE BASE E SUB-BASE PARA PAVIMENTAÇÃO DE SOLO (PREDOMINANTEMENTE ARENOSO) BRITA - 50%-50% COM CIMENTO - 8%, MISTURA EM PISTA, COM ESPESSURA DE 20 CM - EXCLUSIVE ESCAVAÇÃO, CARGA E TRANSPORTE E SOLO. AF_09/2024</t>
  </si>
  <si>
    <t>237,36</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</si>
  <si>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</si>
  <si>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</si>
  <si>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213,81</t>
  </si>
  <si>
    <t>RECONSTRUÇÃO DE BASE E SUB-BASE PARA PAVIMENTAÇÃO DE SOLO (PREDOMINANTEMENTE ARENOSO) BRITA - 50%-50% COM CIMENTO - 8%, MISTURA EM PISTA, COM ESPESSURA DE 20 CM - EXCLUSIVE ESCAVAÇÃO, CARGA E TRANSPORTE E SOLO. AF_09/2024</t>
  </si>
  <si>
    <t>244,79</t>
  </si>
  <si>
    <t>CONSTRUÇÃO DE BASE E SUB-BASE PARA PAVIMENTAÇÃO DE SOLO (PREDOMINANTEMENTE ARENOSO) BRITA - 40%-60%, MISTURA EM PISTA, COM ESPESSURA DE 10 CM - EXCLUSIVE ESCAVAÇÃO, CARGA E TRANSPORTE E SOLO. AF_09/2024</t>
  </si>
  <si>
    <t>135,85</t>
  </si>
  <si>
    <t>CONSTRUÇÃO DE BASE E SUB-BASE PARA PAVIMENTAÇÃO DE SOLO (PREDOMINANTEMENTE ARENOSO) BRITA - 40%-60%, MISTURA EM PISTA, COM ESPESSURA DE 20 CM - EXCLUSIVE ESCAVAÇÃO, CARGA E TRANSPORTE E SOLO. AF_09/2024</t>
  </si>
  <si>
    <t>125,44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</si>
  <si>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</si>
  <si>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</si>
  <si>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118,29</t>
  </si>
  <si>
    <t>CONSTRUÇÃO DE BASE E SUB-BASE PARA PAVIMENTAÇÃO DE BRITA GRADUADA SIMPLES, COM ESPESSURA DE 10 CM - EXCLUSIVE CARGA E TRANSPORTE. AF_09/2024</t>
  </si>
  <si>
    <t>218,27</t>
  </si>
  <si>
    <t>RECONSTRUÇÃO DE BASE E SUB-BASE PARA PAVIMENTAÇÃO DE BRITA GRADUADA SIMPLES, COM ESPESSURA DE 10 CM - EXCLUSIVE CARGA E TRANSPORTE. AF_09/2024</t>
  </si>
  <si>
    <t>224,40</t>
  </si>
  <si>
    <t>RECONSTRUÇÃO DE BASE E SUB-BASE PARA PAVIMENTAÇÃO DE BRITA GRADUADA SIMPLES, COM ESPESSURA DE 15 CM - EXCLUSIVE CARGA E TRANSPORTE. AF_09/2024</t>
  </si>
  <si>
    <t>219,83</t>
  </si>
  <si>
    <t>CONSTRUÇÃO DE BASE E SUB-BASE PARA PAVIMENTAÇÃO DE BRITA GRADUADA SIMPLES, COM ESPESSURA DE 20 CM - EXCLUSIVE CARGA E TRANSPORTE. AF_09/2024</t>
  </si>
  <si>
    <t>213,23</t>
  </si>
  <si>
    <t>RECONSTRUÇÃO DE BASE E SUB-BASE PARA PAVIMENTAÇÃO DE BRITA GRADUADA SIMPLES, COM ESPESSURA DE 20 CM - EXCLUSIVE CARGA E TRANSPORTE. AF_09/2024</t>
  </si>
  <si>
    <t>217,55</t>
  </si>
  <si>
    <t>CONSTRUÇÃO DE BASE E SUB-BASE PARA PAVIMENTAÇÃO DE BRITA GRADUADA SIMPLES TRATADA COM CIMENTO, COM ESPESSURA DE 10 CM - EXCLUSIVE CARGA E TRANSPORTE. AF_09/2024</t>
  </si>
  <si>
    <t>283,95</t>
  </si>
  <si>
    <t>RECONSTRUÇÃO DE BASE E SUB-BASE PARA PAVIMENTAÇÃO DE BRITA GRADUADA SIMPLES TRATADA COM CIMENTO, COM ESPESSURA DE 10 CM - EXCLUSIVE CARGA E TRANSPORTE. AF_09/2024</t>
  </si>
  <si>
    <t>291,34</t>
  </si>
  <si>
    <t>RECONSTRUÇÃO DE BASE E SUB-BASE PARA PAVIMENTAÇÃO DE BRITA GRADUADA SIMPLES TRATADA COM CIMENTO, COM ESPESSURA DE 15 CM - EXCLUSIVE CARGA E TRANSPORTE. AF_09/2024</t>
  </si>
  <si>
    <t>285,37</t>
  </si>
  <si>
    <t>CONSTRUÇÃO DE BASE E SUB-BASE PARA PAVIMENTAÇÃO DE BRITA GRADUADA SIMPLES TRATADA COM CIMENTO, COM ESPESSURA DE 20 CM - EXCLUSIVE CARGA E TRANSPORTE. AF_09/2024</t>
  </si>
  <si>
    <t>277,44</t>
  </si>
  <si>
    <t>RECONSTRUÇÃO DE BASE E SUB-BASE PARA PAVIMENTAÇÃO DE BRITA GRADUADA SIMPLES TRATADA COM CIMENTO, COM ESPESSURA DE 20 CM - EXCLUSIVE CARGA E TRANSPORTE. AF_09/2024</t>
  </si>
  <si>
    <t>282,38</t>
  </si>
  <si>
    <t>CONSTRUÇÃO DE BASE E SUB-BASE PARA PAVIMENTAÇÃO DE CONCRETO COMPACTADO COM ROLO, COM ESPESSURA DE 10 CM - EXCLUSIVE CARGA E TRANSPORTE. AF_09/2024</t>
  </si>
  <si>
    <t>368,67</t>
  </si>
  <si>
    <t>RECONSTRUÇÃO DE BASE E SUB-BASE PARA PAVIMENTAÇÃO DE CONCRETO COMPACTADO COM ROLO, COM ESPESSURA DE 10 CM - EXCLUSIVE CARGA E TRANSPORTE. AF_09/2024</t>
  </si>
  <si>
    <t>374,81</t>
  </si>
  <si>
    <t>RECONSTRUÇÃO DE BASE E SUB-BASE PARA PAVIMENTAÇÃO DE CONCRETO COMPACTADO COM ROLO, COM ESPESSURA DE 15 CM - EXCLUSIVE CARGA E TRANSPORTE. AF_09/2024</t>
  </si>
  <si>
    <t>370,34</t>
  </si>
  <si>
    <t>CONSTRUÇÃO DE BASE E SUB-BASE PARA PAVIMENTAÇÃO DE CONCRETO COMPACTADO COM ROLO, COM ESPESSURA DE 20 CM - EXCLUSIVE CARGA E TRANSPORTE. AF_09/2024</t>
  </si>
  <si>
    <t>363,69</t>
  </si>
  <si>
    <t>RECONSTRUÇÃO DE BASE E SUB-BASE PARA PAVIMENTAÇÃO DE CONCRETO COMPACTADO COM ROLO, COM ESPESSURA DE 20 CM - EXCLUSIVE CARGA E TRANSPORTE. AF_09/2024</t>
  </si>
  <si>
    <t>368,02</t>
  </si>
  <si>
    <t>CONSTRUÇÃO DE BASE E SUB-BASE PARA PAVIMENTAÇÃO DE RACHÃO, COM ESPESSURA DE 30 CM - EXCLUSIVE CARGA E TRANSPORTE. AF_09/2024</t>
  </si>
  <si>
    <t>150,03</t>
  </si>
  <si>
    <t>RECONSTRUÇÃO DE BASE E SUB-BASE PARA PAVIMENTAÇÃO DE RACHÃO, COM ESPESSURA DE 30 CM - EXCLUSIVE CARGA E TRANSPORTE. AF_09/2024</t>
  </si>
  <si>
    <t>156,87</t>
  </si>
  <si>
    <t>RECONSTRUÇÃO DE BASE E SUB-BASE PARA PAVIMENTAÇÃO DE RACHÃO, COM ESPESSURA DE 40 CM - EXCLUSIVE CARGA E TRANSPORTE. AF_09/2024</t>
  </si>
  <si>
    <t>154,67</t>
  </si>
  <si>
    <t>CONSTRUÇÃO DE BASE E SUB-BASE PARA PAVIMENTAÇÃO DE RACHÃO, COM ESPESSURA DE 50 CM - EXCLUSIVE CARGA E TRANSPORTE. AF_09/2024</t>
  </si>
  <si>
    <t>146,89</t>
  </si>
  <si>
    <t>RECONSTRUÇÃO DE BASE E SUB-BASE PARA PAVIMENTAÇÃO DE RACHÃO, COM ESPESSURA DE 50 CM - EXCLUSIVE CARGA E TRANSPORTE. AF_09/2024</t>
  </si>
  <si>
    <t>152,45</t>
  </si>
  <si>
    <t>CONSTRUÇÃO DE BASE E SUB-BASE PARA PAVIMENTAÇÃO DE RACHÃO, COM ESPESSURA DE 60 CM - EXCLUSIVE CARGA E TRANSPORTE. AF_09/2024</t>
  </si>
  <si>
    <t>145,31</t>
  </si>
  <si>
    <t>RECONSTRUÇÃO DE BASE E SUB-BASE PARA PAVIMENTAÇÃO DE RACHÃO, COM ESPESSURA DE 60 CM - EXCLUSIVE CARGA E TRANSPORTE. AF_09/2024</t>
  </si>
  <si>
    <t>150,24</t>
  </si>
  <si>
    <t>CONSTRUÇÃO DE BASE E SUB-BASE PARA PAVIMENTAÇÃO DE MACADAME SECO, COM ESPESSURA DE 10 CM - EXCLUSIVE CARGA E TRANSPORTE. AF_09/2024</t>
  </si>
  <si>
    <t>195,52</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</si>
  <si>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</si>
  <si>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</si>
  <si>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203,13</t>
  </si>
  <si>
    <t>CONSTRUÇÃO DE BASE E SUB-BASE PARA PAVIMENTAÇÃO DE MACADAME SECO, COM ESPESSURA DE 20 CM - EXCLUSIVE CARGA E TRANSPORTE. AF_09/2024</t>
  </si>
  <si>
    <t>192,17</t>
  </si>
  <si>
    <t>RECONSTRUÇÃO DE BASE E SUB-BASE PARA PAVIMENTAÇÃO DE MACADAME SECO, COM ESPESSURA DE 20 CM - EXCLUSIVE CARGA E TRANSPORTE. AF_09/2024</t>
  </si>
  <si>
    <t>201,03</t>
  </si>
  <si>
    <t>CONSTRUÇÃO DE BASE E SUB-BASE PARA PAVIMENTAÇÃO DE MACADAME SECO, COM ESPESSURA DE 25 CM - EXCLUSIVE CARGA E TRANSPORTE. AF_09/2024</t>
  </si>
  <si>
    <t>190,70</t>
  </si>
  <si>
    <t>RECONSTRUÇÃO DE BASE E SUB-BASE PARA PAVIMENTAÇÃO DE MACADAME SECO, COM ESPESSURA DE 25 CM - EXCLUSIVE CARGA E TRANSPORTE. AF_09/2024</t>
  </si>
  <si>
    <t>198,99</t>
  </si>
  <si>
    <t>EXECUÇÃO DE PAVIMENTO EM PISO INTERTRAVADO, COM BLOCO PISOGRAMA DE 35 X 15 CM, ESPESSURA 6 CM. AF_10/2022</t>
  </si>
  <si>
    <t>67,43</t>
  </si>
  <si>
    <t>EXECUÇÃO DE PAVIMENTO EM PISO INTERTRAVADO, COM BLOCO PISOGRAMA DE 35 X 15 CM, ESPESSURA 8 CM. AF_10/2022</t>
  </si>
  <si>
    <t>137,65</t>
  </si>
  <si>
    <t>EXECUÇÃO DE PAVIMENTO EM PISO INTERTRAVADO, COM BLOCO SEXTAVADO DE 25 X 25 CM, ESPESSURA 6 CM. AF_10/2022</t>
  </si>
  <si>
    <t>66,51</t>
  </si>
  <si>
    <t>EXECUÇÃO DE PAVIMENTO EM PISO INTERTRAVADO, COM BLOCO SEXTAVADO DE 25 X 25 CM, ESPESSURA 8 CM. AF_10/2022</t>
  </si>
  <si>
    <t>82,17</t>
  </si>
  <si>
    <t>EXECUÇÃO DE PAVIMENTO EM PISO INTERTRAVADO, COM BLOCO SEXTAVADO DE 25 X 25 CM, ESPESSURA 10 CM. AF_10/2022</t>
  </si>
  <si>
    <t>EXECUÇÃO DE PASSEIO EM PISO INTERTRAVADO, COM BLOCO RETANGULAR COR NATURAL DE 20 X 10 CM, ESPESSURA 6 CM. AF_10/2022</t>
  </si>
  <si>
    <t>78,95</t>
  </si>
  <si>
    <t>EXECUÇÃO DE PAVIMENTO EM PISO INTERTRAVADO, COM BLOCO RETANGULAR COR NATURAL DE 20 X 10 CM, ESPESSURA 6 CM. AF_10/2022</t>
  </si>
  <si>
    <t>69,86</t>
  </si>
  <si>
    <t>EXECUÇÃO DE PAVIMENTO EM PISO INTERTRAVADO, COM BLOCO RETANGULAR COR NATURAL DE 20 X 10 CM, ESPESSURA 8 CM. AF_10/2022</t>
  </si>
  <si>
    <t>86,35</t>
  </si>
  <si>
    <t>EXECUÇÃO DE PAVIMENTO EM PISO INTERTRAVADO, COM BLOCO RETANGULAR DE 20 X 10 CM, ESPESSURA 10 CM. AF_10/2022</t>
  </si>
  <si>
    <t>100,91</t>
  </si>
  <si>
    <t>EXECUÇÃO DE PASSEIO EM PISO INTERTRAVADO, COM BLOCO 16 FACES DE 22 X 11 CM, ESPESSURA 6 CM. AF_10/2022</t>
  </si>
  <si>
    <t>77,11</t>
  </si>
  <si>
    <t>EXECUÇÃO DE PAVIMENTO EM PISO INTERTRAVADO, COM BLOCO 16 FACES DE 22 X 11 CM, ESPESSURA 6 CM. AF_10/2022</t>
  </si>
  <si>
    <t>67,69</t>
  </si>
  <si>
    <t>EXECUÇÃO DE PAVIMENTO EM PISO INTERTRAVADO, COM BLOCO 16 FACES DE 22 X 11 CM, ESPESSURA 8 CM. AF_10/2022</t>
  </si>
  <si>
    <t>84,19</t>
  </si>
  <si>
    <t>EXECUÇÃO DE PAVIMENTO EM PISO INTERTRAVADO, COM BLOCO 16 FACES DE 22 X 11 CM, ESPESSURA 10 CM. AF_10/2022</t>
  </si>
  <si>
    <t>100,48</t>
  </si>
  <si>
    <t>EXECUÇÃO DE PASSEIO EM PISO INTERTRAVADO, COM BLOCO RETANGULAR COLORIDO DE 20 X 10 CM, ESPESSURA 6 CM. AF_10/2022</t>
  </si>
  <si>
    <t>87,50</t>
  </si>
  <si>
    <t>EXECUÇÃO DE PAVIMENTO EM PISO INTERTRAVADO, COM BLOCO RETANGULAR COLORIDO DE 20 X 10 CM, ESPESSURA 6 CM. AF_10/2022</t>
  </si>
  <si>
    <t>78,19</t>
  </si>
  <si>
    <t>EXECUÇÃO DE PAVIMENTO EM PISO INTERTRAVADO, COM BLOCO RETANGULAR COLORIDO DE 20 X 10 CM, ESPESSURA 8 CM. AF_10/2022</t>
  </si>
  <si>
    <t>93,02</t>
  </si>
  <si>
    <t>EXECUÇÃO DE PAVIMENTO DE CONCRETO SIMPLES (PCS), FCK = 40 MPA, ESPESSURA DE 15,0 CM. AF_04/2022</t>
  </si>
  <si>
    <t>142,59</t>
  </si>
  <si>
    <t>EXECUÇÃO DE PAVIMENTO DE CONCRETO SIMPLES (PCS), FCK = 40 MPA, ESPESSURA DE 17,5 CM. AF_04/2022</t>
  </si>
  <si>
    <t>161,82</t>
  </si>
  <si>
    <t>EXECUÇÃO DE PAVIMENTO DE CONCRETO SIMPLES (PCS), FCK = 40 MPA, ESPESSURA DE 20,0 CM. AF_04/2022</t>
  </si>
  <si>
    <t>180,00</t>
  </si>
  <si>
    <t>EXECUÇÃO DE PAVIMENTO DE CONCRETO SIMPLES (PCS), FCK = 40 MPA, ESPESSURA DE 22,5 CM. AF_04/2022</t>
  </si>
  <si>
    <t>205,24</t>
  </si>
  <si>
    <t>EXECUÇÃO DE PAVIMENTO DE CONCRETO SIMPLES (PCS), FCK = 40 MPA, ESPESSURA DE 25,0 CM. AF_04/2022</t>
  </si>
  <si>
    <t>233,16</t>
  </si>
  <si>
    <t>EXECUÇÃO DE PAVIMENTO DE CONCRETO SIMPLES (PCS), FCK = 40 MPA, ESPESSURA DE 27,5 CM. AF_04/2022</t>
  </si>
  <si>
    <t>257,43</t>
  </si>
  <si>
    <t>EXECUÇÃO DE PAVIMENTO DE CONCRETO ARMADO (PCA), FCK = 30 MPA, ESPESSURA DE 15,0 CM. AF_04/2022</t>
  </si>
  <si>
    <t>272,65</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</si>
  <si>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</si>
  <si>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</si>
  <si>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</si>
  <si>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</si>
  <si>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</si>
  <si>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23,15</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</si>
  <si>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</si>
  <si>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</si>
  <si>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</si>
  <si>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</si>
  <si>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</si>
  <si>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195,99</t>
  </si>
  <si>
    <t>EXECUÇÃO DE PAVIMENTO EM PARALELEPÍPEDOS, REJUNTAMENTO COM ARGAMASSA TRAÇO 1:3 (CIMENTO E AREIA). AF_05/2020</t>
  </si>
  <si>
    <t>210,24</t>
  </si>
  <si>
    <t>EXECUÇÃO DE PAVIMENTO EM PEDRAS POLIÉDRICAS, REJUNTAMENTO COM PÓ DE PEDRA. AF_05/2020</t>
  </si>
  <si>
    <t>53,64</t>
  </si>
  <si>
    <t>EXECUÇÃO DE PAVIMENTO EM PEDRAS POLIÉDRICAS, REJUNTAMENTO COM ARGAMASSA TRAÇO 1:3 (CIMENTO E AREIA). AF_05/2020</t>
  </si>
  <si>
    <t>79,12</t>
  </si>
  <si>
    <t>EXECUÇÃO DE PAVIMENTO DE CONCRETO SIMPLES (PCS), FCK = 35 MPA, ESPESSURA DE 15,0 CM. AF_04/2022</t>
  </si>
  <si>
    <t>138,45</t>
  </si>
  <si>
    <t>EXECUÇÃO DE PAVIMENTO DE CONCRETO SIMPLES (PCS), FCK = 35 MPA, ESPESSURA DE 16,0 CM. AF_04/2022</t>
  </si>
  <si>
    <t>146,44</t>
  </si>
  <si>
    <t>EXECUÇÃO DE PAVIMENTO DE CONCRETO SIMPLES (PCS), FCK = 40 MPA, ESPESSURA DE 16,0 CM. AF_04/2022</t>
  </si>
  <si>
    <t>175,01</t>
  </si>
  <si>
    <t>EXECUÇÃO DE PAVIMENTO DE CONCRETO SIMPLES (PCS), FCK = 35 MPA, ESPESSURA DE 17,5 CM. AF_04/2022</t>
  </si>
  <si>
    <t>154,59</t>
  </si>
  <si>
    <t>EXECUÇÃO PAVIMENTO DE CONCRETO SIMPLES (PCS), FCK = 35 MPA, ESPESSURA DE 20,0 CM. AF_04/2022</t>
  </si>
  <si>
    <t>174,48</t>
  </si>
  <si>
    <t>EXECUÇÃO PAVIMENTO DE CONCRETO SIMPLES (PCS), FCK = 35 MPA, ESPESSURA DE 22,5 CM. AF_04/2022</t>
  </si>
  <si>
    <t>199,03</t>
  </si>
  <si>
    <t>EXECUÇÃO DE PAVIMENTO DE CONCRETO SIMPLES (PCS), FCK = 35 MPA, ESPESSURA DE 25,0 CM. AF_04/2022</t>
  </si>
  <si>
    <t>226,26</t>
  </si>
  <si>
    <t>EXECUÇÃO PAVIMENTO DE CONCRETO SIMPLES (PCS), FCK = 35 MPA, ESPESSURA DE 27,5 CM. AF_04/2022</t>
  </si>
  <si>
    <t>249,84</t>
  </si>
  <si>
    <t>EXECUÇÃO DE PISO INDUSTRIAL DE CONCRETO ARMADO, FCK = 20 MPA, ESPESSURA DE 12,0 CM. AF_04/2022</t>
  </si>
  <si>
    <t>132,04</t>
  </si>
  <si>
    <t>EXECUÇÃO DE PISO INDUSTRIAL DE CONCRETO ARMADO, FCK = 20 MPA, ESPESSURA DE 14,0 CM. AF_04/2022</t>
  </si>
  <si>
    <t>153,66</t>
  </si>
  <si>
    <t>EXECUÇÃO DE PISO INDUSTRIAL DE CONCRETO ARMADO, FCK = 20 MPA, ESPESSURA DE 15,0 CM. AF_04/2022</t>
  </si>
  <si>
    <t>167,80</t>
  </si>
  <si>
    <t>EXECUÇÃO DE PISO INDUSTRIAL DE CONCRETO ARMADO, FCK = 20 MPA, ESPESSURA DE 18,0 CM. AF_04/2022</t>
  </si>
  <si>
    <t>192,39</t>
  </si>
  <si>
    <t>EXECUÇÃO DE PISO INDUSTRIAL DE CONCRETO ARMADO, FCK = 20 MPA, ESPESSURA DE 20,0 CM. AF_04/2022</t>
  </si>
  <si>
    <t>221,57</t>
  </si>
  <si>
    <t>EXECUÇÃO DE PISO INDUSTRIAL DE CONCRETO ARMADO, FCK = 20 MPA, ESPESSURA DE 22,0 CM. AF_04/2022</t>
  </si>
  <si>
    <t>234,86</t>
  </si>
  <si>
    <t>EXECUÇÃO DE PASSEIO EM PISO INTERTRAVADO, COM BLOCO RAQUETE  22 X 13,5 CM, ESPESSURA 6 CM. AF_10/2022</t>
  </si>
  <si>
    <t>82,91</t>
  </si>
  <si>
    <t>EXECUÇÃO DE PAVIMENTO EM PISO INTERTRAVADO, COM BLOCO RAQUETE  22 X 13,5 CM, ESPESSURA 6 CM. AF_10/2022</t>
  </si>
  <si>
    <t>72,75</t>
  </si>
  <si>
    <t>490,31</t>
  </si>
  <si>
    <t>FORNECIMENTO E INSTALAÇÃO DE SUPORTE DE MADEIRA  PARA PLACAS DE SINALIZAÇÃO, EM SOLO, COM H= DE 2,5 M E SEÇÃO DE 7,5 X 7,5 CM. AF_03/2022</t>
  </si>
  <si>
    <t>109,28</t>
  </si>
  <si>
    <t>FORNECIMENTO E INSTALAÇÃO DE SUPORTE DE MADEIRA PARA PLACAS DE SINALIZAÇÃO, EM SOLO, COM H= DE 2,0 M E SEÇÃO DE 7,5 X 7,5 CM. AF_03/2022</t>
  </si>
  <si>
    <t>97,97</t>
  </si>
  <si>
    <t>FORNECIMENTO E INSTALAÇÃO DE SUPORTE DE MADEIRA PARA PLACAS DE SINALIZAÇÃO EM CONCRETO, COM H= DE 2,5 M E SEÇÃO DE 7,5 X 7,5 CM. AF_03/2022</t>
  </si>
  <si>
    <t>136,11</t>
  </si>
  <si>
    <t>FORNECIMENTO E INSTALAÇÃO DE SUPORTE DE MADEIRA PARA PLACAS DE SINALIZAÇÃO, EM BASE DE CONCRETO, COM H= DE 2,0 M E SEÇÃO DE 7,5 X 7,5 CM. AF_03/2022</t>
  </si>
  <si>
    <t>124,80</t>
  </si>
  <si>
    <t>EXECUÇÃO DE PAVIMENTO COM APLICAÇÃO DE CONCRETO ASFÁLTICO, CAMADA DE ROLAMENTO - EXCLUSIVE CARGA E TRANSPORTE. AF_11/2019</t>
  </si>
  <si>
    <t>1.882,45</t>
  </si>
  <si>
    <t>EXECUÇÃO DE PAVIMENTO COM APLICAÇÃO DE CONCRETO ASFÁLTICO, CAMADA DE BINDER - EXCLUSIVE CARGA E TRANSPORTE. AF_11/2019</t>
  </si>
  <si>
    <t>1.631,92</t>
  </si>
  <si>
    <t>FRESAGEM DE PAVIMENTO ASFÁLTICO (PROFUNDIDADE ATÉ 5,0 CM) - EXCLUSIVE TRANSPORTE. AF_11/2019</t>
  </si>
  <si>
    <t>USINAGEM DE BRITA GRADUADA SIMPLES. AF_03/2020</t>
  </si>
  <si>
    <t>201,30</t>
  </si>
  <si>
    <t>USINAGEM DE BRITA GRADUADA TRATADA COM CIMENTO. AF_03/2020</t>
  </si>
  <si>
    <t>264,04</t>
  </si>
  <si>
    <t>USINAGEM DE CONCRETO PARA COMPACTAÇÃO COM ROLO. AF_03/2020</t>
  </si>
  <si>
    <t>351,81</t>
  </si>
  <si>
    <t>APLICAÇÃO MANUAL DE FUNDO SELADOR ACRÍLICO EM PANOS COM PRESENÇA DE VÃOS DE EDIFÍCIOS DE MÚLTIPLOS PAVIMENTOS. AF_03/2024</t>
  </si>
  <si>
    <t>5,19</t>
  </si>
  <si>
    <t>APLICAÇÃO MANUAL DE FUNDO SELADOR ACRÍLICO EM PANOS CEGOS DE FACHADA (SEM PRESENÇA DE VÃOS) DE EDIFÍCIOS DE MÚLTIPLOS PAVIMENTOS. AF_03/2024</t>
  </si>
  <si>
    <t>4,30</t>
  </si>
  <si>
    <t>APLICAÇÃO MANUAL DE FUNDO SELADOR ACRÍLICO EM SUPERFÍCIES EXTERNAS DE SACADA DE EDIFÍCIOS DE MÚLTIPLOS PAVIMENTOS. AF_03/2024</t>
  </si>
  <si>
    <t>6,25</t>
  </si>
  <si>
    <t>APLICAÇÃO MANUAL DE FUNDO SELADOR ACRÍLICO EM SUPERFÍCIES INTERNAS DA SACADA DE EDIFÍCIOS DE MÚLTIPLOS PAVIMENTOS. AF_03/2024</t>
  </si>
  <si>
    <t>7,45</t>
  </si>
  <si>
    <t>APLICAÇÃO MANUAL DE FUNDO SELADOR ACRÍLICO EM PAREDES EXTERNAS DE CASAS. AF_03/2024</t>
  </si>
  <si>
    <t>5,24</t>
  </si>
  <si>
    <t>APLICAÇÃO MANUAL DE PINTURA COM TINTA TEXTURIZADA ACRÍLICA EM PANOS COM PRESENÇA DE VÃOS DE EDIFÍCIOS DE MÚLTIPLOS PAVIMENTOS, UMA COR. AF_03/2024</t>
  </si>
  <si>
    <t>22,43</t>
  </si>
  <si>
    <t>APLICAÇÃO MANUAL DE PINTURA COM TINTA TEXTURIZADA ACRÍLICA EM PANOS CEGOS DE FACHADA (SEM PRESENÇA DE VÃOS) DE EDIFÍCIOS DE MÚLTIPLOS PAVIMENTOS, UMA COR. AF_03/2024</t>
  </si>
  <si>
    <t>19,16</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</si>
  <si>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</si>
  <si>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</si>
  <si>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30,60</t>
  </si>
  <si>
    <t>APLICAÇÃO MANUAL DE PINTURA COM TINTA TEXTURIZADA ACRÍLICA EM PAREDES EXTERNAS DE CASAS, UMA COR. AF_03/2024</t>
  </si>
  <si>
    <t>22,37</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</si>
  <si>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</si>
  <si>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</si>
  <si>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21,04</t>
  </si>
  <si>
    <t>APLICAÇÃO MANUAL DE PINTURA COM TINTA TEXTURIZADA ACRÍLICA EM SUPERFÍCIES EXTERNAS DE SACADA DE EDIFÍCIOS DE MÚLTIPLOS PAVIMENTOS, DUAS CORES. AF_03/2024</t>
  </si>
  <si>
    <t>32,03</t>
  </si>
  <si>
    <t>APLICAÇÃO MANUAL DE PINTURA COM TINTA TEXTURIZADA ACRÍLICA EM SUPERFÍCIES INTERNAS DA SACADA DE EDIFÍCIOS DE MÚLTIPLOS PAVIMENTOS, DUAS CORES. AF_03/2024</t>
  </si>
  <si>
    <t>38,40</t>
  </si>
  <si>
    <t>APLICAÇÃO MANUAL DE PINTURA COM TINTA TEXTURIZADA ACRÍLICA EM PAREDES EXTERNAS DE CASAS, DUAS CORES. AF_03/2024</t>
  </si>
  <si>
    <t>26,31</t>
  </si>
  <si>
    <t>APLICAÇÃO MANUAL DE PINTURA COM TINTA TEXTURIZADA ACRÍLICA EM MOLDURAS DE EPS. AF_03/2024</t>
  </si>
  <si>
    <t>FUNDO SELADOR ACRÍLICO, APLICAÇÃO MANUAL EM TETO, UMA DEMÃO. AF_04/2023</t>
  </si>
  <si>
    <t>5,28</t>
  </si>
  <si>
    <t>4,33</t>
  </si>
  <si>
    <t>PINTURA LÁTEX ACRÍLICA PREMIUM, APLICAÇÃO MANUAL EM TETO, DUAS DEMÃOS. AF_04/2023</t>
  </si>
  <si>
    <t>PINTURA LÁTEX ACRÍLICA PREMIUM, APLICAÇÃO MANUAL EM PAREDES, DUAS DEMÃOS. AF_04/2023</t>
  </si>
  <si>
    <t>EMASSAMENTO COM MASSA LÁTEX, APLICAÇÃO EM TETO, DUAS DEMÃOS, LIXAMENTO MANUAL. AF_04/2023</t>
  </si>
  <si>
    <t>32,26</t>
  </si>
  <si>
    <t>EMASSAMENTO COM MASSA LÁTEX, APLICAÇÃO EM PAREDE, DUAS DEMÃOS, LIXAMENTO MANUAL. AF_04/2023</t>
  </si>
  <si>
    <t>18,38</t>
  </si>
  <si>
    <t>14,10</t>
  </si>
  <si>
    <t>TEXTURA ACRÍLICA, APLICAÇÃO MANUAL EM TETO, UMA DEMÃO. AF_04/2023</t>
  </si>
  <si>
    <t>APLICAÇÃO MANUAL DE TINTA LÁTEX ACRÍLICA EM PANOS COM PRESENÇA DE VÃOS DE EDIFÍCIOS DE MÚLTIPLOS PAVIMENTOS, DUAS DEMÃOS. AF_03/2024</t>
  </si>
  <si>
    <t>15,24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</si>
  <si>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</si>
  <si>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</si>
  <si>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22,63</t>
  </si>
  <si>
    <t>APLICAÇÃO MANUAL DE TINTA LÁTEX ACRÍLICA EM SUPERFÍCIES INTERNAS DE SACADA DE EDIFÍCIOS DE MÚLTIPLOS PAVIMENTOS, DUAS DEMÃOS. AF_03/2024</t>
  </si>
  <si>
    <t>26,79</t>
  </si>
  <si>
    <t>APLICAÇÃO MANUAL DE TINTA LÁTEX ACRÍLICA EM PAREDE EXTERNAS DE CASAS, DUAS DEMÃOS. AF_03/2024</t>
  </si>
  <si>
    <t>16,07</t>
  </si>
  <si>
    <t>APLICAÇÃO MANUAL DE MASSA ACRÍLICA EM PANOS DE FACHADA COM PRESENÇA DE VÃOS, DE EDIFÍCIOS DE MÚLTIPLOS PAVIMENTOS, UMA DEMÃO. AF_03/2024</t>
  </si>
  <si>
    <t>18,07</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</si>
  <si>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</si>
  <si>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</si>
  <si>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29,55</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</si>
  <si>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</si>
  <si>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</si>
  <si>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</si>
  <si>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28,57</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</si>
  <si>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</si>
  <si>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</si>
  <si>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45,28</t>
  </si>
  <si>
    <t>APLICAÇÃO MANUAL DE MASSA ACRÍLICA EM SUPERFÍCIES INTERNAS DE SACADA DE EDIFÍCIOS DE MÚLTIPLOS PAVIMENTOS, DUAS DEMÃOS. AF_03/2024</t>
  </si>
  <si>
    <t>APLICAÇÃO MANUAL DE MASSA ACRÍLICA EM PAREDES EXTERNAS DE CASAS, DUAS DEMÃOS. AF_03/2024</t>
  </si>
  <si>
    <t>11,85</t>
  </si>
  <si>
    <t>PINTURA LÁTEX ACRÍLICA STANDARD, APLICAÇÃO MANUAL EM TETO, DUAS DEMÃOS. AF_04/2023</t>
  </si>
  <si>
    <t>9,53</t>
  </si>
  <si>
    <t>PINTURA LÁTEX ACRÍLICA STANDARD, APLICAÇÃO MANUAL EM PAREDES, DUAS DEMÃOS. AF_04/2023</t>
  </si>
  <si>
    <t>LIXAMENTO DE MADEIRA PARA APLICAÇÃO DE FUNDO OU PINTURA. AF_01/2021</t>
  </si>
  <si>
    <t>2,12</t>
  </si>
  <si>
    <t>LIXAMENTO DE MASSA PARA MADEIRA. AF_01/2021</t>
  </si>
  <si>
    <t>28,39</t>
  </si>
  <si>
    <t>APLICAÇÃO MASSA ALQUÍDICA PARA MADEIRA, PARA PINTURA COM TINTA DE ACABAMENTO (PIGMENTADA). AF_01/2021</t>
  </si>
  <si>
    <t>21,80</t>
  </si>
  <si>
    <t>APLICAÇÃO MASSA ACRÍLICA PARA MADEIRA, PARA PINTURA COM TINTA DE ACABAMENTO (PIGMENTADA). AF_01/2021</t>
  </si>
  <si>
    <t>APLICAÇÃO MASSA EPÓXI PARA MADEIRA, PARA PINTURA COM TINTA PU DE ACABAMENTO (PIGMENTADA). AF_01/2021</t>
  </si>
  <si>
    <t>54,01</t>
  </si>
  <si>
    <t>PINTURA VERNIZ (INCOLOR) ALQUÍDICO EM MADEIRA, USO INTERNO E EXTERNO, 1 DEMÃO. AF_01/2021</t>
  </si>
  <si>
    <t>10,88</t>
  </si>
  <si>
    <t>PINTURA VERNIZ (INCOLOR) ALQUÍDICO EM MADEIRA, USO INTERNO, 1 DEMÃO. AF_01/2021</t>
  </si>
  <si>
    <t>11,25</t>
  </si>
  <si>
    <t>PINTURA VERNIZ (INCOLOR) POLIURETÂNICO (RESINA ALQUÍDICA MODIFICADA) EM MADEIRA, 1 DEMÃO. AF_01/2021</t>
  </si>
  <si>
    <t>PINTURA TINTA DE ACABAMENTO (PIGMENTADA) A ÓLEO EM MADEIRA, 1 DEMÃO. AF_01/2021</t>
  </si>
  <si>
    <t>9,44</t>
  </si>
  <si>
    <t>PINTURA TINTA DE ACABAMENTO (PIGMENTADA) ESMALTE SINTÉTICO FOSCO EM MADEIRA, 1 DEMÃO. AF_01/2021</t>
  </si>
  <si>
    <t>8,93</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</si>
  <si>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</si>
  <si>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</si>
  <si>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</si>
  <si>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21,79</t>
  </si>
  <si>
    <t>PINTURA VERNIZ (INCOLOR) ALQUÍDICO EM MADEIRA, USO INTERNO, 2 DEMÃOS. AF_01/2021</t>
  </si>
  <si>
    <t>PINTURA VERNIZ (INCOLOR) POLIURETÂNICO (RESINA ALQUÍDICA MODIFICADA) EM MADEIRA, 2 DEMÃOS. AF_01/2021</t>
  </si>
  <si>
    <t>20,17</t>
  </si>
  <si>
    <t>PINTURA TINTA DE ACABAMENTO (PIGMENTADA) A ÓLEO EM MADEIRA, 2 DEMÃOS. AF_01/2021</t>
  </si>
  <si>
    <t>PINTURA TINTA DE ACABAMENTO (PIGMENTADA) ESMALTE SINTÉTICO FOSCO EM MADEIRA, 2 DEMÃOS. AF_01/2021</t>
  </si>
  <si>
    <t>PINTURA TINTA DE ACABAMENTO (PIGMENTADA) ESMALTE SINTÉTICO BRILHANTE EM MADEIRA, 2 DEMÃOS. AF_01/2021</t>
  </si>
  <si>
    <t>PINTURA VERNIZ (INCOLOR) ALQUÍDICO EM MADEIRA, USO INTERNO E EXTERNO, 3 DEMÃOS. AF_01/2021</t>
  </si>
  <si>
    <t>32,70</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</si>
  <si>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</si>
  <si>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</si>
  <si>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</si>
  <si>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28,36</t>
  </si>
  <si>
    <t>PINTURA TINTA DE ACABAMENTO (PIGMENTADA) ESMALTE SINTÉTICO FOSCO EM MADEIRA, 3 DEMÃOS. AF_01/2021</t>
  </si>
  <si>
    <t>26,84</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</si>
  <si>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</si>
  <si>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</si>
  <si>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</si>
  <si>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</si>
  <si>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</si>
  <si>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26,94</t>
  </si>
  <si>
    <t>LIXAMENTO MANUAL EM SUPERFÍCIES METÁLICAS EM OBRA. AF_01/2020</t>
  </si>
  <si>
    <t>COLOCAÇÃO DE FITA PROTETORA PARA PINTURA. AF_01/2020</t>
  </si>
  <si>
    <t>1,44</t>
  </si>
  <si>
    <t>PINTURA COM TINTA ALQUÍDICA DE FUNDO (TIPO ZARCÃO) PULVERIZADA SOBRE PERFIL METÁLICO EXECUTADO EM FÁBRICA (POR DEMÃO). AF_01/2020_PE</t>
  </si>
  <si>
    <t>13,33</t>
  </si>
  <si>
    <t>PINTURA COM TINTA ALQUÍDICA DE FUNDO (TIPO ZARCÃO) APLICADA A ROLO OU PINCEL SOBRE PERFIL METÁLICO EXECUTADO EM FÁBRICA (POR DEMÃO). AF_01/2020</t>
  </si>
  <si>
    <t>12,08</t>
  </si>
  <si>
    <t>PINTURA COM TINTA ALQUÍDICA DE FUNDO (TIPO ZARCÃO) PULVERIZADA SOBRE SUPERFÍCIES METÁLICAS (EXCETO PERFIL) EXECUTADO EM OBRA (POR DEMÃO). AF_01/2020_PE</t>
  </si>
  <si>
    <t>28,00</t>
  </si>
  <si>
    <t>PINTURA COM TINTA ALQUÍDICA DE FUNDO (TIPO ZARCÃO) APLICADA A ROLO OU PINCEL SOBRE SUPERFÍCIES METÁLICAS (EXCETO PERFIL) EXECUTADO EM OBRA (POR DEMÃO). AF_01/2020</t>
  </si>
  <si>
    <t>25,99</t>
  </si>
  <si>
    <t>PINTURA COM TINTA ALQUÍDICA DE FUNDO E ACABAMENTO (ESMALTE SINTÉTICO GRAFITE) PULVERIZADA SOBRE PERFIL METÁLICO EXECUTADO EM FÁBRICA (POR DEMÃO). AF_01/2020_PE</t>
  </si>
  <si>
    <t>14,34</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</si>
  <si>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</si>
  <si>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</si>
  <si>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</si>
  <si>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29,89</t>
  </si>
  <si>
    <t>PINTURA COM TINTA EPOXÍDICA DE FUNDO PULVERIZADA SOBRE PERFIL METÁLICO EXECUTADO EM FÁBRICA (POR DEMÃO). AF_01/2020_PE</t>
  </si>
  <si>
    <t>32,84</t>
  </si>
  <si>
    <t>PINTURA COM TINTA EPOXÍDICA DE FUNDO APLICADA A ROLO OU PINCEL SOBRE PERFIL METÁLICO EXECUTADO EM FÁBRICA (POR DEMÃO). AF_01/2020</t>
  </si>
  <si>
    <t>28,51</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</si>
  <si>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</si>
  <si>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</si>
  <si>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28,12</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</si>
  <si>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</si>
  <si>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</si>
  <si>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</si>
  <si>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</si>
  <si>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15,46</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</si>
  <si>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</si>
  <si>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</si>
  <si>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12,78</t>
  </si>
  <si>
    <t>PINTURA COM TINTA ALQUÍDICA DE ACABAMENTO (ESMALTE SINTÉTICO ACETINADO) PULVERIZADA SOBRE SUPERFÍCIES METÁLICAS (EXCETO PERFIL) EXECUTADO EM OBRA (POR DEMÃO). AF_01/2020_PE</t>
  </si>
  <si>
    <t>27,55</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</si>
  <si>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</si>
  <si>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</si>
  <si>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</si>
  <si>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</si>
  <si>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27,23</t>
  </si>
  <si>
    <t>PINTURA COM TINTA ALQUÍDICA DE ACABAMENTO (ESMALTE SINTÉTICO BRILHANTE) APLICADA A ROLO OU PINCEL SOBRE SUPERFÍCIES METÁLICAS (EXCETO PERFIL) EXECUTADO EM OBRA (POR DEMÃO). AF_01/2020</t>
  </si>
  <si>
    <t>26,47</t>
  </si>
  <si>
    <t>PINTURA COM TINTA ALQUÍDICA DE ACABAMENTO (ESMALTE SINTÉTICO FOSCO) PULVERIZADA SOBRE PERFIL METÁLICO EXECUTADO EM FÁBRICA (POR DEMÃO). AF_01/2020_PE</t>
  </si>
  <si>
    <t>12,95</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</si>
  <si>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</si>
  <si>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</si>
  <si>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</si>
  <si>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26,55</t>
  </si>
  <si>
    <t>PINTURA COM TINTA EPOXÍDICA DE ACABAMENTO PULVERIZADA SOBRE PERFIL METÁLICO EXECUTADO EM FÁBRICA (02 DEMÃOS). AF_01/2020_PE</t>
  </si>
  <si>
    <t>49,90</t>
  </si>
  <si>
    <t>PINTURA COM TINTA EPOXÍDICA DE ACABAMENTO APLICADA A ROLO OU PINCEL SOBRE PERFIL METÁLICO EXECUTADO EM FÁBRICA (02 DEMÃOS). AF_01/2020</t>
  </si>
  <si>
    <t>56,25</t>
  </si>
  <si>
    <t>PINTURA COM TINTA ACRÍLICA DE ACABAMENTO PULVERIZADA SOBRE SUPERFÍCIES METÁLICAS (EXCETO PERFIL) EXECUTADO EM OBRA (02 DEMÃOS). AF_01/2020_PE</t>
  </si>
  <si>
    <t>23,77</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</si>
  <si>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</si>
  <si>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</si>
  <si>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</si>
  <si>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53,36</t>
  </si>
  <si>
    <t>PINTURA COM TINTA ALQUÍDICA DE ACABAMENTO (ESMALTE SINTÉTICO BRILHANTE) PULVERIZADA SOBRE SUPERFÍCIES METÁLICAS (EXCETO PERFIL) EXECUTADO EM OBRA (02 DEMÃOS). AF_01/2020_PE</t>
  </si>
  <si>
    <t>54,47</t>
  </si>
  <si>
    <t>PINTURA COM TINTA ALQUÍDICA DE ACABAMENTO (ESMALTE SINTÉTICO BRILHANTE) APLICADA A ROLO OU PINCEL SOBRE SUPERFÍCIES METÁLICAS (EXCETO PERFIL) EXECUTADO EM OBRA (02 DEMÃOS). AF_01/2020</t>
  </si>
  <si>
    <t>52,97</t>
  </si>
  <si>
    <t>PINTURA COM TINTA ALQUÍDICA DE ACABAMENTO (ESMALTE SINTÉTICO FOSCO) PULVERIZADA SOBRE SUPERFÍCIES METÁLICAS (EXCETO PERFIL) EXECUTADO EM OBRA (02 DEMÃOS). AF_01/2020_PE</t>
  </si>
  <si>
    <t>54,74</t>
  </si>
  <si>
    <t>PINTURA COM TINTA ALQUÍDICA DE ACABAMENTO (ESMALTE SINTÉTICO FOSCO) APLICADA A ROLO OU PINCEL SOBRE SUPERFÍCIES METÁLICAS (EXCETO PERFIL) EXECUTADO EM OBRA (02 DEMÃOS). AF_01/2020</t>
  </si>
  <si>
    <t>53,13</t>
  </si>
  <si>
    <t>PREPARO DO PISO CIMENTADO PARA PINTURA - LIXAMENTO E LIMPEZA. AF_05/2021</t>
  </si>
  <si>
    <t>3,59</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</si>
  <si>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</si>
  <si>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</si>
  <si>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</si>
  <si>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27,38</t>
  </si>
  <si>
    <t>PINTURA DE PISO COM TINTA EPÓXI, APLICAÇÃO MANUAL, 2 DEMÃOS, INCLUSO PRIMER EPÓXI. AF_05/2021</t>
  </si>
  <si>
    <t>75,91</t>
  </si>
  <si>
    <t>PINTURA DE RODAPÉ COM TINTA EPÓXI, APLICAÇÃO MANUAL, 2 DEMÃOS, INCLUSÃO PRIMER EPÓXI. AF_05/2021</t>
  </si>
  <si>
    <t>15,31</t>
  </si>
  <si>
    <t>PINTURA DE RODAPÉ EM PEDRA DECORATIVA COM VERNIZ DE POLIURETANO, APLICAÇÃO MANUAL, 3 DEMÃOS. AF_05/2021</t>
  </si>
  <si>
    <t>PINTURA DE MEIO-FIO COM TINTA BRANCA A BASE DE CAL (CAIAÇÃO). AF_05/2021</t>
  </si>
  <si>
    <t>1,61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</si>
  <si>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</si>
  <si>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</si>
  <si>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</si>
  <si>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</si>
  <si>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</si>
  <si>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</si>
  <si>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11,32</t>
  </si>
  <si>
    <t>PINTURA DE DEMARCAÇÃO DE VAGA COM TINTA EPÓXI, E = 10 CM, APLICAÇÃO MANUAL. AF_05/2021</t>
  </si>
  <si>
    <t>PINTURA DE FAIXA DE PEDESTRE OU ZEBRADA COM TINTA EPÓXI, E  = 30 CM, APLICAÇÃO MANUAL. AF_05/2021</t>
  </si>
  <si>
    <t>52,37</t>
  </si>
  <si>
    <t>PINTURA DE FAIXA DE PEDESTRE OU ZEBRADA TINTA RETRORREFLETIVA A BASE DE RESINA ACRÍLICA COM MICROESFERAS DE VIDRO, E = 30 CM, APLICAÇÃO MANUAL. AF_05/2021</t>
  </si>
  <si>
    <t>32,72</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</si>
  <si>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</si>
  <si>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</si>
  <si>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</si>
  <si>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83,54</t>
  </si>
  <si>
    <t>PISO CIMENTADO, TRAÇO 1:3 (CIMENTO E AREIA), ACABAMENTO LISO, ESPESSURA 4,0 CM, PREPARO MECÂNICO DA ARGAMASSA. AF_09/2020</t>
  </si>
  <si>
    <t>58,89</t>
  </si>
  <si>
    <t>PISO CIMENTADO, TRAÇO 1:3 (CIMENTO E AREIA), ACABAMENTO RÚSTICO, ESPESSURA 4,0 CM, PREPARO MECÂNICO DA ARGAMASSA. AF_09/2020</t>
  </si>
  <si>
    <t>56,37</t>
  </si>
  <si>
    <t>PISO EM TACO DE MADEIRA 7X42CM, FIXADO COM COLA BASE DE PVA. AF_09/2020</t>
  </si>
  <si>
    <t>273,49</t>
  </si>
  <si>
    <t>ASSOALHO DE MADEIRA. AF_09/2020</t>
  </si>
  <si>
    <t>424,18</t>
  </si>
  <si>
    <t>PISO EM TACO DE MADEIRA 7X21CM, FIXADO COM COLA BASE DE PVA. AF_09/2020</t>
  </si>
  <si>
    <t>279,99</t>
  </si>
  <si>
    <t>REVESTIMENTO CERÂMICO PARA PISO COM PLACAS TIPO ESMALTADA DE DIMENSÕES 35X35 CM APLICADA EM AMBIENTES DE ÁREA MENOR QUE 5 M2. AF_02/2023_PE</t>
  </si>
  <si>
    <t>64,96</t>
  </si>
  <si>
    <t>REVESTIMENTO CERÂMICO PARA PISO COM PLACAS TIPO ESMALTADA DE DIMENSÕES 35X35 CM APLICADA EM AMBIENTES DE ÁREA ENTRE 5 M2 E 10 M2. AF_02/2023_PE</t>
  </si>
  <si>
    <t>57,64</t>
  </si>
  <si>
    <t>REVESTIMENTO CERÂMICO PARA PISO COM PLACAS TIPO ESMALTADA DE DIMENSÕES 35X35 CM APLICADA EM AMBIENTES DE ÁREA MAIOR QUE 10 M2. AF_02/2023_PE</t>
  </si>
  <si>
    <t>49,91</t>
  </si>
  <si>
    <t>REVESTIMENTO CERÂMICO PARA PISO COM PLACAS TIPO ESMALTADA DE DIMENSÕES 45X45 CM APLICADA EM AMBIENTES DE ÁREA MENOR QUE 5 M2. AF_02/2023_PE</t>
  </si>
  <si>
    <t>69,88</t>
  </si>
  <si>
    <t>REVESTIMENTO CERÂMICO PARA PISO COM PLACAS TIPO ESMALTADA DE DIMENSÕES 45X45 CM APLICADA EM AMBIENTES DE ÁREA ENTRE 5 M2 E 10 M2. AF_02/2023_PE</t>
  </si>
  <si>
    <t>59,04</t>
  </si>
  <si>
    <t>REVESTIMENTO CERÂMICO PARA PISO COM PLACAS TIPO ESMALTADA DE DIMENSÕES 45X45 CM APLICADA EM AMBIENTES DE ÁREA MAIOR QUE 10 M2. AF_02/2023_PE</t>
  </si>
  <si>
    <t>50,18</t>
  </si>
  <si>
    <t>REVESTIMENTO CERÂMICO PARA PISO COM PLACAS TIPO ESMALTADA DE DIMENSÕES 60X60 CM APLICADA EM AMBIENTES DE ÁREA MENOR QUE 5 M2. AF_02/2023_PE</t>
  </si>
  <si>
    <t>81,43</t>
  </si>
  <si>
    <t>REVESTIMENTO CERÂMICO PARA PISO COM PLACAS TIPO ESMALTADA DE DIMENSÕES 60X60 CM APLICADA EM AMBIENTES DE ÁREA ENTRE 5 M2 E 10 M2. AF_02/2023_PE</t>
  </si>
  <si>
    <t>69,55</t>
  </si>
  <si>
    <t>REVESTIMENTO CERÂMICO PARA PISO COM PLACAS TIPO ESMALTADA DE DIMENSÕES 60X60 CM APLICADA EM AMBIENTES DE ÁREA MAIOR QUE 10 M2. AF_02/2023_PE</t>
  </si>
  <si>
    <t>59,62</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</si>
  <si>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</si>
  <si>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</si>
  <si>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117,87</t>
  </si>
  <si>
    <t>REVESTIMENTO CERÂMICO PARA PISO COM PLACAS TIPO PORCELANATO DE DIMENSÕES 60X60 CM APLICADA EM AMBIENTES DE ÁREA MAIOR QUE 10 M². AF_02/2023_PE</t>
  </si>
  <si>
    <t>107,51</t>
  </si>
  <si>
    <t>REVESTIMENTO CERÂMICO PARA PISO COM PLACAS TIPO ESMALTADA DE DIMENSÕES 80X80 CM APLICADA EM AMBIENTES DE ÁREA MENOR QUE 5 M². AF_02/2023_PE</t>
  </si>
  <si>
    <t>84,95</t>
  </si>
  <si>
    <t>REVESTIMENTO CERÂMICO PARA PISO COM PLACAS TIPO ESMALTADA DE DIMENSÕES 80X80 CM APLICADA EM AMBIENTES DE ÁREA ENTRE 5 M² E 10 M². AF_02/2023_PE</t>
  </si>
  <si>
    <t>71,69</t>
  </si>
  <si>
    <t>REVESTIMENTO CERÂMICO PARA PISO COM PLACAS TIPO ESMALTADA DE DIMENSÕES 80X80 CM APLICADA EM AMBIENTES DE ÁREA MAIOR QUE 10 M². AF_02/2023_PE</t>
  </si>
  <si>
    <t>60,08</t>
  </si>
  <si>
    <t>REVESTIMENTO CERÂMICO PARA PISO COM PLACAS TIPO PORCELANATO DE DIMENSÕES 80X80 CM APLICADA EM AMBIENTES DE ÁREA MENOR QUE 5 M². AF_02/2023_PE</t>
  </si>
  <si>
    <t>134,98</t>
  </si>
  <si>
    <t>REVESTIMENTO CERÂMICO PARA PISO COM PLACAS TIPO PORCELANATO DE DIMENSÕES 80X80 CM APLICADA EM AMBIENTES DE ÁREA ENTRE 5 M² E 10 M². AF_02/2023_PE</t>
  </si>
  <si>
    <t>120,35</t>
  </si>
  <si>
    <t>REVESTIMENTO CERÂMICO PARA PISO COM PLACAS TIPO PORCELANATO DE DIMENSÕES 80X80 CM APLICADA EM AMBIENTES DE ÁREA MAIOR QUE 10 M². AF_02/2023_PE</t>
  </si>
  <si>
    <t>108,07</t>
  </si>
  <si>
    <t>REVESTIMENTO CERÂMICO PARA PISO COM PLACAS TIPO ESMALTADA DE DIMENSÕES 35X35 CM APLICADA EM DIAGONAL EM AMBIENTES DE ÁREA MENOR QUE 5 M². AF_02/2023_PE</t>
  </si>
  <si>
    <t>78,42</t>
  </si>
  <si>
    <t>REVESTIMENTO CERÂMICO PARA PISO COM PLACAS TIPO ESMALTADA DE DIMENSÕES 35X35 CM APLICADA EM DIAGONAL EM AMBIENTES DE ÁREA ENTRE 5 M² E 10 M². AF_02/2023_PE</t>
  </si>
  <si>
    <t>62,73</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</si>
  <si>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</si>
  <si>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</si>
  <si>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</si>
  <si>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67,10</t>
  </si>
  <si>
    <t>REVESTIMENTO CERÂMICO PARA PISO COM PLACAS TIPO ESMALTADA DE DIMENSÕES 45X45 CM APLICADA EM DIAGONAL EM AMBIENTES DE ÁREA MAIOR QUE 10 M². AF_02/2023_PE</t>
  </si>
  <si>
    <t>53,78</t>
  </si>
  <si>
    <t>PISO EM GRANITO APLICADO EM AMBIENTES INTERNOS. AF_09/2020</t>
  </si>
  <si>
    <t>339,32</t>
  </si>
  <si>
    <t>PISO EM MÁRMORE APLICADO EM AMBIENTES INTERNOS. AF_09/2020</t>
  </si>
  <si>
    <t>442,93</t>
  </si>
  <si>
    <t>PISO ELEVADO COM ESTRUTURA EM AÇO, COMPOSTO POR PEDESTAIS E LONGARINAS. AF_09/2020</t>
  </si>
  <si>
    <t>389,49</t>
  </si>
  <si>
    <t>PISO CIMENTADO, TRAÇO 1:3 (CIMENTO E AREIA), ACABAMENTO LISO, ESPESSURA 2,0 CM, PREPARO MECÂNICO DA ARGAMASSA. AF_09/2020</t>
  </si>
  <si>
    <t>40,66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</si>
  <si>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</si>
  <si>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</si>
  <si>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</si>
  <si>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48,16</t>
  </si>
  <si>
    <t>RODAPÉ EM GRANITO, ALTURA 10 CM. AF_09/2020</t>
  </si>
  <si>
    <t>62,44</t>
  </si>
  <si>
    <t>RODAPÉ EM LADRILHO HIDRÁULICO, ALTURA 7 CM. AF_09/2020</t>
  </si>
  <si>
    <t>41,84</t>
  </si>
  <si>
    <t>RODAPÉ EM POLIESTIRENO, ALTURA 5 CM. AF_09/2020</t>
  </si>
  <si>
    <t>76,71</t>
  </si>
  <si>
    <t>SOLEIRA EM GRANITO, LARGURA 15 CM, ESPESSURA 2,0 CM. AF_09/2020</t>
  </si>
  <si>
    <t>90,08</t>
  </si>
  <si>
    <t>PISO EM PEDRA PORTUGUESA ASSENTADO SOBRE ARGAMASSA SECA DE CIMENTO E AREIA, TRAÇO 1:3, REJUNTADO COM CIMENTO COMUM. AF_05/2020</t>
  </si>
  <si>
    <t>229,99</t>
  </si>
  <si>
    <t>PISO EM LADRILHO HIDRÁULICO APLICADO EM AMBIENTES EXTERNOS. AF_05/2020</t>
  </si>
  <si>
    <t>127,51</t>
  </si>
  <si>
    <t>PISO EM LADRILHO HIDRÁULICO APLICADO EM AMBIENTES INTERNOS DE ÁREA MENOR QUE 5 M², INCLUSO APLICAÇÃO DE RESINA. AF_09/2020</t>
  </si>
  <si>
    <t>267,06</t>
  </si>
  <si>
    <t>PISO EM LADRILHO HIDRÁULICO APLICADO EM AMBIENTES INTERNOS DE ÁREA ENTRE 5 E 15 M², INCLUSO APLICAÇÃO DE RESINA. AF_09/2020</t>
  </si>
  <si>
    <t>171,19</t>
  </si>
  <si>
    <t>PISO EM PEDRA  ASSENTADO SOBRE ARGAMASSA 1:3 (CIMENTO E AREIA). AF_09/2020</t>
  </si>
  <si>
    <t>345,57</t>
  </si>
  <si>
    <t>PISO EM PEDRA ARDÓSIA ASSENTADO SOBRE ARGAMASSA 1:3 (CIMENTO E AREIA). AF_09/2020</t>
  </si>
  <si>
    <t>103,10</t>
  </si>
  <si>
    <t>PISO PODOTÁTIL DE ALERTA OU DIRECIONAL, DE BORRACHA, ASSENTADO SOBRE ARGAMASSA. AF_05/2020</t>
  </si>
  <si>
    <t>166,01</t>
  </si>
  <si>
    <t>PISO VINÍLICO SEMI-FLEXÍVEL EM PLACAS, PADRÃO LISO, ESPESSURA 3,2 MM, FIXADO COM COLA. AF_09/2020</t>
  </si>
  <si>
    <t>195,86</t>
  </si>
  <si>
    <t>PISO DE BORRACHA PASTILHADO/FRISADO, ESPESSURA 7MM, ASSENTADO COM ARGAMASSA. AF_09/2020</t>
  </si>
  <si>
    <t>268,26</t>
  </si>
  <si>
    <t>PISO DE BORRACHA PASTILHADO, ESPESSURA 15MM, ASSENTADO COM ARGAMASSA. AF_09/2020</t>
  </si>
  <si>
    <t>405,73</t>
  </si>
  <si>
    <t>PISO DE BORRACHA ESPORTIVO, ESPESSURA 15MM, ASSENTADO COM ARGAMASSA. AF_09/2020</t>
  </si>
  <si>
    <t>415,70</t>
  </si>
  <si>
    <t>PISO DE BORRACHA PASTILHADO, ESPESSURA 3,5MM, FIXADO COM ADESIVO ACRÍLICO. AF_09/2020</t>
  </si>
  <si>
    <t>108,40</t>
  </si>
  <si>
    <t>PISO DE BORRACHA CANELADO, ESPESSURA 3,5MM, FIXADO COM ADESIVO ACRÍLICO. AF_09/2020</t>
  </si>
  <si>
    <t>128,12</t>
  </si>
  <si>
    <t>PREPARO DE CONTRAPISO COM POLITRIZ. AF_09/2020</t>
  </si>
  <si>
    <t>3,60</t>
  </si>
  <si>
    <t>PISO EM GRANILITE, MARMORITE OU GRANITINA EM AMBIENTES INTERNOS, COM ESPESSURA DE 8 MM, INCLUSO MISTURA EM BETONEIRA, COLOCAÇÃO DAS JUNTAS, APLICAÇÃO DO PISO, 4 POLIMENTOS COM POLITRIZ, ESTUCAMENTO, SELADOR E CERA. AF_06/2022</t>
  </si>
  <si>
    <t>97,99</t>
  </si>
  <si>
    <t>PISO EM GRANITO APLICADO EM CALÇADAS OU PISOS EXTERNOS. AF_05/2020</t>
  </si>
  <si>
    <t>350,66</t>
  </si>
  <si>
    <t>PISO EM MÁRMORE APLICADO EM CALÇADAS OU PISOS EXTERNOS. AF_05/2020</t>
  </si>
  <si>
    <t>454,27</t>
  </si>
  <si>
    <t>SOLEIRA EM MÁRMORE, LARGURA 15 CM, ESPESSURA 2,0 CM. AF_09/2020</t>
  </si>
  <si>
    <t>82,08</t>
  </si>
  <si>
    <t>RODAPÉ EM MÁRMORE, ALTURA 7 CM. AF_09/2020</t>
  </si>
  <si>
    <t>53,66</t>
  </si>
  <si>
    <t>RODAPÉ EM MADEIRA, ALTURA 7CM, FIXADO COM COLA. AF_09/2020</t>
  </si>
  <si>
    <t>RODAPÉ EM MADEIRA, ALTURA 7CM, FIXADO COM COLA E PARAFUSOS. AF_09/2020</t>
  </si>
  <si>
    <t>RODAPÉ CERÂMICO DE 7CM DE ALTURA COM PLACAS TIPO ESMALTADA DE DIMENSÕES 35X35CM. AF_02/2023</t>
  </si>
  <si>
    <t>7,34</t>
  </si>
  <si>
    <t>RODAPÉ CERÂMICO DE 7CM DE ALTURA COM PLACAS TIPO ESMALTADA DE DIMENSÕES 45X45CM. AF_02/2023</t>
  </si>
  <si>
    <t>8,31</t>
  </si>
  <si>
    <t>RODAPÉ CERÂMICO DE 7CM DE ALTURA COM PLACAS TIPO ESMALTADA DE DIMENSÕES 60X60CM. AF_02/2023</t>
  </si>
  <si>
    <t>RODAPÉ EM ARDÓSIA ALTURA 10CM. AF_09/2020</t>
  </si>
  <si>
    <t>RODAPÉ EM MARMORITE, ALTURA 10CM. AF_09/2020</t>
  </si>
  <si>
    <t>EXECUÇÃO DE PASSEIO (CALÇADA) OU PISO DE CONCRETO COM CONCRETO MOLDADO IN LOCO, FEITO EM OBRA, ACABAMENTO CONVENCIONAL, NÃO ARMADO. AF_08/2022</t>
  </si>
  <si>
    <t>804,28</t>
  </si>
  <si>
    <t>EXECUÇÃO DE PASSEIO (CALÇADA) OU PISO DE CONCRETO COM CONCRETO MOLDADO IN LOCO, USINADO C20, ACABAMENTO CONVENCIONAL, NÃO ARMADO. AF_08/2022</t>
  </si>
  <si>
    <t>788,33</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</si>
  <si>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</si>
  <si>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</si>
  <si>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83,43</t>
  </si>
  <si>
    <t>EXECUÇÃO DE PASSEIO (CALÇADA) OU PISO DE CONCRETO COM CONCRETO MOLDADO IN LOCO, FEITO EM OBRA, ACABAMENTO CONVENCIONAL, ESPESSURA 8 CM, ARMADO. AF_08/2022</t>
  </si>
  <si>
    <t>100,84</t>
  </si>
  <si>
    <t>99,57</t>
  </si>
  <si>
    <t>PISO EM CONCRETO 20 MPA PREPARO MECÂNICO, ESPESSURA 7CM. AF_09/2020</t>
  </si>
  <si>
    <t>80,53</t>
  </si>
  <si>
    <t>EXECUÇÃO DE PASSEIO (CALÇADA) OU PISO DE CONCRETO COM CONCRETO MOLDADO IN LOCO, USINADO C25, ACABAMENTO CONVENCIONAL, NÃO ARMADO. AF_03/2023</t>
  </si>
  <si>
    <t>807,42</t>
  </si>
  <si>
    <t>145,92</t>
  </si>
  <si>
    <t>CONTRAPISO EM ARGAMASSA TRAÇO 1:4 (CIMENTO E AREIA), PREPARO MECÂNICO COM BETONEIRA 400 L, APLICADO EM ÁREAS SECAS SOBRE LAJE, ADERIDO, ACABAMENTO NÃO REFORÇADO, ESPESSURA 2CM. AF_07/2021</t>
  </si>
  <si>
    <t>31,88</t>
  </si>
  <si>
    <t>CONTRAPISO EM ARGAMASSA TRAÇO 1:4 (CIMENTO E AREIA), PREPARO MANUAL, APLICADO EM ÁREAS SECAS SOBRE LAJE, ADERIDO, ACABAMENTO NÃO REFORÇADO, ESPESSURA 2CM. AF_07/2021</t>
  </si>
  <si>
    <t>34,74</t>
  </si>
  <si>
    <t>CONTRAPISO EM ARGAMASSA PRONTA, PREPARO MECÂNICO COM MISTURADOR 300 KG, APLICADO EM ÁREAS SECAS SOBRE LAJE, ADERIDO, ACABAMENTO NÃO REFORÇADO, ESPESSURA 2CM. AF_07/2021</t>
  </si>
  <si>
    <t>67,28</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</si>
  <si>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</si>
  <si>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</si>
  <si>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40,99</t>
  </si>
  <si>
    <t>CONTRAPISO EM ARGAMASSA TRAÇO 1:4 (CIMENTO E AREIA), PREPARO MANUAL, APLICADO EM ÁREAS SECAS SOBRE LAJE, ADERIDO, ACABAMENTO NÃO REFORÇADO, ESPESSURA 3CM. AF_07/2021</t>
  </si>
  <si>
    <t>44,96</t>
  </si>
  <si>
    <t>CONTRAPISO EM ARGAMASSA PRONTA, PREPARO MECÂNICO COM MISTURADOR 300 KG, APLICADO EM ÁREAS SECAS SOBRE LAJE, ADERIDO, ACABAMENTO NÃO REFORÇADO, ESPESSURA 3CM. AF_07/2021</t>
  </si>
  <si>
    <t>90,21</t>
  </si>
  <si>
    <t>CONTRAPISO EM ARGAMASSA PRONTA, PREPARO MANUAL, APLICADO EM ÁREAS SECAS SOBRE LAJE, ADERIDO, ACABAMENTO NÃO REFORÇADO, ESPESSURA 3CM. AF_07/2021</t>
  </si>
  <si>
    <t>98,39</t>
  </si>
  <si>
    <t>CONTRAPISO EM ARGAMASSA TRAÇO 1:4 (CIMENTO E AREIA), PREPARO MECÂNICO COM BETONEIRA 400 L, APLICADO EM ÁREAS SECAS SOBRE LAJE, ADERIDO, ACABAMENTO NÃO REFORÇADO, ESPESSURA 4CM. AF_07/2021</t>
  </si>
  <si>
    <t>48,45</t>
  </si>
  <si>
    <t>CONTRAPISO EM ARGAMASSA TRAÇO 1:4 (CIMENTO E AREIA), PREPARO MANUAL, APLICADO EM ÁREAS SECAS SOBRE LAJE, ADERIDO, ACABAMENTO NÃO REFORÇADO, ESPESSURA 4CM. AF_07/2021</t>
  </si>
  <si>
    <t>53,34</t>
  </si>
  <si>
    <t>CONTRAPISO EM ARGAMASSA PRONTA, PREPARO MECÂNICO COM MISTURADOR 300 KG, APLICADO EM ÁREAS SECAS SOBRE LAJE, ADERIDO, ACABAMENTO NÃO REFORÇADO, ESPESSURA 4CM. AF_07/2021</t>
  </si>
  <si>
    <t>108,98</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</si>
  <si>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</si>
  <si>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</si>
  <si>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44,15</t>
  </si>
  <si>
    <t>CONTRAPISO EM ARGAMASSA TRAÇO 1:4 (CIMENTO E AREIA), PREPARO MANUAL, APLICADO EM ÁREAS SECAS SOBRE LAJE, NÃO ADERIDO, ACABAMENTO NÃO REFORÇADO, ESPESSURA 4CM. AF_07/2021</t>
  </si>
  <si>
    <t>49,04</t>
  </si>
  <si>
    <t>CONTRAPISO EM ARGAMASSA PRONTA, PREPARO MECÂNICO COM MISTURADOR 300 KG, APLICADO EM ÁREAS SECAS SOBRE LAJE, NÃO ADERIDO, ACABAMENTO NÃO REFORÇADO, ESPESSURA 4CM. AF_07/2021</t>
  </si>
  <si>
    <t>104,68</t>
  </si>
  <si>
    <t>CONTRAPISO EM ARGAMASSA PRONTA, PREPARO MANUAL, APLICADO EM ÁREAS SECAS SOBRE LAJE, NÃO ADERIDO, ACABAMENTO NÃO REFORÇADO, ESPESSURA 4CM. AF_07/2021</t>
  </si>
  <si>
    <t>114,74</t>
  </si>
  <si>
    <t>CONTRAPISO EM ARGAMASSA TRAÇO 1:4 (CIMENTO E AREIA), PREPARO MECÂNICO COM BETONEIRA 400 L, APLICADO EM ÁREAS SECAS SOBRE LAJE, NÃO ADERIDO, ACABAMENTO NÃO REFORÇADO, ESPESSURA 5CM. AF_07/2021</t>
  </si>
  <si>
    <t>50,58</t>
  </si>
  <si>
    <t>CONTRAPISO EM ARGAMASSA TRAÇO 1:4 (CIMENTO E AREIA), PREPARO MANUAL, APLICADO EM ÁREAS SECAS SOBRE LAJE, NÃO ADERIDO, ACABAMENTO NÃO REFORÇADO, ESPESSURA 5CM. AF_07/2021</t>
  </si>
  <si>
    <t>56,18</t>
  </si>
  <si>
    <t>CONTRAPISO EM ARGAMASSA PRONTA, PREPARO MECÂNICO COM MISTURADOR 300 KG, APLICADO EM ÁREAS SECAS SOBRE LAJE, NÃO ADERIDO, ESPESSURA 5CM. AF_07/2021</t>
  </si>
  <si>
    <t>119,91</t>
  </si>
  <si>
    <t>CONTRAPISO EM ARGAMASSA PRONTA, PREPARO MANUAL, APLICADO EM ÁREAS SECAS SOBRE LAJE, NÃO ADERIDO, ACABAMENTO NÃO REFORÇADO, ESPESSURA 5CM. AF_07/2021</t>
  </si>
  <si>
    <t>131,43</t>
  </si>
  <si>
    <t>CONTRAPISO EM ARGAMASSA TRAÇO 1:4 (CIMENTO E AREIA), PREPARO MECÂNICO COM BETONEIRA 400 L, APLICADO EM ÁREAS SECAS SOBRE LAJE, NÃO ADERIDO, ACABAMENTO NÃO REFORÇADO, ESPESSURA 6CM. AF_07/2021</t>
  </si>
  <si>
    <t>54,65</t>
  </si>
  <si>
    <t>CONTRAPISO EM ARGAMASSA TRAÇO 1:4 (CIMENTO E AREIA), PREPARO MANUAL, APLICADO EM ÁREAS SECAS SOBRE LAJE, NÃO ADERIDO, ACABAMENTO NÃO REFORÇADO, ESPESSURA 6CM. AF_07/2021</t>
  </si>
  <si>
    <t>60,75</t>
  </si>
  <si>
    <t>CONTRAPISO EM ARGAMASSA PRONTA, PREPARO MECÂNICO COM MISTURADOR 300 KG, APLICADO EM ÁREAS SECAS SOBRE LAJE, NÃO ADERIDO, ACABAMENTO NÃO REFORÇADO, ESPESSURA 6CM. AF_07/2021</t>
  </si>
  <si>
    <t>130,14</t>
  </si>
  <si>
    <t>CONTRAPISO EM ARGAMASSA PRONTA, PREPARO MANUAL, APLICADO EM ÁREAS SECAS SOBRE LAJE, NÃO ADERIDO, ACABAMENTO NÃO REFORÇADO, ESPESSURA 6CM. AF_07/2021</t>
  </si>
  <si>
    <t>142,69</t>
  </si>
  <si>
    <t>CONTRAPISO EM ARGAMASSA TRAÇO 1:4 (CIMENTO E AREIA), PREPARO MECÂNICO COM BETONEIRA 400 L, APLICADO EM ÁREAS MOLHADAS SOBRE LAJE, ADERIDO, ACABAMENTO NÃO REFORÇADO, ESPESSURA 2CM. AF_07/2021</t>
  </si>
  <si>
    <t>43,97</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</si>
  <si>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</si>
  <si>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</si>
  <si>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</si>
  <si>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85,26</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</si>
  <si>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</si>
  <si>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</si>
  <si>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57,06</t>
  </si>
  <si>
    <t>CONTRAPISO EM ARGAMASSA PRONTA, PREPARO MECÂNICO COM MISTURADOR 300 KG, APLICADO EM ÁREAS MOLHADAS SOBRE LAJE, ADERIDO, ACABAMENTO NÃO REFORÇADO, ESPESSURA 3CM. AF_07/2021</t>
  </si>
  <si>
    <t>102,31</t>
  </si>
  <si>
    <t>CONTRAPISO EM ARGAMASSA PRONTA, PREPARO MANUAL, APLICADO EM ÁREAS MOLHADAS SOBRE LAJE, ADERIDO, ACABAMENTO NÃO REFORÇADO, ESPESSURA 3CM. AF_07/2021</t>
  </si>
  <si>
    <t>110,49</t>
  </si>
  <si>
    <t>CONTRAPISO EM ARGAMASSA TRAÇO 1:4 (CIMENTO E AREIA), PREPARO MECÂNICO COM BETONEIRA 400 L, APLICADO EM ÁREAS MOLHADAS SOBRE IMPERMEABILIZAÇÃO, ACABAMENTO NÃO REFORÇADO, ESPESSURA 3CM. AF_07/2021</t>
  </si>
  <si>
    <t>51,13</t>
  </si>
  <si>
    <t>CONTRAPISO EM ARGAMASSA TRAÇO 1:4 (CIMENTO E AREIA), PREPARO MANUAL, APLICADO EM ÁREAS MOLHADAS SOBRE IMPERMEABILIZAÇÃO, ACABAMENTO NÃO REFORÇADO, ESPESSURA 3CM. AF_07/2021</t>
  </si>
  <si>
    <t>55,10</t>
  </si>
  <si>
    <t>CONTRAPISO EM ARGAMASSA PRONTA, PREPARO MECÂNICO COM MISTURADOR 300 KG, APLICADO EM ÁREAS MOLHADAS SOBRE IMPERMEABILIZAÇÃO, ACABAMENTO NÃO REFORÇADO, ESPESSURA 3CM. AF_07/2021</t>
  </si>
  <si>
    <t>100,35</t>
  </si>
  <si>
    <t>CONTRAPISO EM ARGAMASSA PRONTA, PREPARO MANUAL, APLICADO EM ÁREAS MOLHADAS SOBRE IMPERMEABILIZAÇÃO, ACABAMENTO NÃO REFORÇADO, ESPESSURA 3CM. AF_07/2021</t>
  </si>
  <si>
    <t>108,53</t>
  </si>
  <si>
    <t>CONTRAPISO EM ARGAMASSA TRAÇO 1:4 (CIMENTO E AREIA), PREPARO MECÂNICO COM BETONEIRA 400 L, APLICADO EM ÁREAS MOLHADAS SOBRE IMPERMEABILIZAÇÃO, ACABAMENTO NÃO REFORÇADO, ESPESSURA 4CM. AF_07/2021</t>
  </si>
  <si>
    <t>58,64</t>
  </si>
  <si>
    <t>CONTRAPISO EM ARGAMASSA TRAÇO 1:4 (CIMENTO E AREIA), PREPARO MANUAL, APLICADO EM ÁREAS MOLHADAS SOBRE IMPERMEABILIZAÇÃO, ACABAMENTO NÃO REFORÇADO, ESPESSURA 4CM. AF_07/2021</t>
  </si>
  <si>
    <t>63,53</t>
  </si>
  <si>
    <t>CONTRAPISO EM ARGAMASSA PRONTA, PREPARO MECÂNICO COM MISTURADOR 300 KG, APLICADO EM ÁREAS MOLHADAS SOBRE IMPERMEABILIZAÇÃO, ACABAMENTO NÃO REFORÇADO, ESPESSURA 4CM. AF_07/2021</t>
  </si>
  <si>
    <t>119,17</t>
  </si>
  <si>
    <t>CONTRAPISO EM ARGAMASSA PRONTA, PREPARO MANUAL, APLICADO EM ÁREAS MOLHADAS SOBRE IMPERMEABILIZAÇÃO, ACABAMENTO NÃO REFORÇADO, ESPESSURA 4CM. AF_07/2021</t>
  </si>
  <si>
    <t>129,23</t>
  </si>
  <si>
    <t>CONTRAPISO COM ARGAMASSA AUTONIVELANTE, APLICADO SOBRE LAJE, NÃO ADERIDO, ESPESSURA 3CM. AF_07/2021</t>
  </si>
  <si>
    <t>28,98</t>
  </si>
  <si>
    <t>CONTRAPISO COM ARGAMASSA AUTONIVELANTE, APLICADO SOBRE LAJE, NÃO ADERIDO, ESPESSURA 4CM. AF_07/2021</t>
  </si>
  <si>
    <t>CONTRAPISO COM ARGAMASSA AUTONIVELANTE, APLICADO SOBRE LAJE, NÃO ADERIDO, ESPESSURA 5CM. AF_07/2021</t>
  </si>
  <si>
    <t>41,96</t>
  </si>
  <si>
    <t>CONTRAPISO COM ARGAMASSA AUTONIVELANTE, APLICADO SOBRE LAJE, ADERIDO, ESPESSURA 2CM. AF_07/2021</t>
  </si>
  <si>
    <t>23,66</t>
  </si>
  <si>
    <t>CONTRAPISO COM ARGAMASSA AUTONIVELANTE, APLICADO SOBRE LAJE, ADERIDO, ESPESSURA 3CM. AF_07/2021</t>
  </si>
  <si>
    <t>CONTRAPISO COM ARGAMASSA AUTONIVELANTE, APLICADO SOBRE LAJE, ADERIDO, ESPESSURA 4CM. AF_07/2021</t>
  </si>
  <si>
    <t>40,12</t>
  </si>
  <si>
    <t>CONTRAPISO ACÚSTICO EM ARGAMASSA TRAÇO 1:4 (CIMENTO E AREIA), PREPARO MECÂNICO COM BETONEIRA 400L, APLICADO EM ÁREAS SECAS, ACABAMENTO NÃO REFORÇADO, ESPESSURA 5CM. AF_07/2021</t>
  </si>
  <si>
    <t>77,71</t>
  </si>
  <si>
    <t>CONTRAPISO ACÚSTICO EM ARGAMASSA TRAÇO 1:4 (CIMENTO E AREIA), PREPARO MANUAL, APLICADO EM ÁREAS SECAS, ACABAMENTO NÃO REFORÇADO, ESPESSURA 5CM. AF_07/2021</t>
  </si>
  <si>
    <t>83,31</t>
  </si>
  <si>
    <t>CONTRAPISO ACÚSTICO EM ARGAMASSA PRONTA, PREPARO MECÂNICO COM MISTURADOR 300 KG, APLICADO EM ÁREAS SECAS, ACABAMENTO NÃO REFORÇADO, ESPESSURA 5CM. AF_07/2021</t>
  </si>
  <si>
    <t>147,04</t>
  </si>
  <si>
    <t>CONTRAPISO ACÚSTICO EM ARGAMASSA PRONTA, PREPARO MANUAL, APLICADO EM ÁREAS SECAS, ACABAMENTO NÃO REFORÇADO, ESPESSURA 5CM. AF_07/2021</t>
  </si>
  <si>
    <t>158,56</t>
  </si>
  <si>
    <t>CONTRAPISO ACÚSTICO EM ARGAMASSA TRAÇO 1:4 (CIMENTO E AREIA), PREPARO MECÂNICO COM BETONEIRA 400L, APLICADO EM ÁREAS SECAS, ACABAMENTO NÃO REFORÇADO, ESPESSURA 6CM. AF_07/2021</t>
  </si>
  <si>
    <t>83,08</t>
  </si>
  <si>
    <t>CONTRAPISO ACÚSTICO EM ARGAMASSA TRAÇO 1:4 (CIMENTO E AREIA), PREPARO MANUAL, APLICADO EM ÁREAS SECAS, ACABAMENTO NÃO REFORÇADO, ESPESSURA 6CM. AF_07/2021</t>
  </si>
  <si>
    <t>89,18</t>
  </si>
  <si>
    <t>CONTRAPISO ACÚSTICO EM ARGAMASSA PRONTA, PREPARO MECÂNICO COM MISTURADOR 300 KG, APLICADO EM ÁREAS SECAS, ACABAMENTO NÃO REFORÇADO, ESPESSURA 6CM. AF_07/2021</t>
  </si>
  <si>
    <t>158,57</t>
  </si>
  <si>
    <t>CONTRAPISO ACÚSTICO EM ARGAMASSA PRONTA, PREPARO MANUAL, APLICADO EM ÁREAS SECA, ACABAMENTO NÃO REFORÇADO, ESPESSURA 6CM. AF_07/2021</t>
  </si>
  <si>
    <t>171,12</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</si>
  <si>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</si>
  <si>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</si>
  <si>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99,91</t>
  </si>
  <si>
    <t>CONTRAPISO ACÚSTICO EM ARGAMASSA PRONTA, PREPARO MECÂNICO COM MISTURADOR 300 KG, APLICADO EM ÁREAS SECAS, ACABAMENTO NÃO REFORÇADO, ESPESSURA 7CM. AF_07/2021</t>
  </si>
  <si>
    <t>179,70</t>
  </si>
  <si>
    <t>CONTRAPISO ACÚSTICO EM ARGAMASSA PRONTA, PREPARO MANUAL, APLICADO EM ÁREAS SECAS, ACABAMENTO NÃO REFORÇADO, ESPESSURA 7CM. AF_07/2021</t>
  </si>
  <si>
    <t>194,13</t>
  </si>
  <si>
    <t>REFORÇO SUPERFICIAL PARA CONTRAPISOS DE ARGAMASSA SEMI-SECA. AF_07/2021</t>
  </si>
  <si>
    <t>2,37</t>
  </si>
  <si>
    <t>RODAPÉ BORRACHA LISO, ALTURA = 7CM, ESPESSURA = 2 MM, PARA ARGAMASSA. AF_09/2020</t>
  </si>
  <si>
    <t>CHAPISCO APLICADO EM ALVENARIAS E ESTRUTURAS DE CONCRETO INTERNAS, COM COLHER DE PEDREIRO.  ARGAMASSA TRAÇO 1:3 COM PREPARO MANUAL. AF_10/2022</t>
  </si>
  <si>
    <t>4,90</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</si>
  <si>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</si>
  <si>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</si>
  <si>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6,27</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</si>
  <si>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</si>
  <si>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</si>
  <si>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</si>
  <si>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</si>
  <si>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</si>
  <si>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7,91</t>
  </si>
  <si>
    <t>CHAPISCO APLICADO EM ALVENARIA (SEM PRESENÇA DE VÃOS) E ESTRUTURAS DE CONCRETO DE FACHADA, COM ROLO PARA TEXTURA ACRÍLICA.  ARGAMASSA TRAÇO 1:4 E EMULSÃO POLIMÉRICA (ADESIVO) COM PREPARO EM BETONEIRA 400L. AF_10/2022</t>
  </si>
  <si>
    <t>7,78</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</si>
  <si>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</si>
  <si>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</si>
  <si>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</si>
  <si>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</si>
  <si>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</si>
  <si>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5,59</t>
  </si>
  <si>
    <t>CHAPISCO APLICADO EM ALVENARIA (SEM PRESENÇA DE VÃOS) E ESTRUTURAS DE CONCRETO DE FACHADA, COM EQUIPAMENTO DE PROJEÇÃO.  ARGAMASSA TRAÇO 1:3 COM PREPARO EM BETONEIRA 400 L. AF_10/2022</t>
  </si>
  <si>
    <t>5,20</t>
  </si>
  <si>
    <t>CHAPISCO APLICADO EM ALVENARIA (COM PRESENÇA DE VÃOS) E ESTRUTURAS DE CONCRETO DE FACHADA, COM ROLO PARA TEXTURA ACRÍLICA.  ARGAMASSA TRAÇO 1:4 E EMULSÃO POLIMÉRICA (ADESIVO) COM PREPARO MANUAL. AF_10/2022</t>
  </si>
  <si>
    <t>8,64</t>
  </si>
  <si>
    <t>CHAPISCO APLICADO EM ALVENARIA (COM PRESENÇA DE VÃOS) E ESTRUTURAS DE CONCRETO DE FACHADA, COM ROLO PARA TEXTURA ACRÍLICA.  ARGAMASSA TRAÇO 1:4 E EMULSÃO POLIMÉRICA (ADESIVO) COM PREPARO EM BETONEIRA 400L. AF_10/2022</t>
  </si>
  <si>
    <t>8,51</t>
  </si>
  <si>
    <t>CHAPISCO APLICADO EM ALVENARIA (COM PRESENÇA DE VÃOS) E ESTRUTURAS DE CONCRETO DE FACHADA, COM ROLO PARA TEXTURA ACRÍLICA.  ARGAMASSA INDUSTRIALIZADA COM PREPARO MANUAL. AF_10/2022</t>
  </si>
  <si>
    <t>11,29</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</si>
  <si>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</si>
  <si>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</si>
  <si>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EQUIPAMENTO DE PROJEÇÃO.  ARGAMASSA TRAÇO 1:3 COM PREPARO MANUAL. AF_10/2022</t>
  </si>
  <si>
    <t>6,69</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</si>
  <si>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</si>
  <si>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</si>
  <si>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21,16</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</si>
  <si>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</si>
  <si>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</si>
  <si>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</si>
  <si>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</si>
  <si>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16,90</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</si>
  <si>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</si>
  <si>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</si>
  <si>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</si>
  <si>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26,91</t>
  </si>
  <si>
    <t>APLICAÇÃO MANUAL DE GESSO DESEMPENADO (SEM TALISCAS) EM TETO DE AMBIENTES DE ÁREA ENTRE 5M² E 10M², ESPESSURA DE 1,0CM. AF_03/2023</t>
  </si>
  <si>
    <t>35,29</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</si>
  <si>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</si>
  <si>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</si>
  <si>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</si>
  <si>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29,95</t>
  </si>
  <si>
    <t>APLICAÇÃO MANUAL DE GESSO SARRAFEADO (COM TALISCAS) EM PAREDES, ESPESSURA DE 1,0CM. AF_03/2023</t>
  </si>
  <si>
    <t>39,32</t>
  </si>
  <si>
    <t>APLICAÇÃO MANUAL DE GESSO SARRAFEADO (COM TALISCAS) EM PAREDES, ESPESSURA DE 1,5CM. AF_03/2023</t>
  </si>
  <si>
    <t>46,55</t>
  </si>
  <si>
    <t>APLICAÇÃO DE GESSO PROJETADO COM EQUIPAMENTO DE PROJEÇÃO EM PAREDES, DESEMPENADO (SEM TALISCAS), ESPESSURA DE 0,5CM. AF_03/2023</t>
  </si>
  <si>
    <t>19,58</t>
  </si>
  <si>
    <t>APLICAÇÃO DE GESSO PROJETADO COM EQUIPAMENTO DE PROJEÇÃO EM PAREDES, DESEMPENADO (SEM TALISCAS), ESPESSURA DE 1,0CM. AF_03/2023</t>
  </si>
  <si>
    <t>28,45</t>
  </si>
  <si>
    <t>APLICAÇÃO DE GESSO PROJETADO COM EQUIPAMENTO DE PROJEÇÃO EM PAREDES, SARRAFEADO (COM TALISCAS), ESPESSURA DE 1,0CM. AF_03/2023</t>
  </si>
  <si>
    <t>32,25</t>
  </si>
  <si>
    <t>APLICAÇÃO DE GESSO PROJETADO COM EQUIPAMENTO DE PROJEÇÃO EM PAREDES, SARRAFEADO (COM TALISCAS), ESPESSURA DE 1,5CM. AF_03/2023</t>
  </si>
  <si>
    <t>39,56</t>
  </si>
  <si>
    <t>EMBOÇO, EM ARGAMASSA TRAÇO 1:2:8, PREPARO MECÂNICO, APLICADO MANUALMENTE EM PAREDES INTERNAS DE AMBIENTES COM ÁREA MENOR QUE 5M², E =17,5MM, COM TALISCAS. AF_03/2024</t>
  </si>
  <si>
    <t>39,87</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</si>
  <si>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</si>
  <si>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</si>
  <si>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36,84</t>
  </si>
  <si>
    <t>MASSA ÚNICA, EM ARGAMASSA TRAÇO 1:2:8, PREPARO MANUAL, APLICADA MANUALMENTE EM PAREDES INTERNAS DE AMBIENTES COM ÁREA ENTRE 5M² E 10M², E = 17,5MM, COM TALISCAS. AF_03/2024</t>
  </si>
  <si>
    <t>39,88</t>
  </si>
  <si>
    <t>EMBOÇO, EM ARGAMASSA TRAÇO 1:2:8, PREPARO MECÂNICO, APLICADO MANUALMENTE EM PAREDES INTERNAS DE AMBIENTES COM ÁREA ENTRE 5M² E 10M², E = 17,5MM, COM TALISCAS. AF_03/2024</t>
  </si>
  <si>
    <t>35,61</t>
  </si>
  <si>
    <t>EMBOÇO, EM ARGAMASSA TRAÇO 1:2:8, PREPARO MANUAL, APLICADO MANUALMENTE EM PAREDES INTERNAS DE AMBIENTES COM ÁREA ENTRE 5M² E 10M², E = 17,5MM, COM TALISCAS. AF_03/2024</t>
  </si>
  <si>
    <t>38,65</t>
  </si>
  <si>
    <t>EMBOÇO, EM ARGAMASSA TRAÇO 1:2:8, PREPARO MECÂNICO, APLICADO MANUALMENTE EM PAREDES INTERNAS DE AMBIENTES COM ÁREA MAIOR QUE 10M², E = 17,5MM, COM TALISCAS. AF_03/2024</t>
  </si>
  <si>
    <t>33,06</t>
  </si>
  <si>
    <t>EMBOÇO, EM ARGAMASSA TRAÇO 1:2:8, PREPARO MANUAL, APLICADO MANUALMENTE EM PAREDES INTERNAS DE AMBIENTES COM ÁREA MAIOR QUE 10M², E = 17,5MM, COM TALISCAS. AF_03/2024</t>
  </si>
  <si>
    <t>36,10</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</si>
  <si>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</si>
  <si>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</si>
  <si>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23,28</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</si>
  <si>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</si>
  <si>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</si>
  <si>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</si>
  <si>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</si>
  <si>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28,41</t>
  </si>
  <si>
    <t>EMBOÇO, EM ARGAMASSA TRAÇO 1:2:8, PREPARO MECÂNICO, APLICADO MANUALMENTE EM PAREDES INTERNAS DE AMBIENTES COM ÁREA ENTRE 5M² E 10M², E = 10MM, COM TALISCAS. AF_03/2024</t>
  </si>
  <si>
    <t>25,24</t>
  </si>
  <si>
    <t>EMBOÇO, EM ARGAMASSA TRAÇO 1:2:8, PREPARO MANUAL, APLICADO MANUALMENTE EM PAREDES INTERNAS DE AMBIENTES COM ÁREA ENTRE 5M² E 10M², E = 10MM, COM TALISCAS. AF_03/2024</t>
  </si>
  <si>
    <t>27,18</t>
  </si>
  <si>
    <t>22,70</t>
  </si>
  <si>
    <t>EMBOÇO, EM ARGAMASSA TRAÇO 1:2:8, PREPARO MANUAL, APLICADO MANUALMENTE EM PAREDES INTERNAS DE AMBIENTES COM ÁREA MAIOR QUE 10M², E = 10MM, COM TALISCAS. AF_03/2024</t>
  </si>
  <si>
    <t>24,64</t>
  </si>
  <si>
    <t>EMBOÇO, EM ARGAMASSA INDUSTRIALIZADA, PREPARO MECÂNICO, APLICADO COM EQUIPAMENTO DE MISTURA E PROJEÇÃO DE ARGAMASSA EM PAREDES INTERNAS, E = 10MM, COM TALISCAS. AF_03/2024</t>
  </si>
  <si>
    <t>40,10</t>
  </si>
  <si>
    <t>MASSA ÚNICA, EM ARGAMASSA INDUSTRIALIZADA, PREPARO MECÂNICO, APLICADA COM EQUIPAMENTO DE MISTURA E PROJEÇÃO DE ARGAMASSA EM PAREDES INTERNAS, E = 10MM, SEM TALISCAS. AF_03/2024</t>
  </si>
  <si>
    <t>39,54</t>
  </si>
  <si>
    <t>EMBOÇO OU MASSA ÚNICA EM ARGAMASSA TRAÇO 1:2:8, PREPARO MECÂNICO COM BETONEIRA 400 L, APLICADA MANUALMENTE EM PANOS DE FACHADA COM PRESENÇA DE VÃOS, ESPESSURA DE 25 MM. AF_08/2022</t>
  </si>
  <si>
    <t>55,04</t>
  </si>
  <si>
    <t>EMBOÇO OU MASSA ÚNICA EM ARGAMASSA TRAÇO 1:2:8, PREPARO MANUAL, APLICADA MANUALMENTE EM PANOS DE FACHADA COM PRESENÇA DE VÃOS, ESPESSURA DE 25 MM. AF_08/2022</t>
  </si>
  <si>
    <t>58,17</t>
  </si>
  <si>
    <t>EMBOÇO OU MASSA ÚNICA EM ARGAMASSA INDUSTRIALIZADA, PREPARO MECÂNICO E APLICAÇÃO COM EQUIPAMENTO DE MISTURA E PROJEÇÃO DE 1,5 M3/H DE ARGAMASSA EM PANOS DE FACHADA COM PRESENÇA DE VÃOS, ESPESSURA DE 25 MM. AF_08/2022</t>
  </si>
  <si>
    <t>82,82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</si>
  <si>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</si>
  <si>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</si>
  <si>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75,06</t>
  </si>
  <si>
    <t>EMBOÇO OU MASSA ÚNICA EM ARGAMASSA INDUSTRIALIZADA, PREPARO MECÂNICO E APLICAÇÃO COM EQUIPAMENTO DE MISTURA E PROJEÇÃO DE 1,5 M3/H DE ARGAMASSA EM PANOS DE FACHADA COM PRESENÇA DE VÃOS, ESPESSURA DE 35 MM. AF_08/2022</t>
  </si>
  <si>
    <t>108,36</t>
  </si>
  <si>
    <t>EMBOÇO OU MASSA ÚNICA EM ARGAMASSA TRAÇO 1:2:8, PREPARO MECÂNICO COM BETONEIRA 400 L, APLICADA MANUALMENTE EM PANOS DE FACHADA COM PRESENÇA DE VÃOS, ESPESSURA DE 45 MM. AF_08/2022</t>
  </si>
  <si>
    <t>77,45</t>
  </si>
  <si>
    <t>EMBOÇO OU MASSA ÚNICA EM ARGAMASSA TRAÇO 1:2:8, PREPARO MANUAL, APLICADA MANUALMENTE EM PANOS DE FACHADA COM PRESENÇA DE VÃOS, ESPESSURA DE 45 MM. AF_08/2022</t>
  </si>
  <si>
    <t>82,73</t>
  </si>
  <si>
    <t>EMBOÇO OU MASSA ÚNICA EM ARGAMASSA INDUSTRIALIZADA, PREPARO MECÂNICO E APLICAÇÃO COM EQUIPAMENTO DE MISTURA E PROJEÇÃO DE 1,5 M3/H DE ARGAMASSA EM PANOS DE FACHADA COM PRESENÇA DE VÃOS, ESPESSURA DE 45 MM. AF_08/2022</t>
  </si>
  <si>
    <t>125,45</t>
  </si>
  <si>
    <t>EMBOÇO OU MASSA ÚNICA EM ARGAMASSA TRAÇO 1:2:8, PREPARO MECÂNICO COM BETONEIRA 400 L, APLICADA MANUALMENTE EM PANOS DE FACHADA COM PRESENÇA DE VÃOS, ESPESSURA MAIOR OU IGUAL A 50 MM. AF_08/2022</t>
  </si>
  <si>
    <t>91,21</t>
  </si>
  <si>
    <t>EMBOÇO OU MASSA ÚNICA EM ARGAMASSA INDUSTRIALIZADA, PREPARO MECÂNICO E APLICAÇÃO COM EQUIPAMENTO DE MISTURA E PROJEÇÃO DE 1,5 M3/H DE ARGAMASSA EM PANOS DE FACHADA COM PRESENÇA DE VÃOS, ESPESSURA MAIOR OU IGUAL A 50 MM. AF_08/2022</t>
  </si>
  <si>
    <t>138,25</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</si>
  <si>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</si>
  <si>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</si>
  <si>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43,94</t>
  </si>
  <si>
    <t>EMBOÇO OU MASSA ÚNICA EM ARGAMASSA INDUSTRIALIZADA, PREPARO MECÂNICO E APLICAÇÃO COM EQUIPAMENTO DE MISTURA E PROJEÇÃO DE 1,5 M3/H DE ARGAMASSA EM PANOS CEGOS DE FACHADA (SEM PRESENÇA DE VÃOS), ESPESSURA DE 25 MM. AF_08/2022</t>
  </si>
  <si>
    <t>67,96</t>
  </si>
  <si>
    <t>EMBOÇO OU MASSA ÚNICA EM ARGAMASSA TRAÇO 1:2:8, PREPARO MECÂNICO COM BETONEIRA 400 L, APLICADA MANUALMENTE EM PANOS CEGOS DE FACHADA (SEM PRESENÇA DE VÃOS), ESPESSURA DE 35 MM. AF_08/2022</t>
  </si>
  <si>
    <t>56,45</t>
  </si>
  <si>
    <t>EMBOÇO OU MASSA ÚNICA EM ARGAMASSA TRAÇO 1:2:8, PREPARO MANUAL, APLICADA MANUALMENTE EM PANOS CEGOS DE FACHADA (SEM PRESENÇA DE VÃOS), ESPESSURA DE 35 MM. AF_08/2022</t>
  </si>
  <si>
    <t>60,38</t>
  </si>
  <si>
    <t>EMBOÇO OU MASSA ÚNICA EM ARGAMASSA INDUSTRIALIZADA, PREPARO MECÂNICO E APLICAÇÃO COM EQUIPAMENTO DE MISTURA E PROJEÇÃO DE 1,5 M3/H DE ARGAMASSA EM PANOS CEGOS DE FACHADA (SEM PRESENÇA DE VÃOS), ESPESSURA DE 35 MM. AF_08/2022</t>
  </si>
  <si>
    <t>92,33</t>
  </si>
  <si>
    <t>EMBOÇO OU MASSA ÚNICA EM ARGAMASSA TRAÇO 1:2:8, PREPARO MECÂNICO COM BETONEIRA 400 L, APLICADA MANUALMENTE EM PANOS CEGOS DE FACHADA (SEM PRESENÇA DE VÃOS), ESPESSURA DE 45 MM. AF_08/2022</t>
  </si>
  <si>
    <t>62,62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</si>
  <si>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</si>
  <si>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</si>
  <si>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108,30</t>
  </si>
  <si>
    <t>EMBOÇO OU MASSA ÚNICA EM ARGAMASSA TRAÇO 1:2:8, PREPARO MECÂNICO COM BETONEIRA 400 L, APLICADA MANUALMENTE EM PANOS CEGOS DE FACHADA (SEM PRESENÇA DE VÃOS), ESPESSURA MAIOR OU IGUAL A 50 MM. AF_08/2022</t>
  </si>
  <si>
    <t>68,36</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</si>
  <si>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</si>
  <si>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</si>
  <si>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115,60</t>
  </si>
  <si>
    <t>EMBOÇO OU MASSA ÚNICA EM ARGAMASSA TRAÇO 1:2:8, PREPARO MECÂNICO COM BETONEIRA 400 L, APLICADA MANUALMENTE EM SUPERFÍCIES EXTERNAS DA SACADA, ESPESSURA DE 25 MM, SEM USO DE TELA METÁLICA DE REFORÇO CONTRA FISSURAÇÃO. AF_08/2022</t>
  </si>
  <si>
    <t>77,09</t>
  </si>
  <si>
    <t>EMBOÇO OU MASSA ÚNICA EM ARGAMASSA TRAÇO 1:2:8, PREPARO MANUAL, APLICADA MANUALMENTE EM SUPERFÍCIES EXTERNAS DA SACADA, ESPESSURA DE 25 MM, SEM USO DE TELA METÁLICA DE REFORÇO CONTRA FISSURAÇÃO. AF_08/2022</t>
  </si>
  <si>
    <t>80,02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</si>
  <si>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</si>
  <si>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</si>
  <si>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92,52</t>
  </si>
  <si>
    <t>EMBOÇO OU MASSA ÚNICA EM ARGAMASSA TRAÇO 1:2:8, PREPARO MANUAL, APLICADA MANUALMENTE EM SUPERFÍCIES EXTERNAS DA SACADA, ESPESSURA DE 35 MM, SEM USO DE TELA METÁLICA DE REFORÇO CONTRA FISSURAÇÃO. AF_08/2022</t>
  </si>
  <si>
    <t>96,45</t>
  </si>
  <si>
    <t>EMBOÇO OU MASSA ÚNICA EM ARGAMASSA INDUSTRIALIZADA, PREPARO MECÂNICO E APLICAÇÃO COM EQUIPAMENTO DE MISTURA E PROJEÇÃO DE 1,5 M3/H EM SUPERFÍCIES EXTERNAS DA SACADA, ESPESSURA 35 MM, SEM USO DE TELA METÁLICA. AF_08/2022</t>
  </si>
  <si>
    <t>124,86</t>
  </si>
  <si>
    <t>EMBOÇO OU MASSA ÚNICA EM ARGAMASSA TRAÇO 1:2:8, PREPARO MECÂNICO COM BETONEIRA 400 L, APLICADA MANUALMENTE EM SUPERFÍCIES EXTERNAS DA SACADA, ESPESSURA DE 45 MM, SEM USO DE TELA METÁLICA DE REFORÇO CONTRA FISSURAÇÃO. AF_08/2022</t>
  </si>
  <si>
    <t>98,69</t>
  </si>
  <si>
    <t>EMBOÇO OU MASSA ÚNICA EM ARGAMASSA TRAÇO 1:2:8, PREPARO MANUAL, APLICADA MANUALMENTE EM SUPERFÍCIES EXTERNAS DA SACADA, ESPESSURA DE 45 MM, SEM USO DE TELA METÁLICA DE REFORÇO CONTRA FISSURAÇÃO. AF_08/2022</t>
  </si>
  <si>
    <t>103,61</t>
  </si>
  <si>
    <t>EMBOÇO OU MASSA ÚNICA EM ARGAMASSA INDUSTRIALIZADA, PREPARO MECÂNICO E APLICAÇÃO COM EQUIPAMENTO DE MISTURA E PROJEÇÃO DE 1,5 M3/H EM SUPERFÍCIES EXTERNAS DA SACADA, ESPESSURA 45 MM, SEM USO DE TELA METÁLICA. AF_08/2022</t>
  </si>
  <si>
    <t>140,83</t>
  </si>
  <si>
    <t>EMBOÇO OU MASSA ÚNICA EM ARGAMASSA TRAÇO 1:2:8, PREPARO MECÂNICO COM BETONEIRA 400 L, APLICADA MANUALMENTE EM SUPERFÍCIES EXTERNAS DA SACADA, ESPESSURA MAIOR OU IGUAL A 50 MM, SEM USO DE TELA METÁLICA DE REFORÇO CONTRA FISSURAÇÃO. AF_08/2022</t>
  </si>
  <si>
    <t>127,85</t>
  </si>
  <si>
    <t>EMBOÇO OU MASSA ÚNICA EM ARGAMASSA TRAÇO 1:2:8, PREPARO MANUAL, APLICADA MANUALMENTE EM SUPERFÍCIES EXTERNAS DA SACADA, ESPESSURA MAIOR OU IGUAL A 50 MM, SEM USO DE TELA METÁLICA DE REFORÇO CONTRA FISSURAÇÃO. AF_08/2022</t>
  </si>
  <si>
    <t>133,27</t>
  </si>
  <si>
    <t>EMBOÇO OU MASSA ÚNICA EM ARGAMASSA INDUSTRIALIZADA, PREPARO MECÂNICO E APLICAÇÃO COM EQUIPAMENTO DE MISTURA E PROJEÇÃO DE 1,5 M3/H EM SUPERFÍCIES EXTERNAS DA SACADA, ESPESSURA MAIOR OU IGUAL A 50 MM, SEM USO DE TELA METÁLICA. AF_08/2022</t>
  </si>
  <si>
    <t>163,29</t>
  </si>
  <si>
    <t>EMBOÇO OU MASSA ÚNICA EM ARGAMASSA TRAÇO 1:2:8, PREPARO MECÂNICO COM BETONEIRA 400 L, APLICADA MANUALMENTE NAS PAREDES INTERNAS DA SACADA, ESPESSURA DE 25 MM, SEM USO DE TELA METÁLICA DE REFORÇO CONTRA FISSURAÇÃO. AF_08/2022</t>
  </si>
  <si>
    <t>72,47</t>
  </si>
  <si>
    <t>EMBOÇO OU MASSA ÚNICA EM ARGAMASSA TRAÇO 1:2:8, PREPARO MANUAL, APLICADA MANUALMENTE NAS PAREDES INTERNAS DA SACADA, ESPESSURA DE 25 MM, SEM USO DE TELA METÁLICA DE REFORÇO CONTRA FISSURAÇÃO. AF_08/2022</t>
  </si>
  <si>
    <t>76,05</t>
  </si>
  <si>
    <t>EMBOÇO OU MASSA ÚNICA EM ARGAMASSA INDUSTRIALIZADA, PREPARO MECÂNICO E APLICAÇÃO COM EQUIPAMENTO DE MISTURA E PROJEÇÃO DE 1,5 M3/H NAS PAREDES INTERNAS DA SACADA, ESPESSURA 25 MM, SEM USO DE TELA METÁLICA. AF_08/2022</t>
  </si>
  <si>
    <t>103,16</t>
  </si>
  <si>
    <t>EMBOÇO OU MASSA ÚNICA EM ARGAMASSA TRAÇO 1:2:8, PREPARO MECÂNICO COM BETONEIRA 400 L, APLICADA MANUALMENTE NAS PAREDES INTERNAS DA SACADA, ESPESSURA DE 35 MM, SEM USO DE TELA METÁLICA DE REFORÇO CONTRA FISSURAÇÃO. AF_08/2022</t>
  </si>
  <si>
    <t>87,91</t>
  </si>
  <si>
    <t>EMBOÇO OU MASSA ÚNICA EM ARGAMASSA TRAÇO 1:2:8, PREPARO MANUAL, APLICADA MANUALMENTE NAS PAREDES INTERNAS DA SACADA, ESPESSURA DE 35 MM, SEM USO DE TELA METÁLICA DE REFORÇO CONTRA FISSURAÇÃO. AF_08/2022</t>
  </si>
  <si>
    <t>92,71</t>
  </si>
  <si>
    <t>EMBOÇO OU MASSA ÚNICA EM ARGAMASSA INDUSTRIALIZADA, PREPARO MECÂNICO E APLICAÇÃO COM EQUIPAMENTO DE MISTURA E PROJEÇÃO DE 1,5 M3/H DE ARGAMASSA NAS PAREDES INTERNAS DA SACADA, ESPESSURA 35 MM, SEM USO DE TELA METÁLICA. AF_08/2022</t>
  </si>
  <si>
    <t>129,83</t>
  </si>
  <si>
    <t>REVESTIMENTO DECORATIVO MONOCAMADA EXECUTADO MANUALMENTE EM FACHADA DE UM EDIFÍCIO DE ESTRUTURA CONVENCIONAL E ACABAMENTO RASPADO. AF_03/2024</t>
  </si>
  <si>
    <t>177,15</t>
  </si>
  <si>
    <t>REVESTIMENTO DECORATIVO MONOCAMADA EXECUTADO MANUALMENTE EM FACHADA DE UM EDIFÍCIO DE ALVENARIA ESTRUTURAL E ACABAMENTO RASPADO. AF_03/2024</t>
  </si>
  <si>
    <t>127,80</t>
  </si>
  <si>
    <t>REVESTIMENTO DECORATIVO MONOCAMADA EXECUTADO COM EQUIPAMENTO DE PROJEÇÃO EM FACHADA DE UM EDIFÍCIO DE ESTRUTURA CONVENCIONAL E ACABAMENTO RASPADO. AF_03/2024</t>
  </si>
  <si>
    <t>171,83</t>
  </si>
  <si>
    <t>REVESTIMENTO DECORATIVO MONOCAMADA EXECUTADO COM EQUIPAMENTO DE PROJEÇÃO EM FACHADA DE UM EDIFÍCIO DE ALVENARIA ESTRUTURAL E ACABAMENTO RASPADO. AF_03/2024</t>
  </si>
  <si>
    <t>122,62</t>
  </si>
  <si>
    <t>REVESTIMENTO DECORATIVO MONOCAMADA EXECUTADO MANUALMENTE EM FACHADA DE UM EDIFÍCIO DE ESTRUTURA CONVENCIONAL E ACABAMENTO TRAVERTINO. AF_03/2024</t>
  </si>
  <si>
    <t>192,22</t>
  </si>
  <si>
    <t>REVESTIMENTO DECORATIVO MONOCAMADA EXECUTADO MANUALMENTE EM FACHADA DE UM EDIFÍCIO DE ALVENARIA ESTRUTURAL E ACABAMENTO TRAVERTINO. AF_03/2024</t>
  </si>
  <si>
    <t>142,87</t>
  </si>
  <si>
    <t>REVESTIMENTO DECORATIVO MONOCAMADA EXECUTADO COM EQUIPAMENTO DE PROJEÇÃO EM FACHADA DE UM EDIFÍCIO DE ESTRUTURA CONVENCIONAL E ACABAMENTO TRAVERTINO. AF_03/2024</t>
  </si>
  <si>
    <t>186,54</t>
  </si>
  <si>
    <t>REVESTIMENTO DECORATIVO MONOCAMADA EXECUTADO COM EQUIPAMENTO DE PROJEÇÃO EM FACHADA DE UM EDIFÍCIO DE ALVENARIA ESTRUTURAL E ACABAMENTO TRAVERTINO. AF_03/2024</t>
  </si>
  <si>
    <t>137,34</t>
  </si>
  <si>
    <t>MASSA ÚNICA, EM ARGAMASSA TRAÇO 1:2:8, PREPARO MECÂNICO, APLICADA MANUALMENTE EM TETO, E = 17,5MM, COM TALISCAS. AF_03/2024</t>
  </si>
  <si>
    <t>32,36</t>
  </si>
  <si>
    <t>EMBOÇO OU MASSA ÚNICA EM ARGAMASSA TRAÇO 1:2:8, PREPARO MECÂNICA COM BETONEIRA 400 L, APLICADA COM PROJETOR TIPO CANEQUINHA EM PANOS DE FACHADA COM PRESENÇA DE VÃOS, ESPESSURA DE 25 MM, ACESSO POR BALANCIM MANUAL. AF_08/2022</t>
  </si>
  <si>
    <t>59,26</t>
  </si>
  <si>
    <t>EMBOÇO OU MASSA ÚNICA EM ARGAMASSA TRAÇO 1:2:8, PREPARO MECÂNICA COM BETONEIRA 400 L, APLICADA COM PROJETOR TIPO CANEQUINHA EM PANOS DE FACHADA COM PRESENÇA DE VÃOS, ESPESSURA DE 35 MM, ACESSO POR BALANCIM MANUAL. AF_08/2022</t>
  </si>
  <si>
    <t>76,54</t>
  </si>
  <si>
    <t>EMBOÇO OU MASSA ÚNICA EM ARGAMASSA TRAÇO 1:2:8, PREPARO MECÂNICA COM BETONEIRA 400 L, APLICADA COM PROJETOR TIPO CANEQUINHA EM PANOS DE FACHADA COM PRESENÇA DE VÃOS, ESPESSURA DE 45 MM, ACESSO POR BALANCIM MANUAL. AF_08/2022</t>
  </si>
  <si>
    <t>83,81</t>
  </si>
  <si>
    <t>EMBOÇO OU MASSA ÚNICA EM ARGAMASSA TRAÇO 1:2:8, PREPARO MECÂNICA COM BETONEIRA 400 L, APLICADA COM PROJETOR TIPO CANEQUINHA EM PANOS DE FACHADA COM PRESENÇA DE VÃOS, ESPESSURA DE 50 MM, ACESSO POR BALANCIM MANUAL. AF_08/2022</t>
  </si>
  <si>
    <t>92,54</t>
  </si>
  <si>
    <t>EMBOÇO OU MASSA ÚNICA EM ARGAMASSA TRAÇO 1:2:8, PREPARO MECÂNICA COM BETONEIRA 400 L, APLICADA COM PROJETOR TIPO CANEQUINHA EM PANOS DE FACHADA SEM PRESENÇA DE VÃOS, ESPESSURA DE 25 MM, ACESSO POR BALANCIM MANUAL. AF_08/2022</t>
  </si>
  <si>
    <t>44,24</t>
  </si>
  <si>
    <t>EMBOÇO OU MASSA ÚNICA EM ARGAMASSA TRAÇO 1:2:8, PREPARO MECÂNICA COM BETONEIRA 400 L, APLICADA COM PROJETOR TIPO CANEQUINHA EM PANOS DE FACHADA SEM PRESENÇA DE VÃOS, ESPESSURA DE 35 MM, ACESSO POR BALANCIM MANUAL. AF_08/2022</t>
  </si>
  <si>
    <t>61,03</t>
  </si>
  <si>
    <t>EMBOÇO OU MASSA ÚNICA EM ARGAMASSA TRAÇO 1:2:8, PREPARO MECÂNICA COM BETONEIRA 400 L, APLICADA COM PROJETOR TIPO CANEQUINHA EM PANOS DE FACHADA SEM PRESENÇA DE VÃOS, ESPESSURA DE 45 MM, ACESSO POR BALANCIM MANUAL. AF_08/2022</t>
  </si>
  <si>
    <t>67,88</t>
  </si>
  <si>
    <t>EMBOÇO OU MASSA ÚNICA EM ARGAMASSA TRAÇO 1:2:8, PREPARO MECÂNICA COM BETONEIRA 400 L, APLICADA COM PROJETOR TIPO CANEQUINHA EM PANOS DE FACHADA SEM PRESENÇA DE VÃOS, ESPESSURA DE 50 MM, ACESSO POR BALANCIM MANUAL. AF_08/2022</t>
  </si>
  <si>
    <t>70,48</t>
  </si>
  <si>
    <t>EMBOÇO OU MASSA ÚNICA EM ARGAMASSA TRAÇO 1:2:8, PREPARO MECÂNICA COM BETONEIRA 400 L, APLICADA COM PROJETOR TIPO CANEQUINHA EM SUPERFÍCIES EXTERNAS DA SACADA, ESPESSURA DE 25 MM, ACESSO POR BALANCIM MANUAL, SEM USO DE TELA METÁLICA. AF_08/2022</t>
  </si>
  <si>
    <t>83,32</t>
  </si>
  <si>
    <t>EMBOÇO OU MASSA ÚNICA EM ARGAMASSA TRAÇO 1:2:8, PREPARO MECÂNICA COM BETONEIRA 400 L, APLICADA COM PROJETOR TIPO CANEQUINHA EM SUPERFÍCIES EXTERNAS DA SACADA, ESPESSURA DE 35 MM, ACESSO POR BALANCIM MANUAL, SEM USO DE TELA METÁLICA. AF_08/2022</t>
  </si>
  <si>
    <t>100,17</t>
  </si>
  <si>
    <t>EMBOÇO OU MASSA ÚNICA EM ARGAMASSA TRAÇO 1:2:8, PREPARO MECÂNICA COM BETONEIRA 400 L, APLICADA COM PROJETOR TIPO CANEQUINHA EM SUPERFÍCIES EXTERNAS DA SACADA, ESPESSURA DE 45 MM, ACESSO POR BALANCIM MANUAL, SEM USO DE TELA METÁLICA. AF_08/2022</t>
  </si>
  <si>
    <t>107,02</t>
  </si>
  <si>
    <t>EMBOÇO OU MASSA ÚNICA EM ARGAMASSA TRAÇO 1:2:8, PREPARO MECÂNICA COM BETONEIRA 400 L, APLICADA COM PROJETOR TIPO CANEQUINHA EM SUPERFÍCIES EXTERNAS DA SACADA, ESPESSURA DE 50 MM, ACESSO POR BALANCIM MANUAL, SEM USO DE TELA METÁLICA. AF_08/2022</t>
  </si>
  <si>
    <t>127,58</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</si>
  <si>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</si>
  <si>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</si>
  <si>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94,82</t>
  </si>
  <si>
    <t>EMBOÇO OU MASSA ÚNICA EM ARGAMASSA TRAÇO 1:2:8, PREPARO MECÂNICA COM BETONEIRA 400 L, APLICADA MANUALMENTE EM PANOS DE FACHADA COM PRESENÇA DE VÃOS, ESPESSURA DE 25 MM, ACESSO POR ANDAIME. AF_08/2022</t>
  </si>
  <si>
    <t>51,25</t>
  </si>
  <si>
    <t>EMBOÇO OU MASSA ÚNICA EM ARGAMASSA TRAÇO 1:2:8, PREPARO MANUAL, APLICADA MANUALMENTE EM PANOS DE FACHADA COM PRESENÇA DE VÃOS, ESPESSURA DE 25 MM, ACESSO POR ANDAIME. AF_08/2022</t>
  </si>
  <si>
    <t>54,38</t>
  </si>
  <si>
    <t>EMBOÇO OU MASSA ÚNICA EM ARGAMASSA INDUSTRIALIZADA, PREPARO MECÂNICA E APLICAÇÃO COM EQUIPAMENTO DE MISTURA E PROJEÇÃO DE 1,5 M3/H DE ARGAMASSA EM PANOS DE FACHADA COM PRESENÇA DE VÃOS, ESPESSURA DE 25 MM, ACESSO POR ANDAIME. AF_08/2022</t>
  </si>
  <si>
    <t>79,42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</si>
  <si>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</si>
  <si>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</si>
  <si>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66,00</t>
  </si>
  <si>
    <t>EMBOÇO OU MASSA ÚNICA EM ARGAMASSA TRAÇO 1:2:8, PREPARO MANUAL, APLICADA MANUALMENTE EM PANOS DE FACHADA COM PRESENÇA DE VÃOS, ESPESSURA DE 35 MM, ACESSO POR ANDAIME. AF_08/2022</t>
  </si>
  <si>
    <t>70,20</t>
  </si>
  <si>
    <t>EMBOÇO OU MASSA ÚNICA EM ARGAMASSA INDUSTRIALIZADA, PREPARO MECÂNICA E APLICAÇÃO COM EQUIPAMENTO DE MISTURA E PROJEÇÃO DE 1,5 M3/H DE ARGAMASSA EM PANOS DE FACHADA COM PRESENÇA DE VÃOS, ESPESSURA DE 35 MM, ACESSO POR ANDAIME. AF_08/2022</t>
  </si>
  <si>
    <t>103,94</t>
  </si>
  <si>
    <t>EMBOÇO OU MASSA ÚNICA EM ARGAMASSA TRAÇO 1:2:8, PREPARO MECÂNICA COM BETONEIRA 400 L, APLICADA COM PROJETOR TIPO CANEQUINHA EM PANOS DE FACHADA COM PRESENÇA DE VÃOS, ESPESSURA DE 35 MM, ACESSO POR ANDAIME. AF_08/2022</t>
  </si>
  <si>
    <t>71,30</t>
  </si>
  <si>
    <t>EMBOÇO OU MASSA ÚNICA EM ARGAMASSA TRAÇO 1:2:8, PREPARO MECÂNICA COM BETONEIRA 400 L, APLICADA MANUALMENTE EM PANOS DE FACHADA COM PRESENÇA DE VÃOS, ESPESSURA DE 45 MM, ACESSO POR ANDAIME. AF_08/2022</t>
  </si>
  <si>
    <t>72,59</t>
  </si>
  <si>
    <t>EMBOÇO OU MASSA ÚNICA EM ARGAMASSA TRAÇO 1:2:8, PREPARO MANUAL, APLICADA MANUALMENTE EM PANOS DE FACHADA COM PRESENÇA DE VÃOS, ESPESSURA DE 45 MM, ACESSO POR ANDAIME. AF_08/2022</t>
  </si>
  <si>
    <t>77,87</t>
  </si>
  <si>
    <t>EMBOÇO OU MASSA ÚNICA EM ARGAMASSA INDUSTRIALIZADA, PREPARO MECÂNICA E APLICAÇÃO COM EQUIPAMENTO DE MISTURA E PROJEÇÃO DE 1,5 M3/H DE ARGAMASSA EM PANOS DE FACHADA COM PRESENÇA DE VÃOS, ESPESSURA DE 45 MM, ACESSO POR ANDAIME. AF_08/2022</t>
  </si>
  <si>
    <t>121,03</t>
  </si>
  <si>
    <t>EMBOÇO OU MASSA ÚNICA EM ARGAMASSA TRAÇO 1:2:8, PREPARO MECÂNICA COM BETONEIRA 400 L, APLICADA COM PROJETOR TIPO CANEQUINHA EM PANOS DE FACHADA COM PRESENÇA DE VÃOS, ESPESSURA DE 45 MM, ACESSO POR ANDAIME. AF_08/2022</t>
  </si>
  <si>
    <t>78,57</t>
  </si>
  <si>
    <t>EMBOÇO OU MASSA ÚNICA EM ARGAMASSA TRAÇO 1:2:8, PREPARO MECÂNICA COM BETONEIRA 400 L, APLICADA MANUALMENTE EM PANOS DE FACHADA COM PRESENÇA DE VÃOS, ESPESSURA DE 50 MM, ACESSO POR ANDAIME. AF_08/2022</t>
  </si>
  <si>
    <t>85,19</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</si>
  <si>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</si>
  <si>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</si>
  <si>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133,38</t>
  </si>
  <si>
    <t>EMBOÇO OU MASSA ÚNICA EM ARGAMASSA TRAÇO 1:2:8, PREPARO MECÂNICA COM BETONEIRA 400 L, APLICADA COM PROJETOR TIPO CANEQUINHA EM PANOS DE FACHADA COM PRESENÇA DE VÃOS, ESPESSURA DE 50 MM, ACESSO POR ANDAIME. AF_08/2022</t>
  </si>
  <si>
    <t>86,77</t>
  </si>
  <si>
    <t>EMBOÇO OU MASSA ÚNICA EM ARGAMASSA TRAÇO 1:2:8, PREPARO MECÂNICA COM BETONEIRA 400 L, APLICADA MANUALMENTE EM PANOS DE FACHADA SEM PRESENÇA DE VÃOS, ESPESSURA DE 25 MM, ACESSO POR ANDAIME. AF_08/2022</t>
  </si>
  <si>
    <t>38,77</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</si>
  <si>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</si>
  <si>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</si>
  <si>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65,87</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</si>
  <si>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</si>
  <si>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</si>
  <si>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53,14</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</si>
  <si>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</si>
  <si>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</si>
  <si>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89,31</t>
  </si>
  <si>
    <t>EMBOÇO OU MASSA ÚNICA EM ARGAMASSA TRAÇO 1:2:8, PREPARO MECÂNICA COM BETONEIRA 400 L, APLICADA COM PROJETOR TIPO CANEQUINHA EM PANOS DE FACHADA SEM PRESENÇA DE VÃOS, ESPESSURA DE 35 MM, ACESSO POR ANDAIME. AF_08/2022</t>
  </si>
  <si>
    <t>57,45</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</si>
  <si>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</si>
  <si>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</si>
  <si>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</si>
  <si>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105,28</t>
  </si>
  <si>
    <t>EMBOÇO OU MASSA ÚNICA EM ARGAMASSA TRAÇO 1:2:8, PREPARO MECÂNICA COM BETONEIRA 400 L, APLICADA COM PROJETOR TIPO CANEQUINHA EM PANOS DE FACHADA SEM PRESENÇA DE VÃOS, ESPESSURA DE 45 MM, ACESSO POR ANDAIME. AF_08/2022</t>
  </si>
  <si>
    <t>64,30</t>
  </si>
  <si>
    <t>EMBOÇO OU MASSA ÚNICA EM ARGAMASSA TRAÇO 1:2:8, PREPARO MECÂNICA COM BETONEIRA 400 L, APLICADA MANUALMENTE EM PANOS DE FACHADA SEM PRESENÇA DE VÃOS, ESPESSURA DE 50 MM, ACESSO POR ANDAIME. AF_08/2022</t>
  </si>
  <si>
    <t>64,72</t>
  </si>
  <si>
    <t>EMBOÇO OU MASSA ÚNICA EM ARGAMASSA TRAÇO 1:2:8, PREPARO MANUAL, APLICADA MANUALMENTE EM PANOS DE FACHADA SEM PRESENÇA DE VÃOS, ESPESSURA DE 50 MM, ACESSO POR ANDAIME. AF_08/2022</t>
  </si>
  <si>
    <t>70,14</t>
  </si>
  <si>
    <t>EMBOÇO OU MASSA ÚNICA EM ARGAMASSA INDUSTRIALIZADA, PREPARO MECÂNICA E APLICAÇÃO COM EQUIPAMENTO DE MISTURA E PROJEÇÃO DE 1,5 M3/H DE ARGAMASSA EM PANOS DE FACHADA SEM PRESENÇA DE VÃOS, ESPESSURA DE 50 MM, ACESSO POR ANDAIME. AF_08/2022</t>
  </si>
  <si>
    <t>112,69</t>
  </si>
  <si>
    <t>EMBOÇO OU MASSA ÚNICA EM ARGAMASSA TRAÇO 1:2:8, PREPARO MECÂNICA COM BETONEIRA 400 L, APLICADA COM PROJETOR TIPO CANEQUINHA EM PANOS DE FACHADA SEM PRESENÇA DE VÃOS, ESPESSURA DE 50 MM, ACESSO POR ANDAIME. AF_08/2022</t>
  </si>
  <si>
    <t>67,03</t>
  </si>
  <si>
    <t>EMBOÇO OU MASSA ÚNICA EM ARGAMASSA TRAÇO 1:2:8, PREPARO MECÂNICA COM BETONEIRA 400 L, APLICADA MANUALMENTE EM SUPERFÍCIES EXTERNAS DA SACADA, ESPESSURA DE 25 MM, ACESSO POR ANDAIME, SEM USO DE TELA METÁLICA. AF_08/2022</t>
  </si>
  <si>
    <t>70,29</t>
  </si>
  <si>
    <t>EMBOÇO OU MASSA ÚNICA EM ARGAMASSA TRAÇO 1:2:8, PREPARO MANUAL, APLICADA MANUALMENTE EM SUPERFÍCIES EXTERNAS DA SACADA, ESPESSURA DE 25 MM, ACESSO POR ANDAIME, SEM USO DE TELA METÁLICA. AF_08/2022</t>
  </si>
  <si>
    <t>73,22</t>
  </si>
  <si>
    <t>EMBOÇO OU MASSA ÚNICA EM ARGAMASSA INDUSTRIALIZADA, PREPARO MECÂNICO E APLICAÇÃO COM EQUIPAMENTO DE MISTURA E PROJEÇÃO DE 1,5 M3/H, NAS SUPERFÍCIES EXTERNAS DA SACADA, ESPESSURA DE 25 MM, ACESSO POR ANDAIME, SEM USO DE TELA METÁLICA. AF_08/2022</t>
  </si>
  <si>
    <t>94,32</t>
  </si>
  <si>
    <t>EMBOÇO OU MASSA ÚNICA EM ARGAMASSA TRAÇO 1:2:8, PREPARO MECÂNICA COM BETONEIRA 400 L, APLICADA COM PROJETOR TIPO CANEQUINHA EM SUPERFÍCIES EXTERNAS DA SACADA, ESPESSURA DE 25 MM, ACESSO POR ANDAIME, SEM USO DE TELA METÁLICA. AF_08/2022</t>
  </si>
  <si>
    <t>76,07</t>
  </si>
  <si>
    <t>EMBOÇO OU MASSA ÚNICA EM ARGAMASSA TRAÇO 1:2:8, PREPARO MECÂNICA COM BETONEIRA 400 L, APLICADA MANUALMENTE EM SUPERFÍCIES EXTERNAS DA SACADA, ESPESSURA DE 35 MM, ACESSO POR ANDAIME, SEM USO DE TELA METÁLICA. AF_08/2022</t>
  </si>
  <si>
    <t>84,66</t>
  </si>
  <si>
    <t>EMBOÇO OU MASSA ÚNICA EM ARGAMASSA TRAÇO 1:2:8, PREPARO MANUAL, APLICADA MANUALMENTE EM SUPERFÍCIES EXTERNAS DA SACADA, ESPESSURA DE 35 MM, ACESSO POR ANDAIME, SEM USO DE TELA METÁLICA. AF_08/2022</t>
  </si>
  <si>
    <t>88,59</t>
  </si>
  <si>
    <t>EMBOÇO OU MASSA ÚNICA EM ARGAMASSA INDUSTRIALIZADA, PREPARO MECÂNICO E APLICAÇÃO COM EQUIPAMENTO DE MISTURA E PROJEÇÃO DE 1,5 M3/H, NAS SUPERFÍCIES EXTERNAS DA SACADA, ESPESSURA DE 35 MM, ACESSO POR ANDAIME, SEM USO DE TELA METÁLICA. AF_08/2022</t>
  </si>
  <si>
    <t>117,77</t>
  </si>
  <si>
    <t>EMBOÇO OU MASSA ÚNICA EM ARGAMASSA TRAÇO 1:2:8, PREPARO MECÂNICO COM BETONEIRA 400 L, APLICADA COM PROJETOR TIPO CANEQUINHA EM SUPERFÍCIES EXTERNAS DA SACADA, ESPESSURA DE 35 MM, ACESSO POR ANDAIME, SEM USO DE TELA METÁLICA. AF_08/2022</t>
  </si>
  <si>
    <t>91,76</t>
  </si>
  <si>
    <t>EMBOÇO OU MASSA ÚNICA EM ARGAMASSA TRAÇO 1:2:8, PREPARO MECÂNICO COM BETONEIRA 400 L, APLICADA MANUALMENTE EM SUPERFÍCIES EXTERNAS DA SACADA, ESPESSURA DE 45 MM, ACESSO POR ANDAIME, SEM USO DE TELA METÁLICA. AF_08/2022</t>
  </si>
  <si>
    <t>90,83</t>
  </si>
  <si>
    <t>EMBOÇO OU MASSA ÚNICA EM ARGAMASSA TRAÇO 1:2:8, PREPARO MANUAL, APLICADA MANUALMENTE EM SUPERFÍCIES EXTERNAS DA SACADA, ESPESSURA DE 45 MM, ACESSO POR ANDAIME, SEM USO DE TELA METÁLICA. AF_08/2022</t>
  </si>
  <si>
    <t>95,75</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</si>
  <si>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</si>
  <si>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</si>
  <si>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98,61</t>
  </si>
  <si>
    <t>EMBOÇO OU MASSA ÚNICA EM ARGAMASSA TRAÇO 1:2:8, PREPARO MECÂNICO COM BETONEIRA 400 L, APLICADA MANUALMENTE EM SUPERFÍCIES EXTERNAS DA SACADA, ESPESSURA DE 50 MM, ACESSO POR ANDAIME, SEM USO DE TELA METÁLICA. AF_08/2022</t>
  </si>
  <si>
    <t>117,12</t>
  </si>
  <si>
    <t>EMBOÇO OU MASSA ÚNICA EM ARGAMASSA TRAÇO 1:2:8, PREPARO MANUAL, APLICADA MANUALMENTE EM SUPERFÍCIES EXTERNAS DA SACADA, ESPESSURA DE 50 MM, ACESSO POR ANDAIME, SEM USO DE TELA METÁLICA. AF_08/2022</t>
  </si>
  <si>
    <t>122,54</t>
  </si>
  <si>
    <t>EMBOÇO OU MASSA ÚNICA EM ARGAMASSA INDUSTRIALIZADA, PREPARO MECÂNICO E APLICAÇÃO COM EQUIPAMENTO DE MISTURA E PROJEÇÃO DE 1,5 M3/H, NAS SUPERFÍCIES EXTERNAS DA SACADA, ESPESSURA DE 50 MM, ACESSO POR ANDAIME, SEM USO DE TELA METÁLICA. AF_08/2022</t>
  </si>
  <si>
    <t>154,55</t>
  </si>
  <si>
    <t>EMBOÇO OU MASSA ÚNICA EM ARGAMASSA TRAÇO 1:2:8, PREPARO MECÂNICO COM BETONEIRA 400 L, APLICADA COM PROJETOR TIPO CANEQUINHA EM SUPERFÍCIES EXTERNAS DA SACADA, ESPESSURA DE 50 MM, ACESSO POR ANDAIME, SEM USO DE TELA METÁLICA. AF_08/2022</t>
  </si>
  <si>
    <t>117,22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</si>
  <si>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</si>
  <si>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</si>
  <si>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</si>
  <si>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36,68</t>
  </si>
  <si>
    <t>APLICAÇÃO MANUAL DE GESSO DESEMPENADO (SEM TALISCAS) EM TETO DE AMBIENTES COM PAREDES EM PÉ DIREITO DUPLO E ÁREA MAIOR QUE 10M², ESPESSURA DE 1,0CM. AF_03/2023</t>
  </si>
  <si>
    <t>30,70</t>
  </si>
  <si>
    <t>APLICAÇÃO MANUAL DE GESSO DESEMPENADO (SEM TALISCAS) EM TETO DE AMBIENTES COM PAREDES EM PÉ DIREITO DUPLO E ÁREA ENTRE 5M² E 10M², ESPESSURA DE 1,0CM. AF_03/2023</t>
  </si>
  <si>
    <t>41,58</t>
  </si>
  <si>
    <t>APLICAÇÃO MANUAL DE GESSO DESEMPENADO (SEM TALISCAS) EM TETO DE AMBIENTES COM PAREDES EM PÉ DIREITO DUPLO E ÁREA MENOR QUE 5M², ESPESSURA DE 1,0CM. AF_03/2023</t>
  </si>
  <si>
    <t>47,83</t>
  </si>
  <si>
    <t>APLICAÇÃO MANUAL DE GESSO DESEMPENADO (SEM TALISCAS) EM PAREDES COM PÉ DIREITO DUPLO, ESPESSURA DE 0,5CM. AF_03/2023</t>
  </si>
  <si>
    <t>26,85</t>
  </si>
  <si>
    <t>APLICAÇÃO MANUAL DE GESSO DESEMPENADO (SEM TALISCAS) EM PAREDES COM PÉ DIREITO DUPLO, ESPESSURA DE 1,0CM. AF_03/2023</t>
  </si>
  <si>
    <t>39,66</t>
  </si>
  <si>
    <t>APLICAÇÃO MANUAL DE GESSO SARRAFEADO (COM TALISCAS) EM PAREDES COM PÉ DIREITO DUPLO, ESPESSURA DE 1,0CM. AF_03/2023</t>
  </si>
  <si>
    <t>APLICAÇÃO MANUAL DE GESSO SARRAFEADO (COM TALISCAS) EM PAREDES COM PÉ DIREITO DUPLO, ESPESSURA DE 1,5CM. AF_03/2023</t>
  </si>
  <si>
    <t>63,73</t>
  </si>
  <si>
    <t>MASSA ÚNICA, EM ARGAMASSA TRAÇO 1:2:8, PREPARO MECÂNICO, APLICADA MANUALMENTE EM PAREDES INTERNAS DE AMBIENTES COM ÁREA MAIOR QUE 10M², E = 17,5MM, COM TALISCAS. AF_03/2024</t>
  </si>
  <si>
    <t>33,70</t>
  </si>
  <si>
    <t>MASSA ÚNICA, EM ARGAMASSA TRAÇO 1:2:8, PREPARO MANUAL, APLICADA MANUALMENTE EM PAREDES INTERNAS DE AMBIENTES COM ÁREA MAIOR QUE 10M², E = 17,5MM, COM TALISCAS. AF_03/2024</t>
  </si>
  <si>
    <t>36,74</t>
  </si>
  <si>
    <t>MASSA ÚNICA, EM ARGAMASSA INDUSTRIALIZADA, PREPARO MECÂNICO, APLICADA COM EQUIPAMENTO DE MISTURA E PROJEÇÃO DE ARGAMASSA EM PAREDES INTERNAS, E = 17,5MM, COM TALISCAS. AF_03/2024</t>
  </si>
  <si>
    <t>59,01</t>
  </si>
  <si>
    <t>EMBOÇO, EM ARGAMASSA TRAÇO 1:2:8, PREPARO MANUAL, APLICADO MANUALMENTE EM PAREDES INTERNAS DE AMBIENTES COM PÉ-DIREITO DUPLO E ÁREA ENTRE 5M² E 10M², E = 17,5MM, COM TALISCAS. AF_03/2024</t>
  </si>
  <si>
    <t>47,92</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</si>
  <si>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</si>
  <si>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</si>
  <si>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44,97</t>
  </si>
  <si>
    <t>EMBOÇO, EM ARGAMASSA TRAÇO 1:2:8, PREPARO MECÂNICO, APLICADO MANUALMENTE EM PAREDES INTERNAS DE AMBIENTES COM PÉ-DIREITO DUPLO E ÁREA MAIOR QUE 10M², E = 17,5MM, COM TALISCAS. AF_03/2024</t>
  </si>
  <si>
    <t>40,95</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</si>
  <si>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</si>
  <si>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</si>
  <si>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38,58</t>
  </si>
  <si>
    <t>EMBOÇO, EM ARGAMASSA TRAÇO 1:2:8, PREPARO MECÂNICO, APLICADO MANUALMENTE EM PAREDES INTERNAS DE AMBIENTES COM PÉ-DIREITO DUPLO E ÁREA MENOR QUE 5M², E = 17,5MM, COM TALISCAS. AF_03/2024</t>
  </si>
  <si>
    <t>51,49</t>
  </si>
  <si>
    <t>EMBOÇO, EM ARGAMASSA TRAÇO 1:2:8, PREPARO MANUAL, APLICADO MANUALMENTE EM PAREDES INTERNAS DE AMBIENTES COM PÉ-DIREITO DUPLO E ÁREA MENOR QUE 5M², E = 17,5MM, COM TALISCAS. AF_03/2024</t>
  </si>
  <si>
    <t>54,53</t>
  </si>
  <si>
    <t>MASSA ÚNICA, EM ARGAMASSA TRAÇO 1:2:8, PREPARO MECÂNICO, APLICADA MANUALMENTE EM PAREDES INTERNAS DE AMBIENTES COM PÉ-DIREITO DUPLO E ÁREA ENTRE 5M² E 10M², E = 17,5MM, COM TALISCAS. AF_03/2024</t>
  </si>
  <si>
    <t>46,79</t>
  </si>
  <si>
    <t>MASSA ÚNICA, EM ARGAMASSA TRAÇO 1:2:8, PREPARO MANUAL, APLICADA MANUALMENTE EM PAREDES INTERNAS DE AMBIENTES COM PÉ-DIREITO DUPLO E ÁREA ENTRE 5M² E 10M², E = 17,5MM, COM TALISCAS. AF_03/2024</t>
  </si>
  <si>
    <t>49,83</t>
  </si>
  <si>
    <t>EMBOÇO, EM ARGAMASSA TRAÇO 1:2:8, PREPARO MECÂNICO, APLICADO MANUALMENTE EM PAREDES INTERNAS DE AMBIENTES COM PÉ-DIREITO DUPLO E ÁREA ENTRE 5M² E 10M², E = 17,5MM, COM TALISCAS. AF_03/2024</t>
  </si>
  <si>
    <t>44,88</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</si>
  <si>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</si>
  <si>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</si>
  <si>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</si>
  <si>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41,10</t>
  </si>
  <si>
    <t>MASSA ÚNICA, EM ARGAMASSA TRAÇO 1:2:8, PREPARO MECÂNICO, APLICADA MANUALMENTE EM PAREDES INTERNAS DE AMBIENTES COM PÉ-DIREITO DUPLO E ÁREA ENTRE 5M² E 10M², E = 10MM, COM TALISCAS. AF_03/2024</t>
  </si>
  <si>
    <t>34,46</t>
  </si>
  <si>
    <t>MASSA ÚNICA, EM ARGAMASSA TRAÇO 1:2:8, PREPARO MANUAL, APLICADA MANUALMENTE EM PAREDES INTERNAS DE AMBIENTES COM PÉ-DIREITO DUPLO E ÁREA ENTRE 5M² E 10M², E = 10MM, COM TALISCAS. AF_03/2024</t>
  </si>
  <si>
    <t>36,40</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</si>
  <si>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</si>
  <si>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</si>
  <si>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34,49</t>
  </si>
  <si>
    <t>MASSA ÚNICA, EM ARGAMASSA TRAÇO 1:2:8, PREPARO MECÂNICO, APLICADA MANUALMENTE EM PAREDES INTERNAS DE AMBIENTES COM PÉ-DIREITO DUPLO ÁREA MAIOR QUE 10M², E = 10MM, COM TALISCAS. AF_03/2024</t>
  </si>
  <si>
    <t>29,59</t>
  </si>
  <si>
    <t>MASSA ÚNICA, EM ARGAMASSA TRAÇO 1:2:8, PREPARO MANUAL, APLICADA MANUALMENTE EM PAREDES INTERNAS DE AMBIENTES COM PÉ-DIREITO DUPLO ÁREA MAIOR QUE 10M², E = 10MM, COM TALISCAS. AF_03/2024</t>
  </si>
  <si>
    <t>31,53</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</si>
  <si>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</si>
  <si>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</si>
  <si>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30,55</t>
  </si>
  <si>
    <t>MASSA ÚNICA, EM ARGAMASSA TRAÇO 1:2:8, PREPARO MECÂNICO, APLICADA MANUALMENTE EM TETO DE AMBIENTES COM PAREDES EM PÉ-DIREITO DUPLO, E = 17,5MM, COM TALISCAS. AF_03/2024</t>
  </si>
  <si>
    <t>49,03</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</si>
  <si>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</si>
  <si>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</si>
  <si>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189,34</t>
  </si>
  <si>
    <t>REVESTIMENTO DECORATIVO MONOCAMADA EXECUTADO MANUALMENTE EM FACHADA DE UM EDIFÍCIO DE ALVENARIA ESTRUTURAL E ACABAMENTO CHAPISCADO/FLOCADO. AF_03/2024</t>
  </si>
  <si>
    <t>140,04</t>
  </si>
  <si>
    <t>REVESTIMENTO DECORATIVO MONOCAMADA EXECUTADO COM EQUIPAMENTO DE PROJEÇÃO EM FACHADA DE UM EDIFÍCIO DE ESTRUTURA CONVENCIONAL E ACABAMENTO CHAPISCADO/FLOCADO. AF_03/2024</t>
  </si>
  <si>
    <t>184,32</t>
  </si>
  <si>
    <t>REVESTIMENTO DECORATIVO MONOCAMADA EXECUTADO COM EQUIPAMENTO DE PROJEÇÃO EM FACHADA DE UM EDIFÍCIO DE ALVENARIA ESTRUTURAL E ACABAMENTO CHAPISCADO/FLOCADO. AF_03/2024</t>
  </si>
  <si>
    <t>135,11</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</si>
  <si>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</si>
  <si>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</si>
  <si>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318,64</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</si>
  <si>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</si>
  <si>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</si>
  <si>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62,24</t>
  </si>
  <si>
    <t>REVESTIMENTO CERÂMICO PARA PAREDES INTERNAS COM PLACAS TIPO ESMALTADA DE DIMENSÕES 25X35 CM APLICADAS NA ALTURA INTEIRA DAS PAREDES. AF_02/2023_PE</t>
  </si>
  <si>
    <t>60,91</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</si>
  <si>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</si>
  <si>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</si>
  <si>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63,94</t>
  </si>
  <si>
    <t>REVESTIMENTO CERÂMICO PARA PAREDES INTERNAS COM PLACAS TIPO ESMALTADA DE DIMENSÕES 33X45 CM APLICADAS A MEIA ALTURA DAS PAREDES. AF_02/2023_PE</t>
  </si>
  <si>
    <t>71,10</t>
  </si>
  <si>
    <t>REVESTIMENTO CERÂMICO PARA PAREDES EXTERNAS EM PASTILHAS DE PORCELANA 2,5 X 2,5 CM (PLACAS DE 30 X 30 CM), ALINHADAS A PRUMO. AF_02/2023</t>
  </si>
  <si>
    <t>346,19</t>
  </si>
  <si>
    <t>REVESTIMENTO CERÂMICO PARA PAREDES EXTERNAS EM PASTILHAS DE PORCELANA 2,5 X 2,5 CM (PLACAS DE 30 X 30 CM), ALINHADAS A PRUMO, APLICADO EM SUPERFÍCIES INTERNAS DE SACADA. AF_02/2023</t>
  </si>
  <si>
    <t>416,13</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</si>
  <si>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</si>
  <si>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</si>
  <si>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90,20</t>
  </si>
  <si>
    <t>REVESTIMENTO CERÂMICO PARA PAREDES INTERNAS COM PLACAS TIPO ESMALTADA DE DIMENSÕES 20X20 CM APLICADAS EM DIAGONAL, NA ALTURA INTEIRA DAS PAREDES. AF_02/2023_PE</t>
  </si>
  <si>
    <t>60,45</t>
  </si>
  <si>
    <t>REVESTIMENTO CERÂMICO PARA PAREDES INTERNAS COM PLACAS TIPO ESMALTADA DE DIMENSÕES 20X20 CM APLICADAS EM DIAGONAL, A MEIA ALTURA DAS PAREDES. AF_02/2023_PE</t>
  </si>
  <si>
    <t>REVESTIMENTO CERÂMICO PARA PAREDES INTERNAS COM PLACAS TIPO PASTILHA DE DIMENSÕES 5 X 5 CM (PLACAS DE 30 X 30 CM) CM APLICADAS NA ALTURA INTEIRA DAS PAREDES. AF_02/2023</t>
  </si>
  <si>
    <t>264,93</t>
  </si>
  <si>
    <t>REVESTIMENTO CERÂMICO PARA PAREDES INTERNAS COM PLACAS TIPO PASTILHA DE DIMENSÕES 2,5 X 2,5 CM (PLACAS DE 30 X 30 CM) CM APLICADAS NA ALTURA INTEIRA DAS PAREDES. AF_02/2023</t>
  </si>
  <si>
    <t>348,69</t>
  </si>
  <si>
    <t>REVESTIMENTO CERÂMICO PARA PAREDES INTERNAS COM PLACAS TIPO PASTILHA DE DIMENSÕES 5 X 5 CM (PLACAS DE 30 X 30 CM) CM APLICADAS A MEIA ALTURA DAS PAREDES. AF_02/2023</t>
  </si>
  <si>
    <t>275,75</t>
  </si>
  <si>
    <t>REVESTIMENTO CERÂMICO PARA PAREDES INTERNAS COM PLACAS TIPO PASTILHA DE DIMENSÕES 2,5 X 2,5 CM (PLACAS DE 30 X 30 CM) CM APLICADAS A MEIA ALTURA DAS PAREDES. AF_02/2023</t>
  </si>
  <si>
    <t>359,51</t>
  </si>
  <si>
    <t>RODAPÉ CERÂMICO DE 7CM DE ALTURA COM PLACAS TIPO ESMALTADA DE DIMENSÕES 80X80CM. AF_02/2023</t>
  </si>
  <si>
    <t>PEITORIL LINEAR EM GRANITO OU MÁRMORE, L = 15CM, COMPRIMENTO DE ATÉ 2M, ASSENTADO COM ARGAMASSA 1:6 COM ADITIVO. AF_11/2020</t>
  </si>
  <si>
    <t>113,53</t>
  </si>
  <si>
    <t>CHAPIM SOBRE MUROS LINEARES, EM GRANITO OU MÁRMORE, L = 25 CM, ASSENTADO COM ARGAMASSA 1:6 COM ADITIVO. AF_11/2020</t>
  </si>
  <si>
    <t>135,47</t>
  </si>
  <si>
    <t>CHAPIM (RUFO CAPA) EM AÇO GALVANIZADO, CORTE 33. AF_11/2020</t>
  </si>
  <si>
    <t>41,24</t>
  </si>
  <si>
    <t>FORRO EM MADEIRA PINUS, PARA AMBIENTES RESIDENCIAIS, INCLUSIVE ESTRUTURA UNIDIRECIONAL DE FIXAÇÃO. AF_08/2023</t>
  </si>
  <si>
    <t>167,44</t>
  </si>
  <si>
    <t>ACABAMENTOS PARA FORRO (RODA-FORRO EM MADEIRA PINUS). AF_08/2023</t>
  </si>
  <si>
    <t>FORRO EM MADEIRA PINUS, PARA AMBIENTES RESIDENCIAIS E COMERCIAIS, INCLUSIVE ESTRUTURA BIDIRECIONAL DE FIXAÇÃO. AF_08/2023</t>
  </si>
  <si>
    <t>233,02</t>
  </si>
  <si>
    <t>FORRO EM PLACAS DE GESSO, PARA AMBIENTES RESIDENCIAIS. AF_08/2023_PS</t>
  </si>
  <si>
    <t>52,14</t>
  </si>
  <si>
    <t>FORRO EM DRYWALL PARA AMBIENTES RESIDENCIAIS, INCLUSIVE ESTRUTURA UNIDIRECIONAL DE FIXAÇÃO. AF_08/2023_PS</t>
  </si>
  <si>
    <t>FORRO EM PLACAS DE GESSO, PARA AMBIENTES COMERCIAIS. AF_08/2023_PS</t>
  </si>
  <si>
    <t>73,98</t>
  </si>
  <si>
    <t>ACABAMENTOS PARA FORRO (MOLDURA DE GESSO). AF_08/2023</t>
  </si>
  <si>
    <t>3,04</t>
  </si>
  <si>
    <t>ACABAMENTOS PARA FORRO (MOLDURA EM DRYWALL, COM LARGURA DE 15 CM). AF_08/2023_PS</t>
  </si>
  <si>
    <t>28,30</t>
  </si>
  <si>
    <t>ACABAMENTOS PARA FORRO (SANCA DE GESSO, MONTADA NA OBRA). AF_08/2023_PS</t>
  </si>
  <si>
    <t>59,60</t>
  </si>
  <si>
    <t>FORRO EM RÉGUAS DE PVC, FRISADO, PARA AMBIENTES RESIDENCIAIS, INCLUSIVE ESTRUTURA UNIDIRECIONAL DE FIXAÇÃO. AF_08/2023_PS</t>
  </si>
  <si>
    <t>FORRO EM RÉGUAS DE PVC, FRISADO, PARA AMBIENTES COMERCIAIS, INCLUSIVE ESTRUTURA BIDIRECIONAL DE FIXAÇÃO. AF_08/2023_PS</t>
  </si>
  <si>
    <t>62,85</t>
  </si>
  <si>
    <t>ACABAMENTOS PARA FORRO (RODA-FORRO EM PERFIL METÁLICO E PLÁSTICO). AF_08/2023</t>
  </si>
  <si>
    <t>11,69</t>
  </si>
  <si>
    <t>FORRO EM RÉGUAS DE PVC, LISO, PARA AMBIENTES RESIDENCIAIS, INCLUSIVE ESTRUTURA UNIDIRECIONAL DE FIXAÇÃO. AF_08/2023_PS</t>
  </si>
  <si>
    <t>69,82</t>
  </si>
  <si>
    <t>FORRO EM RÉGUAS DE PVC, LISO, PARA AMBIENTES COMERCIAIS, INCLUSIVE ESTRUTURA BIDIRECIONAL DE FIXAÇÃO. AF_08/2023_PS</t>
  </si>
  <si>
    <t>72,31</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</si>
  <si>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</si>
  <si>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</si>
  <si>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</si>
  <si>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</si>
  <si>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3,26</t>
  </si>
  <si>
    <t>ESTUCAMENTO DE DENSIDADE ALTA NAS FACES INTERNAS DE PAREDES DO SISTEMA DE PAREDES DE CONCRETO, EM AMBIENTES COM ÁREA ENTRE 5 M² E 10 M², UTILIZAÇÃO DE ARGAMASSA COLANTE. AF_10/2022</t>
  </si>
  <si>
    <t>7,38</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</si>
  <si>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</si>
  <si>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</si>
  <si>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</si>
  <si>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6,61</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</si>
  <si>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</si>
  <si>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</si>
  <si>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2,01</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</si>
  <si>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</si>
  <si>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</si>
  <si>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2,72</t>
  </si>
  <si>
    <t>ESTUCAMENTO DE DENSIDADE BAIXA DE PANOS DE FACHADA DO SISTEMA DE PAREDES DE CONCRETO EM UNIDADES HABITACIONAIS DE DOIS PAVIMENTOS (SOBRADO), ACESSO COM ANDAIME FACHADEIRO, UTILIZAÇÃO DE ARGAMASSA COLANTE. AF_10/2022</t>
  </si>
  <si>
    <t>11,34</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</si>
  <si>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</si>
  <si>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</si>
  <si>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14,14</t>
  </si>
  <si>
    <t>ESTUCAMENTO DE DENSIDADE ALTA DE PANOS DE FACHADA DO SISTEMA DE PAREDES DE CONCRETO EM EDIFICAÇÕES DE MÚLTIPLOS PAVIMENTOS, ACESSO COM BALANCIM, UTILIZAÇÃO DE ARGAMASSA COLANTE. AF_10/2022</t>
  </si>
  <si>
    <t>8,15</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</si>
  <si>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</si>
  <si>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</si>
  <si>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</si>
  <si>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</si>
  <si>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483,22</t>
  </si>
  <si>
    <t>ARGAMASSA TRAÇO 1:7 (EM VOLUME DE CIMENTO E AREIA MÉDIA ÚMIDA) COM ADIÇÃO DE PLASTIFICANTE PARA EMBOÇO/MASSA ÚNICA/ASSENTAMENTO DE ALVENARIA DE VEDAÇÃO, PREPARO MECÂNICO COM BETONEIRA 600 L. AF_08/2019</t>
  </si>
  <si>
    <t>472,50</t>
  </si>
  <si>
    <t>ARGAMASSA TRAÇO 1:6 (EM VOLUME DE CIMENTO E AREIA MÉDIA ÚMIDA) COM ADIÇÃO DE PLASTIFICANTE PARA EMBOÇO/MASSA ÚNICA/ASSENTAMENTO DE ALVENARIA DE VEDAÇÃO, PREPARO MECÂNICO COM BETONEIRA 400 L. AF_08/2019</t>
  </si>
  <si>
    <t>497,34</t>
  </si>
  <si>
    <t>ARGAMASSA TRAÇO 1:6 (EM VOLUME DE CIMENTO E AREIA MÉDIA ÚMIDA) COM ADIÇÃO DE PLASTIFICANTE PARA EMBOÇO/MASSA ÚNICA/ASSENTAMENTO DE ALVENARIA DE VEDAÇÃO, PREPARO MECÂNICO COM BETONEIRA 600 L. AF_08/2019</t>
  </si>
  <si>
    <t>484,93</t>
  </si>
  <si>
    <t>ARGAMASSA TRAÇO 1:1:6 (EM VOLUME DE CIMENTO, CAL E AREIA MÉDIA ÚMIDA) PARA EMBOÇO/MASSA ÚNICA/ASSENTAMENTO DE ALVENARIA DE VEDAÇÃO, PREPARO MECÂNICO COM BETONEIRA 400 L. AF_08/2019</t>
  </si>
  <si>
    <t>621,64</t>
  </si>
  <si>
    <t>ARGAMASSA TRAÇO 1:1:6 (EM VOLUME DE CIMENTO, CAL E AREIA MÉDIA ÚMIDA) PARA EMBOÇO/MASSA ÚNICA/ASSENTAMENTO DE ALVENARIA DE VEDAÇÃO, PREPARO MECÂNICO COM BETONEIRA 600 L. AF_08/2019</t>
  </si>
  <si>
    <t>597,49</t>
  </si>
  <si>
    <t>ARGAMASSA TRAÇO 1:1,5:7,5 (EM VOLUME DE CIMENTO, CAL E AREIA MÉDIA ÚMIDA) PARA EMBOÇO/MASSA ÚNICA/ASSENTAMENTO DE ALVENARIA DE VEDAÇÃO, PREPARO MECÂNICO COM BETONEIRA 400 L. AF_08/2019</t>
  </si>
  <si>
    <t>602,88</t>
  </si>
  <si>
    <t>ARGAMASSA TRAÇO 1:1,5:7,5 (EM VOLUME DE CIMENTO, CAL E AREIA MÉDIA ÚMIDA) PARA EMBOÇO/MASSA ÚNICA/ASSENTAMENTO DE ALVENARIA DE VEDAÇÃO, PREPARO MECÂNICO COM BETONEIRA 600 L. AF_08/2019</t>
  </si>
  <si>
    <t>588,85</t>
  </si>
  <si>
    <t>ARGAMASSA TRAÇO 1:2:8 (EM VOLUME DE CIMENTO, CAL E AREIA MÉDIA ÚMIDA) PARA EMBOÇO/MASSA ÚNICA/ASSENTAMENTO DE ALVENARIA DE VEDAÇÃO, PREPARO MECÂNICO COM BETONEIRA 400 L. AF_08/2019</t>
  </si>
  <si>
    <t>616,27</t>
  </si>
  <si>
    <t>ARGAMASSA TRAÇO 1:2:9 (EM VOLUME DE CIMENTO, CAL E AREIA MÉDIA ÚMIDA) PARA EMBOÇO/MASSA ÚNICA/ASSENTAMENTO DE ALVENARIA DE VEDAÇÃO, PREPARO MECÂNICO COM BETONEIRA 600 L. AF_08/2019</t>
  </si>
  <si>
    <t>587,41</t>
  </si>
  <si>
    <t>ARGAMASSA TRAÇO 1:3:12 (EM VOLUME DE CIMENTO, CAL E AREIA MÉDIA ÚMIDA) PARA EMBOÇO/MASSA ÚNICA/ASSENTAMENTO DE ALVENARIA DE VEDAÇÃO, PREPARO MECÂNICO COM BETONEIRA 400 L. AF_08/2019</t>
  </si>
  <si>
    <t>608,45</t>
  </si>
  <si>
    <t>ARGAMASSA TRAÇO 1:3:12 (EM VOLUME DE CIMENTO, CAL E AREIA MÉDIA ÚMIDA) PARA EMBOÇO/MASSA ÚNICA/ASSENTAMENTO DE ALVENARIA DE VEDAÇÃO, PREPARO MECÂNICO COM BETONEIRA 600 L. AF_08/2019</t>
  </si>
  <si>
    <t>572,78</t>
  </si>
  <si>
    <t>ARGAMASSA TRAÇO 1:3 (EM VOLUME DE CIMENTO E AREIA MÉDIA ÚMIDA) PARA CONTRAPISO, PREPARO MECÂNICO COM BETONEIRA 400 L. AF_08/2019</t>
  </si>
  <si>
    <t>717,08</t>
  </si>
  <si>
    <t>ARGAMASSA TRAÇO 1:3 (EM VOLUME DE CIMENTO E AREIA MÉDIA ÚMIDA) PARA CONTRAPISO, PREPARO MECÂNICO COM BETONEIRA 600 L. AF_08/2019</t>
  </si>
  <si>
    <t>482,89</t>
  </si>
  <si>
    <t>ARGAMASSA TRAÇO 1:4 (EM VOLUME DE CIMENTO E AREIA MÉDIA ÚMIDA) PARA CONTRAPISO, PREPARO MECÂNICO COM BETONEIRA 400 L. AF_08/2019</t>
  </si>
  <si>
    <t>653,61</t>
  </si>
  <si>
    <t>ARGAMASSA TRAÇO 1:4 (EM VOLUME DE CIMENTO E AREIA MÉDIA ÚMIDA) PARA CONTRAPISO, PREPARO MECÂNICO COM BETONEIRA 600 L. AF_08/2019</t>
  </si>
  <si>
    <t>639,64</t>
  </si>
  <si>
    <t>ARGAMASSA TRAÇO 1:5 (EM VOLUME DE CIMENTO E AREIA MÉDIA ÚMIDA) PARA CONTRAPISO, PREPARO MECÂNICO COM BETONEIRA 400 L. AF_08/2019</t>
  </si>
  <si>
    <t>595,70</t>
  </si>
  <si>
    <t>ARGAMASSA TRAÇO 1:5 (EM VOLUME DE CIMENTO E AREIA MÉDIA ÚMIDA) PARA CONTRAPISO, PREPARO MECÂNICO COM BETONEIRA 600 L. AF_08/2019</t>
  </si>
  <si>
    <t>595,15</t>
  </si>
  <si>
    <t>ARGAMASSA TRAÇO 1:6 (EM VOLUME DE CIMENTO E AREIA MÉDIA ÚMIDA) PARA CONTRAPISO, PREPARO MECÂNICO COM BETONEIRA 400 L. AF_08/2019</t>
  </si>
  <si>
    <t>572,34</t>
  </si>
  <si>
    <t>ARGAMASSA TRAÇO 1:6 (EM VOLUME DE CIMENTO E AREIA MÉDIA ÚMIDA) PARA CONTRAPISO, PREPARO MECÂNICO COM BETONEIRA 600 L. AF_08/2019</t>
  </si>
  <si>
    <t>557,70</t>
  </si>
  <si>
    <t>ARGAMASSA TRAÇO 1:5 (EM VOLUME DE CIMENTO E AREIA GROSSA ÚMIDA) PARA CHAPISCO CONVENCIONAL, PREPARO MECÂNICO COM BETONEIRA 400 L. AF_08/2019</t>
  </si>
  <si>
    <t>473,68</t>
  </si>
  <si>
    <t>ARGAMASSA TRAÇO 1:5 (EM VOLUME DE CIMENTO E AREIA GROSSA ÚMIDA) PARA CHAPISCO CONVENCIONAL, PREPARO MECÂNICO COM BETONEIRA 600 L. AF_08/2019</t>
  </si>
  <si>
    <t>459,50</t>
  </si>
  <si>
    <t>ARGAMASSA TRAÇO 1:3 (EM VOLUME DE CIMENTO E AREIA GROSSA ÚMIDA) PARA CHAPISCO CONVENCIONAL, PREPARO MECÂNICO COM BETONEIRA 400 L. AF_08/2019</t>
  </si>
  <si>
    <t>562,66</t>
  </si>
  <si>
    <t>ARGAMASSA TRAÇO 1:3 (EM VOLUME DE CIMENTO E AREIA GROSSA ÚMIDA) PARA CHAPISCO CONVENCIONAL, PREPARO MECÂNICO COM BETONEIRA 600 L. AF_08/2019</t>
  </si>
  <si>
    <t>550,27</t>
  </si>
  <si>
    <t>ARGAMASSA TRAÇO 1:4 (EM VOLUME DE CIMENTO E AREIA GROSSA ÚMIDA) PARA CHAPISCO CONVENCIONAL, PREPARO MECÂNICO COM BETONEIRA 400 L. AF_08/2019</t>
  </si>
  <si>
    <t>517,21</t>
  </si>
  <si>
    <t>ARGAMASSA TRAÇO 1:4 (EM VOLUME DE CIMENTO E AREIA GROSSA ÚMIDA) PARA CHAPISCO CONVENCIONAL, PREPARO MECÂNICO COM BETONEIRA 600 L. AF_08/2019</t>
  </si>
  <si>
    <t>496,59</t>
  </si>
  <si>
    <t>ARGAMASSA TRAÇO 1:5 (EM VOLUME DE CIMENTO E AREIA GROSSA ÚMIDA) COM ADIÇÃO DE EMULSÃO POLIMÉRICA PARA CHAPISCO ROLADO, PREPARO MECÂNICO COM BETONEIRA 400 L. AF_08/2019</t>
  </si>
  <si>
    <t>3.145,91</t>
  </si>
  <si>
    <t>ARGAMASSA TRAÇO 1:5 (EM VOLUME DE CIMENTO E AREIA GROSSA ÚMIDA) COM ADIÇÃO DE EMULSÃO POLIMÉRICA PARA CHAPISCO ROLADO, PREPARO MECÂNICO COM BETONEIRA 600 L. AF_08/2019</t>
  </si>
  <si>
    <t>3.146,05</t>
  </si>
  <si>
    <t>ARGAMASSA TRAÇO 1:3 (EM VOLUME DE CIMENTO E AREIA GROSSA ÚMIDA) COM ADIÇÃO DE EMULSÃO POLIMÉRICA PARA CHAPISCO ROLADO, PREPARO MECÂNICO COM BETONEIRA 400 L. AF_08/2019</t>
  </si>
  <si>
    <t>3.250,08</t>
  </si>
  <si>
    <t>ARGAMASSA TRAÇO 1:3 (EM VOLUME DE CIMENTO E AREIA GROSSA ÚMIDA) COM ADIÇÃO DE EMULSÃO POLIMÉRICA PARA CHAPISCO ROLADO, PREPARO MECÂNICO COM BETONEIRA 600 L. AF_08/2019</t>
  </si>
  <si>
    <t>3.241,60</t>
  </si>
  <si>
    <t>ARGAMASSA TRAÇO 1:4 (EM VOLUME DE CIMENTO E AREIA GROSSA ÚMIDA) COM ADIÇÃO DE EMULSÃO POLIMÉRICA PARA CHAPISCO ROLADO, PREPARO MECÂNICO COM BETONEIRA 400 L. AF_08/2019</t>
  </si>
  <si>
    <t>3.174,98</t>
  </si>
  <si>
    <t>ARGAMASSA TRAÇO 1:4 (EM VOLUME DE CIMENTO E AREIA GROSSA ÚMIDA) COM ADIÇÃO DE EMULSÃO POLIMÉRICA PARA CHAPISCO ROLADO, PREPARO MECÂNICO COM BETONEIRA 600 L. AF_08/2019</t>
  </si>
  <si>
    <t>3.173,63</t>
  </si>
  <si>
    <t>ARGAMASSA TRAÇO 1:7 (EM VOLUME DE CIMENTO E AREIA MÉDIA ÚMIDA) COM ADIÇÃO DE PLASTIFICANTE PARA EMBOÇO/MASSA ÚNICA/ASSENTAMENTO DE ALVENARIA DE VEDAÇÃO, PREPARO MECÂNICO COM MISTURADOR DE EIXO HORIZONTAL DE 300 KG. AF_08/2019</t>
  </si>
  <si>
    <t>510,76</t>
  </si>
  <si>
    <t>ARGAMASSA TRAÇO 1:7 (EM VOLUME DE CIMENTO E AREIA MÉDIA ÚMIDA) COM ADIÇÃO DE PLASTIFICANTE PARA EMBOÇO/MASSA ÚNICA/ASSENTAMENTO DE ALVENARIA DE VEDAÇÃO, PREPARO MECÂNICO COM MISTURADOR DE EIXO HORIZONTAL DE 600 KG. AF_08/2019</t>
  </si>
  <si>
    <t>439,69</t>
  </si>
  <si>
    <t>ARGAMASSA TRAÇO 1:6 (EM VOLUME DE CIMENTO E AREIA MÉDIA ÚMIDA) COM ADIÇÃO DE PLASTIFICANTE PARA EMBOÇO/MASSA ÚNICA/ASSENTAMENTO DE ALVENARIA DE VEDAÇÃO, PREPARO MECÂNICO COM MISTURADOR DE EIXO HORIZONTAL DE 300 KG. AF_08/2019</t>
  </si>
  <si>
    <t>545,62</t>
  </si>
  <si>
    <t>ARGAMASSA TRAÇO 1:6 (EM VOLUME DE CIMENTO E AREIA MÉDIA ÚMIDA) COM ADIÇÃO DE PLASTIFICANTE PARA EMBOÇO/MASSA ÚNICA/ASSENTAMENTO DE ALVENARIA DE VEDAÇÃO, PREPARO MECÂNICO COM MISTURADOR DE EIXO HORIZONTAL DE 600 KG. AF_08/2019</t>
  </si>
  <si>
    <t>465,44</t>
  </si>
  <si>
    <t>ARGAMASSA TRAÇO 1:1:6 (EM VOLUME DE CIMENTO, CAL E AREIA MÉDIA ÚMIDA) PARA EMBOÇO/MASSA ÚNICA/ASSENTAMENTO DE ALVENARIA DE VEDAÇÃO, PREPARO MECÂNICO COM MISTURADOR DE EIXO HORIZONTAL DE 300 KG. AF_08/2019</t>
  </si>
  <si>
    <t>648,36</t>
  </si>
  <si>
    <t>ARGAMASSA TRAÇO 1:1:6 (EM VOLUME DE CIMENTO, CAL E AREIA MÉDIA ÚMIDA) PARA EMBOÇO/MASSA ÚNICA/ASSENTAMENTO DE ALVENARIA DE VEDAÇÃO, PREPARO MECÂNICO COM MISTURADOR DE EIXO HORIZONTAL DE 600 KG. AF_08/2019</t>
  </si>
  <si>
    <t>574,33</t>
  </si>
  <si>
    <t>ARGAMASSA TRAÇO 1:1,5:7,5 (EM VOLUME DE CIMENTO, CAL E AREIA MÉDIA ÚMIDA) PARA EMBOÇO/MASSA ÚNICA/ASSENTAMENTO DE ALVENARIA DE VEDAÇÃO, PREPARO MECÂNICO COM MISTURADOR DE EIXO HORIZONTAL DE 300 KG. AF_08/2019</t>
  </si>
  <si>
    <t>609,31</t>
  </si>
  <si>
    <t>ARGAMASSA TRAÇO 1:1,5:7,5 (EM VOLUME DE CIMENTO, CAL E AREIA MÉDIA ÚMIDA) PARA EMBOÇO/MASSA ÚNICA/ASSENTAMENTO DE ALVENARIA DE VEDAÇÃO, PREPARO MECÂNICO COM MISTURADOR DE EIXO HORIZONTAL DE 600 KG. AF_08/2019</t>
  </si>
  <si>
    <t>563,36</t>
  </si>
  <si>
    <t>ARGAMASSA TRAÇO 1:2:8 (EM VOLUME DE CIMENTO, CAL E AREIA MÉDIA ÚMIDA) PARA EMBOÇO/MASSA ÚNICA/ASSENTAMENTO DE ALVENARIA DE VEDAÇÃO, PREPARO MECÂNICO COM MISTURADOR DE EIXO HORIZONTAL DE 300 KG. AF_08/2019</t>
  </si>
  <si>
    <t>600,85</t>
  </si>
  <si>
    <t>ARGAMASSA TRAÇO 1:2:8 (EM VOLUME DE CIMENTO, CAL E AREIA MÉDIA ÚMIDA) PARA EMBOÇO/MASSA ÚNICA/ASSENTAMENTO DE ALVENARIA DE VEDAÇÃO, PREPARO MECÂNICO COM MISTURADOR DE EIXO HORIZONTAL DE 600 KG. AF_08/2019</t>
  </si>
  <si>
    <t>582,07</t>
  </si>
  <si>
    <t>ARGAMASSA TRAÇO 1:2:9 (EM VOLUME DE CIMENTO, CAL E AREIA MÉDIA ÚMIDA) PARA EMBOÇO/MASSA ÚNICA/ASSENTAMENTO DE ALVENARIA DE VEDAÇÃO, PREPARO MECÂNICO COM MISTURADOR DE EIXO HORIZONTAL DE 300 KG. AF_08/2019</t>
  </si>
  <si>
    <t>594,32</t>
  </si>
  <si>
    <t>ARGAMASSA TRAÇO 1:3:12 (EM VOLUME DE CIMENTO, CAL E AREIA MÉDIA ÚMIDA) PARA EMBOÇO/MASSA ÚNICA/ASSENTAMENTO DE ALVENARIA DE VEDAÇÃO, PREPARO MECÂNICO COM MISTURADOR DE EIXO HORIZONTAL DE 600 KG. AF_08/2019</t>
  </si>
  <si>
    <t>571,45</t>
  </si>
  <si>
    <t>ARGAMASSA TRAÇO 1:3 (EM VOLUME DE CIMENTO E AREIA MÉDIA ÚMIDA) PARA CONTRAPISO, PREPARO MECÂNICO COM MISTURADOR DE EIXO HORIZONTAL DE 160 KG. AF_08/2019</t>
  </si>
  <si>
    <t>860,34</t>
  </si>
  <si>
    <t>ARGAMASSA TRAÇO 1:3 (EM VOLUME DE CIMENTO E AREIA MÉDIA ÚMIDA) PARA CONTRAPISO, PREPARO MECÂNICO COM MISTURADOR DE EIXO HORIZONTAL DE 300 KG. AF_08/2019</t>
  </si>
  <si>
    <t>716,90</t>
  </si>
  <si>
    <t>ARGAMASSA TRAÇO 1:3 (EM VOLUME DE CIMENTO E AREIA MÉDIA ÚMIDA) PARA CONTRAPISO, PREPARO MECÂNICO COM MISTURADOR DE EIXO HORIZONTAL DE 600 KG. AF_08/2019</t>
  </si>
  <si>
    <t>677,93</t>
  </si>
  <si>
    <t>ARGAMASSA TRAÇO 1:4 (EM VOLUME DE CIMENTO E AREIA MÉDIA ÚMIDA) PARA CONTRAPISO, PREPARO MECÂNICO COM MISTURADOR DE EIXO HORIZONTAL DE 160 KG. AF_08/2019</t>
  </si>
  <si>
    <t>737,68</t>
  </si>
  <si>
    <t>ARGAMASSA TRAÇO 1:4 (EM VOLUME DE CIMENTO E AREIA MÉDIA ÚMIDA) PARA CONTRAPISO, PREPARO MECÂNICO COM MISTURADOR DE EIXO HORIZONTAL DE 300 KG. AF_08/2019</t>
  </si>
  <si>
    <t>656,58</t>
  </si>
  <si>
    <t>ARGAMASSA TRAÇO 1:4 (EM VOLUME DE CIMENTO E AREIA MÉDIA ÚMIDA) PARA CONTRAPISO, PREPARO MECÂNICO COM MISTURADOR DE EIXO HORIZONTAL DE 600 KG. AF_08/2019</t>
  </si>
  <si>
    <t>608,68</t>
  </si>
  <si>
    <t>ARGAMASSA TRAÇO 1:5 (EM VOLUME DE CIMENTO E AREIA MÉDIA ÚMIDA) PARA CONTRAPISO, PREPARO MECÂNICO COM MISTURADOR DE EIXO HORIZONTAL DE 160 KG. AF_08/2019</t>
  </si>
  <si>
    <t>666,32</t>
  </si>
  <si>
    <t>ARGAMASSA TRAÇO 1:5 (EM VOLUME DE CIMENTO E AREIA MÉDIA ÚMIDA) PARA CONTRAPISO, PREPARO MECÂNICO COM MISTURADOR DE EIXO HORIZONTAL DE 300 KG. AF_08/2019</t>
  </si>
  <si>
    <t>599,41</t>
  </si>
  <si>
    <t>ARGAMASSA TRAÇO 1:5 (EM VOLUME DE CIMENTO E AREIA MÉDIA ÚMIDA) PARA CONTRAPISO, PREPARO MECÂNICO COM MISTURADOR DE EIXO HORIZONTAL DE 600 KG. AF_08/2019</t>
  </si>
  <si>
    <t>560,96</t>
  </si>
  <si>
    <t>ARGAMASSA TRAÇO 1:6 (EM VOLUME DE CIMENTO E AREIA MÉDIA ÚMIDA) PARA CONTRAPISO, PREPARO MECÂNICO COM MISTURADOR DE EIXO HORIZONTAL DE 160 KG. AF_08/2019</t>
  </si>
  <si>
    <t>613,03</t>
  </si>
  <si>
    <t>ARGAMASSA TRAÇO 1:6 (EM VOLUME DE CIMENTO E AREIA MÉDIA ÚMIDA) PARA CONTRAPISO, PREPARO MECÂNICO COM MISTURADOR DE EIXO HORIZONTAL DE 600 KG. AF_08/2019</t>
  </si>
  <si>
    <t>522,52</t>
  </si>
  <si>
    <t>ARGAMASSA TRAÇO 1:5 (EM VOLUME DE CIMENTO E AREIA GROSSA ÚMIDA) PARA CHAPISCO CONVENCIONAL, PREPARO MECÂNICO COM MISTURADOR DE EIXO HORIZONTAL DE 300 KG. AF_08/2019</t>
  </si>
  <si>
    <t>527,83</t>
  </si>
  <si>
    <t>ARGAMASSA TRAÇO 1:5 (EM VOLUME DE CIMENTO E AREIA GROSSA ÚMIDA) PARA CHAPISCO CONVENCIONAL, PREPARO MECÂNICO COM MISTURADOR DE EIXO HORIZONTAL DE 600 KG. AF_08/2019</t>
  </si>
  <si>
    <t>442,08</t>
  </si>
  <si>
    <t>ARGAMASSA TRAÇO 1:3 (EM VOLUME DE CIMENTO E AREIA GROSSA ÚMIDA) PARA CHAPISCO CONVENCIONAL, PREPARO MECÂNICO COM MISTURADOR DE EIXO HORIZONTAL DE 160 KG. AF_08/2019</t>
  </si>
  <si>
    <t>657,86</t>
  </si>
  <si>
    <t>ARGAMASSA TRAÇO 1:3 (EM VOLUME DE CIMENTO E AREIA GROSSA ÚMIDA) PARA CHAPISCO CONVENCIONAL, PREPARO MECÂNICO COM MISTURADOR DE EIXO HORIZONTAL DE 300 KG. AF_08/2019</t>
  </si>
  <si>
    <t>569,12</t>
  </si>
  <si>
    <t>ARGAMASSA TRAÇO 1:3 (EM VOLUME DE CIMENTO E AREIA GROSSA ÚMIDA) PARA CHAPISCO CONVENCIONAL, PREPARO MECÂNICO COM MISTURADOR DE EIXO HORIZONTAL DE 600 KG. AF_08/2019</t>
  </si>
  <si>
    <t>526,55</t>
  </si>
  <si>
    <t>ARGAMASSA TRAÇO 1:4 (EM VOLUME DE CIMENTO E AREIA GROSSA ÚMIDA) PARA CHAPISCO CONVENCIONAL, PREPARO MECÂNICO COM MISTURADOR DE EIXO HORIZONTAL DE 160 KG. AF_08/2019</t>
  </si>
  <si>
    <t>562,71</t>
  </si>
  <si>
    <t>ARGAMASSA TRAÇO 1:4 (EM VOLUME DE CIMENTO E AREIA GROSSA ÚMIDA) PARA CHAPISCO CONVENCIONAL, PREPARO MECÂNICO COM MISTURADOR DE EIXO HORIZONTAL DE 300 KG. AF_08/2019</t>
  </si>
  <si>
    <t>502,89</t>
  </si>
  <si>
    <t>ARGAMASSA TRAÇO 1:4 (EM VOLUME DE CIMENTO E AREIA GROSSA ÚMIDA) PARA CHAPISCO CONVENCIONAL, PREPARO MECÂNICO COM MISTURADOR DE EIXO HORIZONTAL DE 600 KG. AF_08/2019</t>
  </si>
  <si>
    <t>471,20</t>
  </si>
  <si>
    <t>ARGAMASSA TRAÇO 1:5 (EM VOLUME DE CIMENTO E AREIA GROSSA ÚMIDA) COM ADIÇÃO DE EMULSÃO POLIMÉRICA PARA CHAPISCO ROLADO, PREPARO MECÂNICO COM MISTURADOR DE EIXO HORIZONTAL DE 300 KG. AF_08/2019</t>
  </si>
  <si>
    <t>3.120,37</t>
  </si>
  <si>
    <t>ARGAMASSA TRAÇO 1:5 (EM VOLUME DE CIMENTO E AREIA GROSSA ÚMIDA) COM ADIÇÃO DE EMULSÃO POLIMÉRICA PARA CHAPISCO ROLADO, PREPARO MECÂNICO COM MISTURADOR DE EIXO HORIZONTAL DE 600 KG. AF_08/2019</t>
  </si>
  <si>
    <t>3.081,39</t>
  </si>
  <si>
    <t>ARGAMASSA TRAÇO 1:3 (EM VOLUME DE CIMENTO E AREIA GROSSA ÚMIDA) COM ADIÇÃO DE EMULSÃO POLIMÉRICA PARA CHAPISCO ROLADO, PREPARO MECÂNICO COM MISTURADOR DE EIXO HORIZONTAL DE 160 KG. AF_08/2019</t>
  </si>
  <si>
    <t>3.228,36</t>
  </si>
  <si>
    <t>ARGAMASSA TRAÇO 1:3 (EM VOLUME DE CIMENTO E AREIA GROSSA ÚMIDA) COM ADIÇÃO DE EMULSÃO POLIMÉRICA PARA CHAPISCO ROLADO, PREPARO MECÂNICO COM MISTURADOR DE EIXO HORIZONTAL DE 300 KG. AF_08/2019</t>
  </si>
  <si>
    <t>3.172,87</t>
  </si>
  <si>
    <t>ARGAMASSA TRAÇO 1:3 (EM VOLUME DE CIMENTO E AREIA GROSSA ÚMIDA) COM ADIÇÃO DE EMULSÃO POLIMÉRICA PARA CHAPISCO ROLADO, PREPARO MECÂNICO COM MISTURADOR DE EIXO HORIZONTAL DE 600 KG. AF_08/2019</t>
  </si>
  <si>
    <t>3.162,62</t>
  </si>
  <si>
    <t>ARGAMASSA TRAÇO 1:4 (EM VOLUME DE CIMENTO E AREIA GROSSA ÚMIDA) COM ADIÇÃO DE EMULSÃO POLIMÉRICA PARA CHAPISCO ROLADO, PREPARO MECÂNICO COM MISTURADOR DE EIXO HORIZONTAL DE 300 KG. AF_08/2019</t>
  </si>
  <si>
    <t>3.158,63</t>
  </si>
  <si>
    <t>ARGAMASSA TRAÇO 1:4 (EM VOLUME DE CIMENTO E AREIA GROSSA ÚMIDA) COM ADIÇÃO DE EMULSÃO POLIMÉRICA PARA CHAPISCO ROLADO, PREPARO MECÂNICO COM MISTURADOR DE EIXO HORIZONTAL DE 600 KG. AF_08/2019</t>
  </si>
  <si>
    <t>3.114,65</t>
  </si>
  <si>
    <t>ARGAMASSA TRAÇO 1:7 (EM VOLUME DE CIMENTO E AREIA MÉDIA ÚMIDA) COM ADIÇÃO DE PLASTIFICANTE PARA EMBOÇO/MASSA ÚNICA/ASSENTAMENTO DE ALVENARIA DE VEDAÇÃO, PREPARO MANUAL. AF_08/2019</t>
  </si>
  <si>
    <t>574,55</t>
  </si>
  <si>
    <t>ARGAMASSA TRAÇO 1:6 (EM VOLUME DE CIMENTO E AREIA MÉDIA ÚMIDA) COM ADIÇÃO DE PLASTIFICANTE PARA EMBOÇO/MASSA ÚNICA/ASSENTAMENTO DE ALVENARIA DE VEDAÇÃO, PREPARO MANUAL. AF_08/2019</t>
  </si>
  <si>
    <t>603,76</t>
  </si>
  <si>
    <t>ARGAMASSA TRAÇO 1:1:6 (EM VOLUME DE CIMENTO, CAL E AREIA MÉDIA ÚMIDA) PARA EMBOÇO/MASSA ÚNICA/ASSENTAMENTO DE ALVENARIA DE VEDAÇÃO, PREPARO MANUAL. AF_08/2019</t>
  </si>
  <si>
    <t>711,72</t>
  </si>
  <si>
    <t>ARGAMASSA TRAÇO 1:1,5:7,5 (EM VOLUME DE CIMENTO, CAL E AREIA MÉDIA ÚMIDA) PARA EMBOÇO/MASSA ÚNICA/ASSENTAMENTO DE ALVENARIA DE VEDAÇÃO, PREPARO MANUAL. AF_08/2019</t>
  </si>
  <si>
    <t>698,00</t>
  </si>
  <si>
    <t>ARGAMASSA TRAÇO 1:2:8 (EM VOLUME DE CIMENTO, CAL E AREIA MÉDIA ÚMIDA) PARA EMBOÇO/MASSA ÚNICA/ASSENTAMENTO DE ALVENARIA DE VEDAÇÃO, PREPARO MANUAL. AF_08/2019</t>
  </si>
  <si>
    <t>716,14</t>
  </si>
  <si>
    <t>ARGAMASSA TRAÇO 1:2:9 (EM VOLUME DE CIMENTO, CAL E AREIA MÉDIA ÚMIDA) PARA EMBOÇO/MASSA ÚNICA/ASSENTAMENTO DE ALVENARIA DE VEDAÇÃO, PREPARO MANUAL. AF_08/2019</t>
  </si>
  <si>
    <t>691,00</t>
  </si>
  <si>
    <t>ARGAMASSA TRAÇO 1:3:12 (EM VOLUME DE CIMENTO, CAL E AREIA MÉDIA ÚMIDA) PARA EMBOÇO/MASSA ÚNICA/ASSENTAMENTO DE ALVENARIA DE VEDAÇÃO, PREPARO MANUAL. AF_08/2019</t>
  </si>
  <si>
    <t>680,99</t>
  </si>
  <si>
    <t>ARGAMASSA TRAÇO 1:3 (EM VOLUME DE CIMENTO E AREIA MÉDIA ÚMIDA) PARA CONTRAPISO, PREPARO MANUAL. AF_08/2019</t>
  </si>
  <si>
    <t>828,59</t>
  </si>
  <si>
    <t>ARGAMASSA TRAÇO 1:4 (EM VOLUME DE CIMENTO E AREIA MÉDIA ÚMIDA) PARA CONTRAPISO, PREPARO MANUAL. AF_08/2019</t>
  </si>
  <si>
    <t>745,89</t>
  </si>
  <si>
    <t>ARGAMASSA TRAÇO 1:5 (EM VOLUME DE CIMENTO E AREIA MÉDIA ÚMIDA) PARA CONTRAPISO, PREPARO MANUAL. AF_08/2019</t>
  </si>
  <si>
    <t>699,33</t>
  </si>
  <si>
    <t>ARGAMASSA TRAÇO 1:6 (EM VOLUME DE CIMENTO E AREIA MÉDIA ÚMIDA) PARA CONTRAPISO, PREPARO MANUAL. AF_08/2019</t>
  </si>
  <si>
    <t>669,74</t>
  </si>
  <si>
    <t>ARGAMASSA TRAÇO 1:5 (EM VOLUME DE CIMENTO E AREIA GROSSA ÚMIDA) PARA CHAPISCO CONVENCIONAL, PREPARO MANUAL. AF_08/2019</t>
  </si>
  <si>
    <t>576,58</t>
  </si>
  <si>
    <t>ARGAMASSA TRAÇO 1:3 (EM VOLUME DE CIMENTO E AREIA GROSSA ÚMIDA) PARA CHAPISCO CONVENCIONAL, PREPARO MANUAL. AF_08/2019</t>
  </si>
  <si>
    <t>669,88</t>
  </si>
  <si>
    <t>ARGAMASSA TRAÇO 1:4 (EM VOLUME DE CIMENTO E AREIA GROSSA ÚMIDA) PARA CHAPISCO CONVENCIONAL, PREPARO MANUAL. AF_08/2019</t>
  </si>
  <si>
    <t>609,28</t>
  </si>
  <si>
    <t>ARGAMASSA TRAÇO 1:5 (EM VOLUME DE CIMENTO E AREIA GROSSA ÚMIDA) COM ADIÇÃO DE EMULSÃO POLIMÉRICA PARA CHAPISCO ROLADO, PREPARO MANUAL. AF_08/2019</t>
  </si>
  <si>
    <t>3.230,44</t>
  </si>
  <si>
    <t>ARGAMASSA TRAÇO 1:3 (EM VOLUME DE CIMENTO E AREIA GROSSA ÚMIDA) COM ADIÇÃO DE EMULSÃO POLIMÉRICA PARA CHAPISCO ROLADO, PREPARO MANUAL. AF_08/2019</t>
  </si>
  <si>
    <t>3.319,73</t>
  </si>
  <si>
    <t>ARGAMASSA TRAÇO 1:4 (EM VOLUME DE CIMENTO E AREIA GROSSA ÚMIDA) COM ADIÇÃO DE EMULSÃO POLIMÉRICA PARA CHAPISCO ROLADO, PREPARO MANUAL. AF_08/2019</t>
  </si>
  <si>
    <t>3.261,22</t>
  </si>
  <si>
    <t>ARGAMASSA INDUSTRIALIZADA MULTIUSO PARA REVESTIMENTOS E ASSENTAMENTO DA ALVENARIA, PREPARO COM MISTURADOR DE EIXO HORIZONTAL DE 160 KG. AF_08/2019</t>
  </si>
  <si>
    <t>1.556,81</t>
  </si>
  <si>
    <t>ARGAMASSA INDUSTRIALIZADA MULTIUSO PARA REVESTIMENTOS E ASSENTAMENTO DA ALVENARIA, PREPARO COM MISTURADOR DE EIXO HORIZONTAL DE 300 KG. AF_08/2019</t>
  </si>
  <si>
    <t>1.546,57</t>
  </si>
  <si>
    <t>ARGAMASSA INDUSTRIALIZADA MULTIUSO PARA REVESTIMENTOS E ASSENTAMENTO DA ALVENARIA, PREPARO COM MISTURADOR DE EIXO HORIZONTAL DE 600 KG. AF_08/2019</t>
  </si>
  <si>
    <t>1.531,06</t>
  </si>
  <si>
    <t>ARGAMASSA PRONTA PARA CONTRAPISO, PREPARO COM MISTURADOR DE EIXO HORIZONTAL DE 160 KG. AF_08/2019</t>
  </si>
  <si>
    <t>1.812,77</t>
  </si>
  <si>
    <t>ARGAMASSA PRONTA PARA CONTRAPISO, PREPARO COM MISTURADOR DE EIXO HORIZONTAL DE 300 KG. AF_08/2019</t>
  </si>
  <si>
    <t>1.795,76</t>
  </si>
  <si>
    <t>ARGAMASSA PRONTA PARA CONTRAPISO, PREPARO COM MISTURADOR DE EIXO HORIZONTAL DE 600 KG. AF_08/2019</t>
  </si>
  <si>
    <t>1.781,14</t>
  </si>
  <si>
    <t>ARGAMASSA PARA REVESTIMENTO DECORATIVO MONOCAMADA (MONOCAPA), PREPARO COM MISTURADOR DE EIXO HORIZONTAL DE 160 KG. AF_08/2019</t>
  </si>
  <si>
    <t>4.292,59</t>
  </si>
  <si>
    <t>ARGAMASSA PARA REVESTIMENTO DECORATIVO MONOCAMADA (MONOCAPA), PREPARO COM MISTURADOR DE EIXO HORIZONTAL DE 300 KG. AF_08/2019</t>
  </si>
  <si>
    <t>4.301,34</t>
  </si>
  <si>
    <t>ARGAMASSA PARA REVESTIMENTO DECORATIVO MONOCAMADA (MONOCAPA), PREPARO COM MISTURADOR DE EIXO HORIZONTAL DE 600 KG. AF_08/2019</t>
  </si>
  <si>
    <t>4.314,30</t>
  </si>
  <si>
    <t>ARGAMASSA INDUSTRIALIZADA PARA CHAPISCO ROLADO, PREPARO COM MISTURADOR DE EIXO HORIZONTAL DE 160 KG. AF_08/2019</t>
  </si>
  <si>
    <t>4.772,80</t>
  </si>
  <si>
    <t>ARGAMASSA INDUSTRIALIZADA PARA CHAPISCO ROLADO, PREPARO COM MISTURADOR DE EIXO HORIZONTAL DE 300 KG. AF_08/2019</t>
  </si>
  <si>
    <t>4.806,63</t>
  </si>
  <si>
    <t>ARGAMASSA INDUSTRIALIZADA PARA CHAPISCO ROLADO, PREPARO COM MISTURADOR DE EIXO HORIZONTAL DE 600 KG. AF_08/2019</t>
  </si>
  <si>
    <t>4.837,47</t>
  </si>
  <si>
    <t>ARGAMASSA INDUSTRIALIZADA PARA CHAPISCO COLANTE, PREPARO COM MISTURADOR DE EIXO HORIZONTAL DE 160 KG. AF_08/2019</t>
  </si>
  <si>
    <t>3.032,88</t>
  </si>
  <si>
    <t>ARGAMASSA INDUSTRIALIZADA PARA CHAPISCO COLANTE, PREPARO COM MISTURADOR DE EIXO HORIZONTAL DE 300 KG. AF_08/2019</t>
  </si>
  <si>
    <t>3.043,33</t>
  </si>
  <si>
    <t>ARGAMASSA INDUSTRIALIZADA PARA CHAPISCO COLANTE, PREPARO COM MISTURADOR DE EIXO HORIZONTAL DE 600 KG. AF_08/2019</t>
  </si>
  <si>
    <t>3.051,85</t>
  </si>
  <si>
    <t>ARGAMASSA INDUSTRIALIZADA MULTIUSO PARA REVESTIMENTOS E ASSENTAMENTO DA ALVENARIA, PREPARO MANUAL. AF_08/2019</t>
  </si>
  <si>
    <t>1.731,16</t>
  </si>
  <si>
    <t>ARGAMASSA PRONTA PARA CONTRAPISO, PREPARO MANUAL. AF_08/2019</t>
  </si>
  <si>
    <t>1.985,54</t>
  </si>
  <si>
    <t>ARGAMASSA INDUSTRIALIZADA PARA CHAPISCO ROLADO, PREPARO MANUAL. AF_08/2019</t>
  </si>
  <si>
    <t>5.030,26</t>
  </si>
  <si>
    <t>ARGAMASSA INDUSTRIALIZADA PARA CHAPISCO COLANTE, PREPARO MANUAL. AF_08/2019</t>
  </si>
  <si>
    <t>3.254,71</t>
  </si>
  <si>
    <t>ARGAMASSA PARA REVESTIMENTO DECORATIVO MONOCAMADA (MONOCAPA), MISTURA E PROJEÇÃO DE 1,5 M3/H DE ARGAMASSA. AF_08/2019</t>
  </si>
  <si>
    <t>4.488,99</t>
  </si>
  <si>
    <t>ARGAMASSA PARA REVESTIMENTO DECORATIVO MONOCAMADA (MONOCAPA), MISTURA E PROJEÇÃO DE 2 M3/H DE ARGAMASSA. AF_08/2019</t>
  </si>
  <si>
    <t>4.487,84</t>
  </si>
  <si>
    <t>ARGAMASSA INDUSTRIALIZADA PARA REVESTIMENTOS, MISTURA E PROJEÇÃO DE 1,5 M³/H DE ARGAMASSA. AF_08/2019</t>
  </si>
  <si>
    <t>1.597,13</t>
  </si>
  <si>
    <t>ARGAMASSA INDUSTRIALIZADA PARA REVESTIMENTOS, MISTURA E PROJEÇÃO DE 2 M³/H DE ARGAMASSA. AF_08/2019</t>
  </si>
  <si>
    <t>1.578,93</t>
  </si>
  <si>
    <t>ARGAMASSA À BASE DE GESSO, MISTURA E PROJEÇÃO DE 1,5 M³/H DE ARGAMASSA. AF_08/2019</t>
  </si>
  <si>
    <t>905,19</t>
  </si>
  <si>
    <t>ARGAMASSA TRAÇO 1:0,5:4,5 (EM VOLUME DE CIMENTO, CAL E AREIA MÉDIA ÚMIDA), PREPARO MECÂNICO COM BETONEIRA 400 L. AF_08/2019</t>
  </si>
  <si>
    <t>592,88</t>
  </si>
  <si>
    <t>ARGAMASSA TRAÇO 1:0,5:4,5 (EM VOLUME DE CIMENTO, CAL E AREIA MÉDIA ÚMIDA) PARA ASSENTAMENTO DE ALVENARIA, PREPARO MANUAL. AF_08/2019</t>
  </si>
  <si>
    <t>670,23</t>
  </si>
  <si>
    <t>ARGAMASSA TRAÇO 1:3 (EM VOLUME DE CIMENTO E AREIA MÉDIA ÚMIDA), PREPARO MECÂNICO COM BETONEIRA 400 L. AF_08/2019</t>
  </si>
  <si>
    <t>596,50</t>
  </si>
  <si>
    <t>ARGAMASSA TRAÇO 1:3 (EM VOLUME DE CIMENTO E AREIA MÉDIA ÚMIDA), PREPARO MANUAL. AF_08/2019</t>
  </si>
  <si>
    <t>681,05</t>
  </si>
  <si>
    <t>ARGAMASSA TRAÇO 1:4 (CIMENTO E AREIA MÉDIA), PREPARO MECÂNICO COM BETONEIRA 400 L. AF_08/2019</t>
  </si>
  <si>
    <t>517,93</t>
  </si>
  <si>
    <t>ARGAMASSA TRAÇO 1:4 (EM VOLUME DE CIMENTO E AREIA MÉDIA ÚMIDA), PREPARO MANUAL. AF_08/2019</t>
  </si>
  <si>
    <t>614,74</t>
  </si>
  <si>
    <t>ARGAMASSA TRAÇO 1:2:9 (EM VOLUME DE CIMENTO, CAL E AREIA MÉDIA ÚMIDA) PARA EMBOÇO/MASSA ÚNICA/ASSENTAMENTO DE ALVENARIA DE VEDAÇÃO, PREPARO MECÂNICO COM BETONEIRA 400 L. AF_08/2019</t>
  </si>
  <si>
    <t>583,64</t>
  </si>
  <si>
    <t>ARGAMASSA TRAÇO 1:0,5:4,5  (EM VOLUME DE CIMENTO, CAL E AREIA MÉDIA ÚMIDA), PREPARO MECÂNICO COM MISTURADOR DE EIXO HORIZONTAL DE 160 KG. AF_08/2019</t>
  </si>
  <si>
    <t>623,65</t>
  </si>
  <si>
    <t>ARGAMASSA TRAÇO 1:0,5:4,5  (EM VOLUME DE CIMENTO, CAL E AREIA MÉDIA ÚMIDA), PREPARO MECÂNICO COM MISTURADOR DE EIXO HORIZONTAL DE 300 KG. AF_08/2019</t>
  </si>
  <si>
    <t>579,27</t>
  </si>
  <si>
    <t>ARGAMASSA TRAÇO 1:0,5:4,5  (EM VOLUME DE CIMENTO, CAL E AREIA MÉDIA ÚMIDA), PREPARO MECÂNICO COM MISTURADOR DE EIXO HORIZONTAL DE 600 KG. AF_08/2019</t>
  </si>
  <si>
    <t>554,68</t>
  </si>
  <si>
    <t>ARGAMASSA TRAÇO 1:3 (EM VOLUME DE CIMENTO E AREIA MÉDIA ÚMIDA), PREPARO MECÂNICO COM MISTURADOR DE EIXO HORIZONTAL DE 160 KG. AF_08/2019</t>
  </si>
  <si>
    <t>736,12</t>
  </si>
  <si>
    <t>ARGAMASSA TRAÇO 1:3 (EM VOLUME DE CIMENTO E AREIA MÉDIA ÚMIDA), PREPARO MECÂNICO COM MISTURADOR DE EIXO HORIZONTAL DE 300 KG. AF_08/2019</t>
  </si>
  <si>
    <t>586,52</t>
  </si>
  <si>
    <t>ARGAMASSA TRAÇO 1:3 (EM VOLUME DE CIMENTO E AREIA MÉDIA ÚMIDA), PREPARO MECÂNICO COM MISTURADOR DE EIXO HORIZONTAL DE 600 KG. AF_08/2019</t>
  </si>
  <si>
    <t>537,58</t>
  </si>
  <si>
    <t>ARGAMASSA TRAÇO 1:4 (EM VOLUME DE CIMENTO E AREIA MÉDIA ÚMIDA), PREPARO MECÂNICO COM MISTURADOR DE EIXO HORIZONTAL DE 160 KG. AF_08/2019</t>
  </si>
  <si>
    <t>590,50</t>
  </si>
  <si>
    <t>ARGAMASSA TRAÇO 1:4 (EM VOLUME DE CIMENTO E AREIA MÉDIA ÚMIDA), PREPARO MECÂNICO COM MISTURADOR DE EIXO HORIZONTAL DE 300 KG. AF_08/2019</t>
  </si>
  <si>
    <t>534,21</t>
  </si>
  <si>
    <t>ARGAMASSA TRAÇO 1:4 (EM VOLUME DE CIMENTO E AREIA MÉDIA ÚMIDA), PREPARO MECÂNICO COM MISTURADOR DE EIXO HORIZONTAL DE 600 KG. AF_08/2019</t>
  </si>
  <si>
    <t>506,85</t>
  </si>
  <si>
    <t>ARGAMASSA TRAÇO 1:3 (EM VOLUME DE CIMENTO E AREIA MÉDIA ÚMIDA) COM ADIÇÃO DE IMPERMEABILIZANTE, PREPARO MECÂNICO COM BETONEIRA 400 L. AF_08/2019</t>
  </si>
  <si>
    <t>733,01</t>
  </si>
  <si>
    <t>ARGAMASSA TRAÇO 1:3 (EM VOLUME DE CIMENTO E AREIA MÉDIA ÚMIDA) COM ADIÇÃO DE IMPERMEABILIZANTE, PREPARO MECÂNICO COM MISTURADOR DE EIXO HORIZONTAL DE 160 KG. AF_08/2019</t>
  </si>
  <si>
    <t>807,52</t>
  </si>
  <si>
    <t>ARGAMASSA TRAÇO 1:3 (EM VOLUME DE CIMENTO E AREIA MÉDIA ÚMIDA) COM ADIÇÃO DE IMPERMEABILIZANTE, PREPARO MECÂNICO COM MISTURADOR DE EIXO HORIZONTAL DE 300 KG. AF_08/2019</t>
  </si>
  <si>
    <t>719,89</t>
  </si>
  <si>
    <t>ARGAMASSA TRAÇO 1:3 (EM VOLUME DE CIMENTO E AREIA MÉDIA ÚMIDA) COM ADIÇÃO DE IMPERMEABILIZANTE, PREPARO MECÂNICO COM MISTURADOR DE EIXO HORIZONTAL DE 600 KG. AF_08/2019</t>
  </si>
  <si>
    <t>697,93</t>
  </si>
  <si>
    <t>ARGAMASSA TRAÇO 1:3 (EM VOLUME DE CIMENTO E AREIA MÉDIA ÚMIDA) COM ADIÇÃO DE IMPERMEABILIZANTE, PREPARO MANUAL. AF_08/2019</t>
  </si>
  <si>
    <t>814,86</t>
  </si>
  <si>
    <t>ARGAMASSA TRAÇO 1:4 (EM VOLUME DE CIMENTO E AREIA MÉDIA ÚMIDA) COM ADIÇÃO DE IMPERMEABILIZANTE, PREPARO MECÂNICO COM BETONEIRA 400 L. AF_08/2019</t>
  </si>
  <si>
    <t>640,00</t>
  </si>
  <si>
    <t>ARGAMASSA TRAÇO 1:4 (EM VOLUME DE CIMENTO E AREIA MÉDIA ÚMIDA) COM ADIÇÃO DE IMPERMEABILIZANTE, PREPARO MECÂNICO COM MISTURADOR DE EIXO HORIZONTAL DE 160 KG. AF_08/2019</t>
  </si>
  <si>
    <t>695,55</t>
  </si>
  <si>
    <t>ARGAMASSA TRAÇO 1:4 (EM VOLUME DE CIMENTO E AREIA MÉDIA ÚMIDA) COM ADIÇÃO DE IMPERMEABILIZANTE, PREPARO MECÂNICO COM MISTURADOR DE EIXO HORIZONTAL DE 300 KG. AF_08/2019</t>
  </si>
  <si>
    <t>640,27</t>
  </si>
  <si>
    <t>ARGAMASSA TRAÇO 1:4 (EM VOLUME DE CIMENTO E AREIA MÉDIA ÚMIDA) COM ADIÇÃO DE IMPERMEABILIZANTE, PREPARO MECÂNICO COM MISTURADOR DE EIXO HORIZONTAL DE 600 KG. AF_08/2019</t>
  </si>
  <si>
    <t>614,40</t>
  </si>
  <si>
    <t>ARGAMASSA TRAÇO 1:4 (EM VOLUME DE CIMENTO E AREIA MÉDIA ÚMIDA) COM ADIÇÃO DE IMPERMEABILIZANTE, PREPARO MANUAL. AF_08/2019</t>
  </si>
  <si>
    <t>727,98</t>
  </si>
  <si>
    <t>ARGAMASSA TRAÇO 1:2:9 (EM VOLUME DE CIMENTO, CAL E AREIA MÉDIA ÚMIDA) PARA EMBOÇO/MASSA ÚNICA/ASSENTAMENTO DE ALVENARIA DE VEDAÇÃO, PREPARO MECÂNICO COM MISTURADOR DE EIXO HORIZONTAL DE 600 KG. AF_08/2019</t>
  </si>
  <si>
    <t>552,63</t>
  </si>
  <si>
    <t>ARGAMASSA TRAÇO 1:0,5:4,5 (EM VOLUME DE CIMENTO, CAL E AREIA MÉDIA ÚMIDA), PREPARO MECÂNICO COM BETONEIRA 600 L. AF_08/2019</t>
  </si>
  <si>
    <t>579,86</t>
  </si>
  <si>
    <t>ARGAMASSA TRAÇO 1:3 (EM VOLUME DE CIMENTO E AREIA MÉDIA ÚMIDA), PREPARO MECÂNICO COM BETONEIRA 600 L. AF_08/2019</t>
  </si>
  <si>
    <t>591,41</t>
  </si>
  <si>
    <t>ARGAMASSA TRAÇO 1:4 (EM VOLUME DE CIMENTO E AREIA MÉDIA ÚMIDA), PREPARO MECÂNICO COM BETONEIRA 600 L. AF_08/2019</t>
  </si>
  <si>
    <t>527,24</t>
  </si>
  <si>
    <t>ARGAMASSA TRAÇO 1:3 (EM VOLUME DE CIMENTO E AREIA MÉDIA ÚMIDA) COM ADIÇÃO DE IMPERMEABILIZANTE, PREPARO MECÂNICO COM BETONEIRA 600 L. AF_08/2019</t>
  </si>
  <si>
    <t>728,71</t>
  </si>
  <si>
    <t>ARGAMASSA TRAÇO 1:4 (EM VOLUME DE CIMENTO E AREIA MÉDIA ÚMIDA) COM ADIÇÃO DE IMPERMEABILIZANTE, PREPARO MECÂNICO COM BETONEIRA 600 L. AF_08/2019</t>
  </si>
  <si>
    <t>636,38</t>
  </si>
  <si>
    <t>ARGAMASSA TRAÇO 1:1,93 (EM VOLUME DE CIMENTO E AREIA MÉDIA ÚMIDA), FCK 20MPA, PREPARO MECÂNICO COM MISTURADOR DUPLO HORIZONTAL DE ALTA TURBULÊNCIA. AF_03/2020</t>
  </si>
  <si>
    <t>854,70</t>
  </si>
  <si>
    <t>PENEIRAMENTO DE AREIA COM PENEIRA ELÉTRICA. AF_11/2015</t>
  </si>
  <si>
    <t>PENEIRAMENTO DE AREIA COM PENEIRA MANUAL. AF_11/2015</t>
  </si>
  <si>
    <t>48,94</t>
  </si>
  <si>
    <t>ENSACAMENTO DE AREIA. AF_11/2015</t>
  </si>
  <si>
    <t>46,51</t>
  </si>
  <si>
    <t>TRANSPORTE HORIZONTAL MANUAL, DE SACOS DE 50 KG (UNIDADE: KGXKM). AF_07/2019</t>
  </si>
  <si>
    <t>KGXKM</t>
  </si>
  <si>
    <t>0,74</t>
  </si>
  <si>
    <t>TRANSPORTE HORIZONTAL MANUAL, DE SACOS DE 30 KG (UNIDADE: KGXKM). AF_07/2019</t>
  </si>
  <si>
    <t>1,24</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</si>
  <si>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</si>
  <si>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</si>
  <si>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</si>
  <si>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0,31</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</si>
  <si>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</si>
  <si>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</si>
  <si>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</si>
  <si>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</si>
  <si>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1,05</t>
  </si>
  <si>
    <t>TRANSPORTE HORIZONTAL COM MANIPULADOR TELESCÓPICO, DE PÁLETE DE SACOS (UNIDADE: KGXKM). AF_07/2019</t>
  </si>
  <si>
    <t>TRANSPORTE HORIZONTAL COM JERICA DE 60 L, DE MASSA/ GRANEL (UNIDADE: M3XKM). AF_07/2019</t>
  </si>
  <si>
    <t>M3XKM</t>
  </si>
  <si>
    <t>1.394,13</t>
  </si>
  <si>
    <t>TRANSPORTE HORIZONTAL COM JERICA DE 90 L, DE MASSA/ GRANEL (UNIDADE: M3XKM). AF_07/2019</t>
  </si>
  <si>
    <t>1.007,72</t>
  </si>
  <si>
    <t>TRANSPORTE HORIZONTAL COM CARREGADEIRA, DE MASSA/ GRANEL (UNIDADE: M3XKM). AF_07/2019</t>
  </si>
  <si>
    <t>484,63</t>
  </si>
  <si>
    <t>TRANSPORTE HORIZONTAL MANUAL, DE BLOCOS VAZADOS DE CONCRETO OU CERÂMICO DE 19X19X39CM (UNIDADE: BLOCOXKM). AF_07/2019</t>
  </si>
  <si>
    <t>UNXKM</t>
  </si>
  <si>
    <t>18,44</t>
  </si>
  <si>
    <t>TRANSPORTE HORIZONTAL MANUAL, DE BLOCOS CERÂMICOS FURADOS NA HORIZONTAL DE 9X19X19CM (UNIDADE: BLOCOXKM). AF_07/2019</t>
  </si>
  <si>
    <t>9,22</t>
  </si>
  <si>
    <t>TRANSPORTE HORIZONTAL COM CARRINHO DE MÃO, DE BLOCOS VAZADOS DE CONCRETO OU CERÂMICO DE 19X19X39CM (UNIDADE: BLOCOXKM). AF_07/2019</t>
  </si>
  <si>
    <t>TRANSPORTE HORIZONTAL COM CARRINHO DE MÃO, DE BLOCOS CERÂMICOS FURADOS NA HORIZONTAL DE 9X19X19CM (UNIDADE: BLOCOXKM). AF_07/2019</t>
  </si>
  <si>
    <t>6,55</t>
  </si>
  <si>
    <t>TRANSPORTE HORIZONTAL COM CARRINHO PLATAFORMA, DE BLOCOS VAZADOS DE CONCRETO OU CERÂMICO DE 19X19X39CM (UNIDADE: BLOCOXKM). AF_07/2019</t>
  </si>
  <si>
    <t>7,24</t>
  </si>
  <si>
    <t>TRANSPORTE HORIZONTAL COM CARRINHO PLATAFORMA, DE BLOCOS CERÂMICOS FURADOS NA HORIZONTAL DE 9X19X19CM (UNIDADE: BLOCOXKM). AF_07/2019</t>
  </si>
  <si>
    <t>2,60</t>
  </si>
  <si>
    <t>TRANSPORTE HORIZONTAL COM CARRINHO MINI PÁLETES, DE BLOCOS VAZADOS DE CONCRETO DE 19X19X39CM (UNIDADE: BLOCOXKM). AF_07/2019</t>
  </si>
  <si>
    <t>3,99</t>
  </si>
  <si>
    <t>TRANSPORTE HORIZONTAL COM CARRINHO MINI PÁLETES, DE BLOCOS CERÂMICOS FURADOS NA VERTICAL DE 19X19X39CM (UNIDADE: BLOCOXKM). AF_07/2019</t>
  </si>
  <si>
    <t>3,42</t>
  </si>
  <si>
    <t>TRANSPORTE HORIZONTAL COM CARRINHO MINI PÁLETES, DE BLOCOS CERÂMICOS FURADOS NA HORIZONTAL DE 9X19X19CM (UNIDADE: BLOCOXKM). AF_07/2019</t>
  </si>
  <si>
    <t>0,92</t>
  </si>
  <si>
    <t>TRANSPORTE HORIZONTAL COM MANIPULADOR TELESCÓPICO, DE BLOCOS VAZADOS DE CONCRETO DE 19X19X39CM (UNIDADE: BLOCOXKM). AF_07/2019</t>
  </si>
  <si>
    <t>2,98</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</si>
  <si>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</si>
  <si>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</si>
  <si>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</si>
  <si>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</si>
  <si>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26,49</t>
  </si>
  <si>
    <t>TRANSPORTE HORIZONTAL COM CARRINHO DE MÃO, DE CAIXA COM REVESTIMENTO CERÂMICO (UNIDADE: M2XKM). AF_07/2019</t>
  </si>
  <si>
    <t>30,03</t>
  </si>
  <si>
    <t>TRANSPORTE HORIZONTAL COM CARRINHO PLATAFORMA, DE CAIXA COM REVESTIMENTO CERÂMICO (UNIDADE: M2XKM). AF_07/2019</t>
  </si>
  <si>
    <t>TRANSPORTE HORIZONTAL COM CARRINHO MINI PÁLETES, DE CAIXA COM REVESTIMENTO CERÂMICO (UNIDADE: M2XKM). AF_07/2019</t>
  </si>
  <si>
    <t>5,32</t>
  </si>
  <si>
    <t>TRANSPORTE HORIZONTAL COM MANIPULADOR TELESCÓPICO, DE CAIXA COM REVESTIMENTO CERÂMICO (UNIDADE: M2XKM). AF_07/2019</t>
  </si>
  <si>
    <t>TRANSPORTE HORIZONTAL MANUAL, DE LATA DE 18 LITROS (UNIDADE: LXKM). AF_07/2019</t>
  </si>
  <si>
    <t>LXKM</t>
  </si>
  <si>
    <t>2,08</t>
  </si>
  <si>
    <t>TRANSPORTE HORIZONTAL COM CARRINHO PLATAFORMA, DE LATA DE 18 LITROS (UNIDADE: LXKM). AF_07/2019</t>
  </si>
  <si>
    <t>0,65</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</si>
  <si>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</si>
  <si>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</si>
  <si>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</si>
  <si>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</si>
  <si>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</si>
  <si>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</si>
  <si>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</si>
  <si>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</si>
  <si>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</si>
  <si>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</si>
  <si>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</si>
  <si>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2,64</t>
  </si>
  <si>
    <t>TRANSPORTE HORIZONTAL MANUAL, DE TUBO DE PVC SOLDÁVEL COM DIÂMETRO MAIOR QUE 60 MM E MENOR OU IGUAL A 85 MM (UNIDADE: MXKM). AF_07/2019</t>
  </si>
  <si>
    <t>3,16</t>
  </si>
  <si>
    <t>TRANSPORTE HORIZONTAL MANUAL, DE TUBO DE CPVC COM DIÂMETRO MENOR OU IGUAL A 73 MM (UNIDADE: MXKM). AF_07/2019</t>
  </si>
  <si>
    <t>5,07</t>
  </si>
  <si>
    <t>TRANSPORTE HORIZONTAL MANUAL, DE TUBO DE CPVC COM DIÂMETRO MAIOR QUE 73 MM E MENOR OU IGUAL A 89 MM (UNIDADE: MXKM). AF_07/2019</t>
  </si>
  <si>
    <t>TRANSPORTE HORIZONTAL MANUAL, DE TUBO DE PPR - PN12 OU PN25 - COM DIÂMETRO MENOR OU IGUAL A 50 MM (UNIDADE: MXKM). AF_07/2019</t>
  </si>
  <si>
    <t>3,80</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</si>
  <si>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</si>
  <si>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</si>
  <si>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18,73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</si>
  <si>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</si>
  <si>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</si>
  <si>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</si>
  <si>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7,60</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</si>
  <si>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</si>
  <si>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</si>
  <si>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</si>
  <si>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12,48</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</si>
  <si>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</si>
  <si>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</si>
  <si>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</si>
  <si>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</si>
  <si>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</si>
  <si>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</si>
  <si>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37,46</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</si>
  <si>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</si>
  <si>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</si>
  <si>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</si>
  <si>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</si>
  <si>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</si>
  <si>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</si>
  <si>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8,23</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</si>
  <si>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</si>
  <si>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</si>
  <si>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</si>
  <si>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</si>
  <si>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</si>
  <si>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</si>
  <si>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79,48</t>
  </si>
  <si>
    <t>TRANSPORTE VERTICAL MANUAL, 1 PAVIMENTO, DE PORTA (UNIDADE: UNID). AF_07/2019</t>
  </si>
  <si>
    <t>1,57</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</si>
  <si>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</si>
  <si>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</si>
  <si>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</si>
  <si>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59,58</t>
  </si>
  <si>
    <t>TRANSPORTE HORIZONTAL MANUAL, DE VIDRO (UNIDADE: M2XKM). AF_07/2019</t>
  </si>
  <si>
    <t>59,61</t>
  </si>
  <si>
    <t>TRANSPORTE VERTICAL MANUAL, 1 PAVIMENTO, DE VIDRO (UNIDADE: M2). AF_07/2019</t>
  </si>
  <si>
    <t>TRANSPORTE HORIZONTAL MANUAL, DE TELA DE AÇO (UNIDADE: KGXKM). AF_07/2019</t>
  </si>
  <si>
    <t>TRANSPORTE HORIZONTAL MANUAL, DE COMPENSADO DE MADEIRA (UNIDADE: M2XKM). AF_07/2019</t>
  </si>
  <si>
    <t>26,51</t>
  </si>
  <si>
    <t>TRANSPORTE HORIZONTAL MANUAL, DE TELHA TERMOACÚSTICA OU TELHA DE AÇO ZINCADO (UNIDADE: M2XKM). AF_07/2019</t>
  </si>
  <si>
    <t>17,14</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</si>
  <si>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</si>
  <si>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</si>
  <si>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</si>
  <si>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</si>
  <si>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</si>
  <si>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</si>
  <si>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</si>
  <si>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148,92</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</si>
  <si>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</si>
  <si>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</si>
  <si>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</si>
  <si>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</si>
  <si>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13,03</t>
  </si>
  <si>
    <t>TRANSPORTE HORIZONTAL MANUAL, DE CALHA QUADRADA NÚMERO 24 - CORTE 33 (UNIDADE: MXKM). AF_07/2019</t>
  </si>
  <si>
    <t>LIMPEZA DE PISO CERÂMICO OU PORCELANATO COM VASSOURA A SECO. AF_04/2019</t>
  </si>
  <si>
    <t>LIMPEZA DE PISO CERÂMICO OU PORCELANATO COM PANO ÚMIDO. AF_04/2019</t>
  </si>
  <si>
    <t>1,97</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</si>
  <si>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</si>
  <si>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</si>
  <si>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</si>
  <si>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0,81</t>
  </si>
  <si>
    <t>LIMPEZA DE REVESTIMENTO CERÂMICO EM PAREDE UTILIZANDO DETERGENTE NEUTRO E ESCOVAÇÃO MANUAL. AF_04/2019</t>
  </si>
  <si>
    <t>LIMPEZA DE REVESTIMENTO CERÂMICO EM PAREDE UTILIZANDO ÁCIDO MURIÁTICO. AF_04/2019</t>
  </si>
  <si>
    <t>4,13</t>
  </si>
  <si>
    <t>LIMPEZA DE PISO DE LADRILHO HIDRÁULICO COM PANO ÚMIDO. AF_04/2019</t>
  </si>
  <si>
    <t>LIMPEZA DE PISO DE MÁRMORE/GRANITO UTILIZANDO DETERGENTE NEUTRO E ESCOVAÇÃO MANUAL. AF_04/2019</t>
  </si>
  <si>
    <t>LIMPEZA DE CONTRAPISO COM VASSOURA A SECO. AF_04/2019</t>
  </si>
  <si>
    <t>3,36</t>
  </si>
  <si>
    <t>LIMPEZA DE LADRILHO HIDRÁULICO EM PAREDE COM PANO ÚMIDO. AF_04/2019</t>
  </si>
  <si>
    <t>LIMPEZA DE MÁRMORE/GRANITO EM PAREDE UTILIZANDO DETERGENTE NEUTRO E ESCOVAÇÃO MANUAL. AF_04/2019</t>
  </si>
  <si>
    <t>LIMPEZA DE SUPERFÍCIE COM JATO DE ALTA PRESSÃO. AF_04/2019</t>
  </si>
  <si>
    <t>1,88</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</si>
  <si>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</si>
  <si>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</si>
  <si>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</si>
  <si>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</si>
  <si>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</si>
  <si>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</si>
  <si>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2,21</t>
  </si>
  <si>
    <t>LIMPEZA DE JANELA DE VIDRO COM CAIXILHO EM AÇO/ALUMÍNIO/PVC. AF_04/2019</t>
  </si>
  <si>
    <t>3,49</t>
  </si>
  <si>
    <t>LIMPEZA DE PORTA DE MADEIRA. AF_04/2019</t>
  </si>
  <si>
    <t>0,95</t>
  </si>
  <si>
    <t>LIMPEZA DE PORTA INTEIRAMENTE DE VIDRO. AF_04/2019</t>
  </si>
  <si>
    <t>2,54</t>
  </si>
  <si>
    <t>LIMPEZA DE PORTA EM AÇO/ALUMÍNIO. AF_04/2019</t>
  </si>
  <si>
    <t>2,69</t>
  </si>
  <si>
    <t>LIMPEZA DE PORTA DE VIDRO COM CAIXILHO EM AÇO/ ALUMÍNIO/ PVC. AF_04/2019</t>
  </si>
  <si>
    <t>3,98</t>
  </si>
  <si>
    <t>LIMPEZA DE FORRO REMOVÍVEL COM PANO ÚMIDO. AF_04/2019</t>
  </si>
  <si>
    <t>GUARDA-CORPO FIXADO EM FÔRMA DE MADEIRA COM MONTANTES E TRAVESSÕES EM MADEIRA E FECHAMENTO EM PLACA COMPENSADO PARA EDIFÍCIOS COM ATÉ 2 PAVIMENTOS. AF_03/2024</t>
  </si>
  <si>
    <t>94,85</t>
  </si>
  <si>
    <t>GUARDA-CORPO FIXADO EM FÔRMA DE MADEIRA COM MONTANTES E TRAVESSÕES EM MADEIRA E FECHAMENTO EM PLACA COMPENSADO PARA EDIFÍCIOS COM 3 PAVIMENTOS. AF_03/2024</t>
  </si>
  <si>
    <t>69,84</t>
  </si>
  <si>
    <t>GUARDA-CORPO FIXADO EM FÔRMA DE MADEIRA COM MONTANTES E TRAVESSÕES EM MADEIRA E FECHAMENTO EM PLACA COMPENSADO PARA EDIFÍCIOS COM ALTURA IGUAL OU SUPERIOR A 4 PAVIMENTOS. AF_03/2024</t>
  </si>
  <si>
    <t>57,35</t>
  </si>
  <si>
    <t>GUARDA-CORPO FIXADO EM FÔRMA DE MADEIRA COM MONTANTES E TRAVESSÕES EM MADEIRA PRÉ-MONTADOS PARA EDIFÍCIOS COM ATÉ 2 PAVIMENTOS. AF_03/2024</t>
  </si>
  <si>
    <t>77,44</t>
  </si>
  <si>
    <t>GUARDA-CORPO FIXADO EM FÔRMA DE MADEIRA COM MONTANTES E TRAVESSÕES EM MADEIRA PRÉ-MONTADOS PARA EDIFÍCIOS COM 3 PAVIMENTOS. AF_03/2024</t>
  </si>
  <si>
    <t>56,72</t>
  </si>
  <si>
    <t>GUARDA-CORPO FIXADO EM FÔRMA DE MADEIRA COM MONTANTES E TRAVESSÕES EM MADEIRA PRÉ-MONTADOS PARA EDIFÍCIOS COM ALTURA IGUAL OU SUPERIOR A 4 PAVIMENTOS. AF_03/2024</t>
  </si>
  <si>
    <t>46,46</t>
  </si>
  <si>
    <t>GUARDA-CORPO EM LAJE PÓS-DESFÔRMA COM ESCORAS DE MADEIRA ESTRONCADAS NA ESTRUTURA, TRAVESSÕES DE MADEIRA E FECHAMENTO EM TELA DE POLIPROPILENO PARA EDIFÍCIOS COM ATÉ 4 PAVIMENTOS (1 MONTAGEM). AF_03/2024</t>
  </si>
  <si>
    <t>111,06</t>
  </si>
  <si>
    <t>GUARDA-CORPO EM LAJE PÓS-DESFÔRMA COM ESCORAS DE MADEIRA ESTRONCADAS NA ESTRUTURA, TRAVESSÕES DE MADEIRA E FECHAMENTO EM TELA DE POLIPROPILENO PARA EDIFÍCIOS ACIMA DE 4 PAVIMENTOS (2 MONTAGENS). AF_03/2024</t>
  </si>
  <si>
    <t>66,13</t>
  </si>
  <si>
    <t>GUARDA-CORPO EM LAJE PÓS-DESFÔRMA COM ESCORAS METÁLICAS ESTRONCADAS NA ESTRUTURA, TRAVESSÕES DE MADEIRA E FECHAMENTO EM TELA DE POLIPROPILENO PARA EDIFÍCIOS COM ATÉ 4 PAVIMENTOS (1 MONTAGEM). AF_03/2024_PS</t>
  </si>
  <si>
    <t>104,24</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</si>
  <si>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</si>
  <si>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</si>
  <si>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75,30</t>
  </si>
  <si>
    <t>FECHAMENTO REMOVÍVEL DE ABERTURA DE CAIXILHO EM MADEIRA - 4 MONTAGENS EM OBRA. AF_03/2024</t>
  </si>
  <si>
    <t>FECHAMENTO REMOVÍVEL DE ABERTURA NO PISO EM MADEIRA - 1 MONTAGEM EM OBRA. AF_03/2024</t>
  </si>
  <si>
    <t>141,70</t>
  </si>
  <si>
    <t>PONTEIRAS DE PROTEÇÃO DE PONTAS E VERGALHÕES EXPOSTOS EM FUNDAÇÕES.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</si>
  <si>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</si>
  <si>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</si>
  <si>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</si>
  <si>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</si>
  <si>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6,03</t>
  </si>
  <si>
    <t>MONTAGEM E DESMONTAGEM DE ANDAIME TUBULAR TIPO "TORRE" (EXCLUSIVE ANDAIME E LIMPEZA). AF_03/2024</t>
  </si>
  <si>
    <t>24,77</t>
  </si>
  <si>
    <t>MONTAGEM E DESMONTAGEM DE ANDAIME MULTIDIRECIONAL (EXCLUSIVE ANDAIME E LIMPEZA). AF_03/2024</t>
  </si>
  <si>
    <t>PROTEÇÃO DE PEDESTRES, INCLUSIVE MONTAGEM E DESMONTAGEM. AF_03/2024_PS</t>
  </si>
  <si>
    <t>339,46</t>
  </si>
  <si>
    <t>PLATAFORMA DE PROTEÇÃO PRINCIPAL PARA ALVENARIA ESTRUTURAL PARA SER APOIADA EM ANDAIME, INCLUSIVE MONTAGEM E DESMONTAGEM. AF_03/2024</t>
  </si>
  <si>
    <t>787,77</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</si>
  <si>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</si>
  <si>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</si>
  <si>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12,11</t>
  </si>
  <si>
    <t>ASCENSÃO E DESCIDA DE ELEVADOR DE CREMALHEIRA. AF_03/2024</t>
  </si>
  <si>
    <t>86,64</t>
  </si>
  <si>
    <t>MONTAGEM E DESMONTAGEM DE MINI GRUA. AF_03/2024</t>
  </si>
  <si>
    <t>4.385,73</t>
  </si>
  <si>
    <t>ASCENSÃO DE MINI GRUA. AF_03/2024</t>
  </si>
  <si>
    <t>60,84</t>
  </si>
  <si>
    <t>MONTAGEM E DESMONTAGEM DE TRECHO INICIAL DE ELEVADOR DE CREMALHEIRA, CABINE SIMPLES - EXCLUSO FUNDAÇÕES. AF_03/2024</t>
  </si>
  <si>
    <t>1.972,30</t>
  </si>
  <si>
    <t>MONTAGEM E DESMONTAGEM DE TRECHO INICIAL DE ELEVADOR DE CREMALHEIRA, CABINE DUPLA - EXCLUSO FUNDAÇÕES. AF_03/2024</t>
  </si>
  <si>
    <t>2.912,29</t>
  </si>
  <si>
    <t>ASCENSÃO DE GRUA ASCENSIONAL. AF_03/2024</t>
  </si>
  <si>
    <t>184,40</t>
  </si>
  <si>
    <t>MONTAGEM E DESMONTAGEM DO TRECHO INICIAL DE GRUA FIXA (ALTURA LIVRE) - EXCLUSO FUNDAÇÕES. AF_03/2024</t>
  </si>
  <si>
    <t>17.686,88</t>
  </si>
  <si>
    <t>ASCENSÃO E DESCIDA DE GRUA FIXA. AF_03/2024</t>
  </si>
  <si>
    <t>154,00</t>
  </si>
  <si>
    <t>DEMOLIÇÃO DE ALVENARIA DE BLOCO FURADO, DE FORMA MANUAL, COM REAPROVEITAMENTO. AF_09/2023</t>
  </si>
  <si>
    <t>112,39</t>
  </si>
  <si>
    <t>DEMOLIÇÃO DE ALVENARIA DE BLOCO FURADO, DE FORMA MANUAL, SEM REAPROVEITAMENTO. AF_09/2023</t>
  </si>
  <si>
    <t>DEMOLIÇÃO DE ALVENARIA DE TIJOLO MACIÇO, DE FORMA MANUAL, COM REAPROVEITAMENTO. AF_09/2023</t>
  </si>
  <si>
    <t>167,79</t>
  </si>
  <si>
    <t>DEMOLIÇÃO DE ALVENARIA DE TIJOLO MACIÇO, DE FORMA MANUAL, SEM REAPROVEITAMENTO. AF_09/2023</t>
  </si>
  <si>
    <t>102,98</t>
  </si>
  <si>
    <t>DEMOLIÇÃO DE ALVENARIA PARA QUALQUER TIPO DE BLOCO, DE FORMA MECANIZADA, SEM REAPROVEITAMENTO. AF_09/2023</t>
  </si>
  <si>
    <t>DEMOLIÇÃO DE PILARES E VIGAS EM CONCRETO ARMADO, DE FORMA MANUAL, SEM REAPROVEITAMENTO. AF_09/2023</t>
  </si>
  <si>
    <t>550,48</t>
  </si>
  <si>
    <t>DEMOLIÇÃO DE PILARES E VIGAS EM CONCRETO ARMADO, DE FORMA MECANIZADA COM MARTELETE, SEM REAPROVEITAMENTO. AF_09/2023</t>
  </si>
  <si>
    <t>189,50</t>
  </si>
  <si>
    <t>DEMOLIÇÃO DE LAJES, EM CONCRETO ARMADO, DE FORMA MANUAL, SEM REAPROVEITAMENTO. AF_09/2023</t>
  </si>
  <si>
    <t>256,38</t>
  </si>
  <si>
    <t>DEMOLIÇÃO DE LAJES, EM CONCRETO ARMADO, DE FORMA MECANIZADA COM MARTELETE, SEM REAPROVEITAMENTO. AF_09/2023</t>
  </si>
  <si>
    <t>88,25</t>
  </si>
  <si>
    <t>DEMOLIÇÃO DE ARGAMASSAS, DE FORMA MANUAL, SEM REAPROVEITAMENTO. AF_09/2023</t>
  </si>
  <si>
    <t>11,14</t>
  </si>
  <si>
    <t>DEMOLIÇÃO DE RODAPÉ CERÂMICO, DE FORMA MANUAL, SEM REAPROVEITAMENTO. AF_09/2023</t>
  </si>
  <si>
    <t>DEMOLIÇÃO DE REVESTIMENTO CERÂMICO, DE FORMA MANUAL, SEM REAPROVEITAMENTO. AF_09/2023</t>
  </si>
  <si>
    <t>22,65</t>
  </si>
  <si>
    <t>DEMOLIÇÃO DE REVESTIMENTO CERÂMICO, DE FORMA MECANIZADA COM MARTELETE, SEM REAPROVEITAMENTO. AF_09/2023</t>
  </si>
  <si>
    <t>6,99</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</si>
  <si>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</si>
  <si>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</si>
  <si>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</si>
  <si>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2,76</t>
  </si>
  <si>
    <t>REMOÇÃO DE CHAPAS E PERFIS DE DRYWALL, DE FORMA MANUAL, SEM REAPROVEITAMENTO. AF_09/2023</t>
  </si>
  <si>
    <t>REMOÇÃO DE PLACAS E PILARETES DE CONCRETO, DE FORMA MANUAL, SEM REAPROVEITAMENTO. AF_09/2023</t>
  </si>
  <si>
    <t>20,14</t>
  </si>
  <si>
    <t>REMOÇÃO DE FORROS DE DRYWALL, PVC E FIBROMINERAL, DE FORMA MANUAL, SEM REAPROVEITAMENTO. AF_09/2023</t>
  </si>
  <si>
    <t>REMOÇÃO DE FORRO DE GESSO, DE FORMA MANUAL, SEM REAPROVEITAMENTO. AF_09/2023</t>
  </si>
  <si>
    <t>2,89</t>
  </si>
  <si>
    <t>REMOÇÃO DE TRAMA METÁLICA OU DE MADEIRA PARA FORRO, DE FORMA MANUAL, SEM REAPROVEITAMENTO. AF_09/2023</t>
  </si>
  <si>
    <t>REMOÇÃO DE PISO DE MADEIRA (ASSOALHO E BARROTE), DE FORMA MANUAL, SEM REAPROVEITAMENTO. AF_09/2023</t>
  </si>
  <si>
    <t>24,69</t>
  </si>
  <si>
    <t>REMOÇÃO DE PORTAS, DE FORMA MANUAL, SEM REAPROVEITAMENTO. AF_09/2023</t>
  </si>
  <si>
    <t>9,32</t>
  </si>
  <si>
    <t>REMOÇÃO DE JANELAS, DE FORMA MANUAL, SEM REAPROVEITAMENTO. AF_09/2023</t>
  </si>
  <si>
    <t>24,09</t>
  </si>
  <si>
    <t>REMOÇÃO DE TELHAS DE FIBROCIMENTO METÁLICA E CERÂMICA, DE FORMA MANUAL, SEM REAPROVEITAMENTO. AF_09/2023</t>
  </si>
  <si>
    <t>3,47</t>
  </si>
  <si>
    <t>REMOÇÃO DE PROTEÇÃO TÉRMICA PARA COBERTURA EM EPS, DE FORMA MANUAL, SEM REAPROVEITAMENTO. AF_09/2023</t>
  </si>
  <si>
    <t>1,99</t>
  </si>
  <si>
    <t>REMOÇÃO DE TELHAS DE FIBROCIMENTO, METÁLICA E CERÂMICA, DE FORMA MECANIZADA, COM USO DE GUINDASTE, SEM REAPROVEITAMENTO. AF_09/2023</t>
  </si>
  <si>
    <t>4,45</t>
  </si>
  <si>
    <t>REMOÇÃO DE TRAMA DE MADEIRA PARA COBERTURA, DE FORMA MANUAL, SEM REAPROVEITAMENTO. AF_09/2023</t>
  </si>
  <si>
    <t>REMOÇÃO DE TESOURAS DE MADEIRA, COM VÃO MENOR QUE 8M, DE FORMA MANUAL, SEM REAPROVEITAMENTO. AF_09/2023</t>
  </si>
  <si>
    <t>81,55</t>
  </si>
  <si>
    <t>REMOÇÃO DE TESOURAS DE MADEIRA, COM VÃO MAIOR OU IGUAL A 8M, DE FORMA MANUAL, SEM REAPROVEITAMENTO. AF_09/2023</t>
  </si>
  <si>
    <t>REMOÇÃO DE TESOURAS DE MADEIRA, COM VÃO MENOR QUE 8M, DE FORMA MECANIZADA, COM REAPROVEITAMENTO. AF_09/2023</t>
  </si>
  <si>
    <t>146,07</t>
  </si>
  <si>
    <t>REMOÇÃO DE TESOURAS DE MADEIRA, COM VÃO MAIOR OU IGUAL A 8M, DE FORMA MECANIZADA, COM REAPROVEITAMENTO. AF_09/2023</t>
  </si>
  <si>
    <t>179,90</t>
  </si>
  <si>
    <t>REMOÇÃO DE TRAMA METÁLICA PARA COBERTURA, DE FORMA MANUAL, SEM REAPROVEITAMENTO. AF_09/2023</t>
  </si>
  <si>
    <t>40,38</t>
  </si>
  <si>
    <t>REMOÇÃO DE TESOURAS METÁLICAS, COM VÃO MENOR QUE 8M, DE FORMA MANUAL, SEM REAPROVEITAMENTO. AF_09/2023</t>
  </si>
  <si>
    <t>362,17</t>
  </si>
  <si>
    <t>REMOÇÃO DE TESOURAS METÁLICAS, COM VÃO MAIOR OU IGUAL A 8M, DE FORMA MANUAL, SEM REAPROVEITAMENTO. AF_09/2023</t>
  </si>
  <si>
    <t>717,85</t>
  </si>
  <si>
    <t>REMOÇÃO DE TESOURAS METÁLICAS, COM VÃO MENOR QUE 8M, DE FORMA MECANIZADA, COM REAPROVEITAMENTO. AF_09/2023</t>
  </si>
  <si>
    <t>231,85</t>
  </si>
  <si>
    <t>REMOÇÃO DE TESOURAS METÁLICAS, COM VÃO MAIOR OU IGUAL A 8M, DE FORMA MECANIZADA, COM REAPROVEITAMENTO. AF_09/2023</t>
  </si>
  <si>
    <t>322,51</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</si>
  <si>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</si>
  <si>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</si>
  <si>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</si>
  <si>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</si>
  <si>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</si>
  <si>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1,53</t>
  </si>
  <si>
    <t>REMOÇÃO DE LUMINÁRIAS, DE FORMA MANUAL, SEM REAPROVEITAMENTO. AF_09/2023</t>
  </si>
  <si>
    <t>1,76</t>
  </si>
  <si>
    <t>REMOÇÃO DE METAIS SANITÁRIOS, DE FORMA MANUAL, SEM REAPROVEITAMENTO. AF_09/2023</t>
  </si>
  <si>
    <t>DEMOLIÇÃO DE PISO DE CONCRETO SIMPLES, DE FORMA MANUAL, SEM REAPROVEITAMENTO. AF_09/2023</t>
  </si>
  <si>
    <t>192,77</t>
  </si>
  <si>
    <t>DEMOLIÇÃO DE PISO DE CONCRETO SIMPLES, DE FORMA MECANIZADA COM MARTELETE, SEM REAPROVEITAMENTO. AF_09/2023</t>
  </si>
  <si>
    <t>112,56</t>
  </si>
  <si>
    <t>DEMOLIÇÃO DE ARGAMASSAS, DE FORMA DE FORMA MECANIZADA COM MARTELETE, SEM REAPROVEITAMENTO. AF_09/2023</t>
  </si>
  <si>
    <t>6,24</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</si>
  <si>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</si>
  <si>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</si>
  <si>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</si>
  <si>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0,94</t>
  </si>
  <si>
    <t>REMOÇÃO DE CABOS ELÉTRICOS, COM SEÇÃO DE 25 MM², FORMA MANUAL, SEM REAPROVEITAMENTO. AF_09/2023</t>
  </si>
  <si>
    <t>1,31</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</si>
  <si>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</si>
  <si>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</si>
  <si>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</si>
  <si>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</si>
  <si>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</si>
  <si>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</si>
  <si>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</si>
  <si>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</si>
  <si>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</si>
  <si>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177,14</t>
  </si>
  <si>
    <t>69,05</t>
  </si>
  <si>
    <t>LOCAÇÃO COM CAVALETE COM ALTURA DE 1,00 M - 2 UTILIZAÇÕES. AF_03/2024</t>
  </si>
  <si>
    <t>206,29</t>
  </si>
  <si>
    <t>LOCAÇÃO COM CAVALETE COM ALTURA DE 0,50 M - 2 UTILIZAÇÕES. AF_03/2024</t>
  </si>
  <si>
    <t>125,55</t>
  </si>
  <si>
    <t>MARCAÇÃO DE PONTOS EM GABARITO OU CAVALETE. AF_03/2024</t>
  </si>
  <si>
    <t>LOCAÇÃO DE REDE DE ÁGUA OU ESGOTO. AF_03/2024</t>
  </si>
  <si>
    <t>9,60</t>
  </si>
  <si>
    <t>LOCAÇÃO DE PRAÇAS EM PONTALETEAMENTO. AF_03/2024</t>
  </si>
  <si>
    <t>LOCAÇÃO CONVENCIONAL DE OBRA, UTILIZANDO GABARITO DE TÁBUAS CORRIDAS PONTALETADAS A CADA 1,50M -  2 UTILIZAÇÕES. AF_03/2024</t>
  </si>
  <si>
    <t>84,74</t>
  </si>
  <si>
    <t>EXECUÇÃO DE LINHAS DE REFERÊNCIA EM GABARITO OU CAVALETE. AF_03/2024</t>
  </si>
  <si>
    <t>TRANSPORTE COM CAMINHÃO BASCULANTE DE 10 M³, EM VIA URBANA EM LEITO NATURAL (UNIDADE: M3XKM). AF_07/2020</t>
  </si>
  <si>
    <t>3,10</t>
  </si>
  <si>
    <t>TRANSPORTE COM CAMINHÃO BASCULANTE DE 10 M³, EM VIA URBANA EM REVESTIMENTO PRIMÁRIO (UNIDADE: M3XKM). AF_07/2020</t>
  </si>
  <si>
    <t>2,67</t>
  </si>
  <si>
    <t>TRANSPORTE COM CAMINHÃO BASCULANTE DE 10 M³, EM VIA URBANA PAVIMENTADA, ADICIONAL PARA DMT EXCEDENTE A 30 KM (UNIDADE: M3XKM). AF_07/2020</t>
  </si>
  <si>
    <t>0,97</t>
  </si>
  <si>
    <t>TRANSPORTE COM CAMINHÃO BASCULANTE DE 14 M³, EM VIA URBANA EM LEITO NATURAL (UNIDADE: M3XKM). AF_07/2020</t>
  </si>
  <si>
    <t>TRANSPORTE COM CAMINHÃO BASCULANTE DE 14 M³, EM VIA URBANA EM REVESTIMENTO PRIMÁRIO (UNIDADE: M3XKM). AF_07/2020</t>
  </si>
  <si>
    <t>2,40</t>
  </si>
  <si>
    <t>TRANSPORTE COM CAMINHÃO BASCULANTE DE 14 M³, EM VIA URBANA PAVIMENTADA, ADICIONAL PARA DMT EXCEDENTE A 30 KM (UNIDADE: M3XKM). AF_07/2020</t>
  </si>
  <si>
    <t>TRANSPORTE COM CAMINHÃO BASCULANTE DE 10 M³, EM VIA URBANA EM LEITO NATURAL (UNIDADE: TXKM). AF_07/2020</t>
  </si>
  <si>
    <t>2,07</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</si>
  <si>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</si>
  <si>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</si>
  <si>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</si>
  <si>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1,84</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</si>
  <si>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</si>
  <si>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</si>
  <si>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</si>
  <si>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</si>
  <si>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</si>
  <si>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</si>
  <si>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</si>
  <si>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1,37</t>
  </si>
  <si>
    <t>TRANSPORTE COM CAMINHÃO BASCULANTE DE 18 M³, EM VIA URBANA PAVIMENTADA, ADICIONAL PARA DMT EXCEDENTE A 30 KM (UNIDADE: TXKM). AF_07/2020</t>
  </si>
  <si>
    <t>TRANSPORTE COM CAMINHÃO BASCULANTE DE 10 M³, EM VIA URBANA PAVIMENTADA, DMT ATÉ 30 KM (UNIDADE: M3XKM). AF_07/2020</t>
  </si>
  <si>
    <t>2,46</t>
  </si>
  <si>
    <t>TRANSPORTE COM CAMINHÃO BASCULANTE DE 14 M³, EM VIA URBANA PAVIMENTADA, DMT ATÉ 30 KM (UNIDADE: M3XKM). AF_07/2020</t>
  </si>
  <si>
    <t>2,17</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</si>
  <si>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</si>
  <si>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</si>
  <si>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</si>
  <si>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</si>
  <si>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</si>
  <si>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3,73</t>
  </si>
  <si>
    <t>TRANSPORTE COM CAMINHÃO BASCULANTE DE 6 M³, EM VIA URBANA EM REVESTIMENTO PRIMÁRIO (UNIDADE: M3XKM). AF_07/2020</t>
  </si>
  <si>
    <t>3,23</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</si>
  <si>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</si>
  <si>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</si>
  <si>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</si>
  <si>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</si>
  <si>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</si>
  <si>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</si>
  <si>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5,65</t>
  </si>
  <si>
    <t>TRANSPORTE COM CAMINHÃO BASCULANTE DE 6 M³, EM VIA INTERNA (DENTRO DO CANTEIRO - UNIDADE: TXKM). AF_07/2020</t>
  </si>
  <si>
    <t>5,93</t>
  </si>
  <si>
    <t>TRANSPORTE COM CAMINHÃO BASCULANTE DE 10 M³, EM VIA INTERNA A OBRA (UNIDADE: TXKM). AF_07/2020</t>
  </si>
  <si>
    <t>TRANSPORTE COM CAMINHÃO BASCULANTE DE 14 M³, EM VIA INTERNA (DENTRO DO CANTEIRO - UNIDADE: TXKM). AF_07/2020</t>
  </si>
  <si>
    <t>4,39</t>
  </si>
  <si>
    <t>TRANSPORTE COM CAMINHÃO BASCULANTE DE 18 M³, EM VIA INTERNA (DENTRO DO CANTEIRO - UNIDADE: TXKM). AF_07/2020</t>
  </si>
  <si>
    <t>TRANSPORTE COM CAMINHÃO CARROCERIA 9T, EM VIA URBANA EM LEITO NATURAL (UNIDADE: TXKM). AF_07/2020</t>
  </si>
  <si>
    <t>2,79</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</si>
  <si>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</si>
  <si>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</si>
  <si>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</si>
  <si>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0,87</t>
  </si>
  <si>
    <t>TRANSPORTE COM CAMINHÃO CARROCERIA 9T, EM VIA INTERNA (DENTRO DO CANTEIRO - UNIDADE: TXKM). AF_07/2020</t>
  </si>
  <si>
    <t>6,63</t>
  </si>
  <si>
    <t>TRANSPORTE COM CAMINHÃO CARROCERIA COM GUINDAUTO (MUNCK),  MOMENTO MÁXIMO DE CARGA 11,7 TM, EM VIA URBANA EM LEITO NATURAL (UNIDADE: TXKM). AF_07/2020</t>
  </si>
  <si>
    <t>3,54</t>
  </si>
  <si>
    <t>TRANSPORTE COM CAMINHÃO CARROCERIA COM GUINDAUTO (MUNCK),  MOMENTO MÁXIMO DE CARGA 11,7 TM, EM VIA URBANA EM REVESTIMENTO PRIMÁRIO (UNIDADE: TXKM). AF_07/2020</t>
  </si>
  <si>
    <t>3,05</t>
  </si>
  <si>
    <t>TRANSPORTE COM CAMINHÃO CARROCERIA COM GUINDAUTO (MUNCK),  MOMENTO MÁXIMO DE CARGA 11,7 TM, EM VIA URBANA PAVIMENTADA, DMT ATÉ 30KM (UNIDADE: TXKM). AF_07/2020</t>
  </si>
  <si>
    <t>2,82</t>
  </si>
  <si>
    <t>TRANSPORTE COM CAMINHÃO CARROCERIA COM GUINDAUTO (MUNCK),  MOMENTO MÁXIMO DE CARGA 11,7 TM, EM VIA URBANA PAVIMENTADA, ADICIONAL PARA DMT EXCEDENTE A 30 KM (UNIDADE: TXKM). AF_07/2020</t>
  </si>
  <si>
    <t>1,11</t>
  </si>
  <si>
    <t>TRANSPORTE COM CAMINHÃO CARROCERIA COM GUINDAUTO (MUNCK),  MOMENTO MÁXIMO DE CARGA 11,7 TM, EM VIA INTERNA (DENTRO DO CANTEIRO - UNIDADE: TXKM). AF_07/2020</t>
  </si>
  <si>
    <t>TRANSPORTE COM CAMINHÃO PIPA DE 6 M³, EM VIA URBANA EM LEITO NATURAL (UNIDADE: M3XKM). AF_07/2020</t>
  </si>
  <si>
    <t>4,83</t>
  </si>
  <si>
    <t>TRANSPORTE COM CAMINHÃO PIPA DE 6 M³, EM VIA URBANA EM REVESTIMENTO PRIMÁRIO (UNIDADE: M3XKM). AF_07/2020</t>
  </si>
  <si>
    <t>4,19</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</si>
  <si>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</si>
  <si>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</si>
  <si>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</si>
  <si>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11,53</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</si>
  <si>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</si>
  <si>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</si>
  <si>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</si>
  <si>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</si>
  <si>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</si>
  <si>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</si>
  <si>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</si>
  <si>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</si>
  <si>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</si>
  <si>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</si>
  <si>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</si>
  <si>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</si>
  <si>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1,95</t>
  </si>
  <si>
    <t>TRANSPORTE COM CAMINHÃO TANQUE DE TRANSPORTE DE MATERIAL ASFÁLTICO DE 30000 L, EM VIA URBANA PAVIMENTADA, DMT ATÉ 30KM (UNIDADE: TXKM). AF_07/2020</t>
  </si>
  <si>
    <t>1,40</t>
  </si>
  <si>
    <t>TRANSPORTE COM CAMINHÃO TANQUE DE TRANSPORTE DE MATERIAL ASFÁLTICO DE 30000 L, EM VIA URBANA PAVIMENTADA, ADICIONAL PARA DMT EXCEDENTE A 30 KM (UNIDADE: TXKM). AF_07/2020</t>
  </si>
  <si>
    <t>0,54</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</si>
  <si>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</si>
  <si>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</si>
  <si>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</si>
  <si>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</si>
  <si>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560,48</t>
  </si>
  <si>
    <t>CARGA, MANOBRA E DESCARGA MANUAL DE TUBOS PLÁSTICOS, DN 200 MM, EM CAMINHÃO CARROCERIA 9T. AF_07/2020</t>
  </si>
  <si>
    <t>CARGA, MANOBRA E DESCARGA MANUAL DE TUBOS PLÁSTICOS, DN 150 MM, EM CAMINHÃO CARROCERIA 9T. AF_06/2021</t>
  </si>
  <si>
    <t>278,18</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</si>
  <si>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</si>
  <si>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</si>
  <si>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</si>
  <si>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</si>
  <si>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</si>
  <si>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6,37</t>
  </si>
  <si>
    <t>CARGA, MANOBRA E DESCARGA DE ENTULHO EM CAMINHÃO BASCULANTE 6 M³ - CARGA COM ESCAVADEIRA HIDRÁULICA  (CAÇAMBA DE 0,80 M³ / 111 HP) E DESCARGA LIVRE (UNIDADE: M3). AF_07/2020</t>
  </si>
  <si>
    <t>9,41</t>
  </si>
  <si>
    <t>CARGA, MANOBRA E DESCARGA DE ENTULHO EM CAMINHÃO BASCULANTE 10 M³ - CARGA COM ESCAVADEIRA HIDRÁULICA  (CAÇAMBA DE 0,80 M³ / 111 HP) E DESCARGA LIVRE (UNIDADE: M3). AF_07/2020</t>
  </si>
  <si>
    <t>8,97</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</si>
  <si>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</si>
  <si>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</si>
  <si>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8,91</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</si>
  <si>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</si>
  <si>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</si>
  <si>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</si>
  <si>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</si>
  <si>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</si>
  <si>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</si>
  <si>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</si>
  <si>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5,87</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</si>
  <si>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</si>
  <si>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</si>
  <si>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5,15</t>
  </si>
  <si>
    <t>CARGA, MANOBRA E DESCARGA DE SOLOS E MATERIAIS GRANULARES EM CAMINHÃO BASCULANTE 10 M³ - CARGA COM ESCAVADEIRA HIDRÁULICA (CAÇAMBA DE 1,20 M³ / 155 HP) E DESCARGA LIVRE (UNIDADE: T). AF_07/2020</t>
  </si>
  <si>
    <t>4,61</t>
  </si>
  <si>
    <t>CARGA, MANOBRA E DESCARGA DE SOLOS E MATERIAIS GRANULARES EM CAMINHÃO BASCULANTE 14 M³ - CARGA COM ESCAVADEIRA HIDRÁULICA (CAÇAMBA DE 1,20 M³ / 155 HP) E DESCARGA LIVRE (UNIDADE: T). AF_07/2020</t>
  </si>
  <si>
    <t>4,50</t>
  </si>
  <si>
    <t>CARGA, MANOBRA E DESCARGA DE SOLOS E MATERIAIS GRANULARES EM CAMINHÃO BASCULANTE 18 M³ - CARGA COM ESCAVADEIRA HIDRÁULICA (CAÇAMBA DE 1,20 M³ / 155 HP) E DESCARGA LIVRE (UNIDADE: T). AF_07/2020</t>
  </si>
  <si>
    <t>4,23</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</si>
  <si>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</si>
  <si>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</si>
  <si>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</si>
  <si>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6,09</t>
  </si>
  <si>
    <t>CARGA, MANOBRA E DESCARGA DE ENTULHO EM CAMINHÃO BASCULANTE 18 M³ - CARGA COM ESCAVADEIRA HIDRÁULICA  (CAÇAMBA DE 0,80 M³ / 111 HP) E DESCARGA LIVRE (UNIDADE: T). AF_07/2020</t>
  </si>
  <si>
    <t>CARGA DE MISTURA ASFÁLTICA EM CAMINHÃO BASCULANTE 6 M³ (UNIDADE: T). AF_07/2020</t>
  </si>
  <si>
    <t>5,01</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</si>
  <si>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</si>
  <si>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</si>
  <si>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</si>
  <si>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</si>
  <si>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</si>
  <si>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</si>
  <si>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</si>
  <si>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5,40</t>
  </si>
  <si>
    <t>CARGA, MANOBRA E DESCARGA DE POSTE DE CONCRETO EM CAMINHÃO CARROCERIA COM GUINDAUTO (MUNCK) 11,7 TM. AF_07/2020</t>
  </si>
  <si>
    <t>42,72</t>
  </si>
  <si>
    <t>CARGA, MANOBRA E DESCARGA DE PERFIL METÁLICO EM CAMINHÃO CARROCERIA COM GUINDAUTO (MUNCK) 11,7 TM. AF_07/2020</t>
  </si>
  <si>
    <t>26,90</t>
  </si>
  <si>
    <t>CARGA, MANOBRA E DESCARGA DE TUBOS DE CONCRETO, DN MENOR OU IGUAL A 300 MM, EM CAMINHÃO CARROCERIA COM GUINDAUTO (MUNCK) 11,7 TM. AF_07/2020</t>
  </si>
  <si>
    <t>44,49</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</si>
  <si>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</si>
  <si>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</si>
  <si>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</si>
  <si>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38,76</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</si>
  <si>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</si>
  <si>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</si>
  <si>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</si>
  <si>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44,62</t>
  </si>
  <si>
    <t>CARGA, MANOBRA E DESCARGA DE TUBOS DE CONCRETO, DN 700 MM, EM CAMINHÃO CARROCERIA COM GUINDAUTO (MUNCK) 11,7 TM. AF_07/2020</t>
  </si>
  <si>
    <t>34,27</t>
  </si>
  <si>
    <t>CARGA, MANOBRA E DESCARGA DE TUBOS DE CONCRETO, DN 800 MM, EM CAMINHÃO CARROCERIA COM GUINDAUTO (MUNCK) 11,7 TM. AF_07/2020</t>
  </si>
  <si>
    <t>26,20</t>
  </si>
  <si>
    <t>CARGA, MANOBRA E DESCARGA DE TUBOS DE CONCRETO, DN 900 MM, EM CAMINHÃO CARROCERIA COM GUINDAUTO (MUNCK) 11,7 TM. AF_07/2020</t>
  </si>
  <si>
    <t>CARGA, MANOBRA E DESCARGA DE TUBOS DE CONCRETO, DN 1000 MM, EM CAMINHÃO CARROCERIA COM GUINDAUTO (MUNCK) 11,7 TM. AF_07/2020</t>
  </si>
  <si>
    <t>17,83</t>
  </si>
  <si>
    <t>CARGA, MANOBRA E DESCARGA DE TUBOS DE CONCRETO, DN 1200 MM, EM CAMINHÃO CARROCERIA COM GUINDAUTO (MUNCK) 11,7 TM. AF_07/2020</t>
  </si>
  <si>
    <t>16,32</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</si>
  <si>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</si>
  <si>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</si>
  <si>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</si>
  <si>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</si>
  <si>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</si>
  <si>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27,87</t>
  </si>
  <si>
    <t>CARGA, MANOBRA E DESCARGA DE TUBOS METÁLICOS, DN 700 MM, EM CAMINHÃO CARROCERIA COM GUINDAUTO (MUNCK) 11,7 TM. AF_07/2020</t>
  </si>
  <si>
    <t>CARGA, MANOBRA E DESCARGA DE TUBOS METÁLICOS, DN 800 MM, EM CAMINHÃO CARROCERIA COM GUINDAUTO (MUNCK) 11,7 TM. AF_07/2020</t>
  </si>
  <si>
    <t>17,68</t>
  </si>
  <si>
    <t>CARGA, MANOBRA E DESCARGA DE TUBOS METÁLICOS, DN 900 MM, EM CAMINHÃO CARROCERIA COM GUINDAUTO (MUNCK) 11,7 TM. AF_07/2020</t>
  </si>
  <si>
    <t>CARGA, MANOBRA E DESCARGA DE TUBOS METÁLICOS, DN 1000 MM, EM CAMINHÃO CARROCERIA COM GUINDAUTO (MUNCK) 11,7 TM. AF_07/2020</t>
  </si>
  <si>
    <t>12,91</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</si>
  <si>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</si>
  <si>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</si>
  <si>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</si>
  <si>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</si>
  <si>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35,26</t>
  </si>
  <si>
    <t>CARGA, MANOBRA E DESCARGA DE TUBOS PLÁSTICOS, DN 500 MM, EM CAMINHÃO CARROCERIA COM GUINDAUTO (MUNCK) 11,7 TM. AF_07/2020</t>
  </si>
  <si>
    <t>36,59</t>
  </si>
  <si>
    <t>CARGA, MANOBRA E DESCARGA DE TUBOS PLÁSTICOS, DN 600 MM, EM CAMINHÃO CARROCERIA COM GUINDAUTO (MUNCK) 11,7 TM. AF_07/2020</t>
  </si>
  <si>
    <t>189,62</t>
  </si>
  <si>
    <t>CARGA, MANOBRA E DESCARGA DE TUBOS PLÁSTICOS, DN 750 MM, EM CAMINHÃO CARROCERIA COM GUINDAUTO (MUNCK) 11,7 TM. AF_07/2020</t>
  </si>
  <si>
    <t>145,55</t>
  </si>
  <si>
    <t>CARGA, MANOBRA E DESCARGA DE TUBOS PLÁSTICOS, DN 900 MM, EM CAMINHÃO CARROCERIA COM GUINDAUTO (MUNCK) 11,7 TM. AF_07/2020</t>
  </si>
  <si>
    <t>CARGA, MANOBRA E DESCARGA DE TUBOS PLÁSTICOS, DN 1000 MM, EM CAMINHÃO CARROCERIA COM GUINDAUTO (MUNCK) 11,7 TM. AF_07/2020</t>
  </si>
  <si>
    <t>96,00</t>
  </si>
  <si>
    <t>CARGA, MANOBRA E DESCARGA DE TUBOS PLÁSTICOS, DN 1200 MM, EM CAMINHÃO CARROCERIA COM GUINDAUTO (MUNCK) 11,7 TM. AF_07/2020</t>
  </si>
  <si>
    <t>83,06</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</si>
  <si>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</si>
  <si>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</si>
  <si>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</si>
  <si>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</si>
  <si>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82,09</t>
  </si>
  <si>
    <t>CERCA COM MOURÕES DE CONCRETO, RETO, H=2,30 M, ESPAÇAMENTO DE 2,5 M, CRAVADOS 0,5 M, COM 4 FIOS DE ARAME FARPADO Nº 14 CLASSE 250 - FORNECIMENTO E INSTALAÇÃO. AF_05/2020</t>
  </si>
  <si>
    <t>79,62</t>
  </si>
  <si>
    <t>CERCA COM MOURÕES DE CONCRETO, RETO, H=2,30 M, ESPAÇAMENTO DE 2,5 M, CRAVADOS 0,5 M, COM 4 FIOS DE ARAME DE AÇO OVALADO 15X17 - FORNECIMENTO E INSTALAÇÃO. AF_05/2020</t>
  </si>
  <si>
    <t>73,27</t>
  </si>
  <si>
    <t>CERCA COM MOURÕES DE CONCRETO, RETO, H=2,30 M, ESPAÇAMENTO DE 2,5 M, CRAVADOS 0,5 M, COM 4 FIOS DE ARAME MISTO - FORNECIMENTO E INSTALAÇÃO. AF_05/2020</t>
  </si>
  <si>
    <t>73,60</t>
  </si>
  <si>
    <t>CERCA COM MOURÕES DE CONCRETO, SEÇÃO "T" PONTA INCLINADA, 10X10 CM, ESPAÇAMENTO DE 2,5 M, CRAVADOS 0,5 M, COM 11 FIOS DE ARAME FARPADO Nº 14 - FORNECIMENTO E INSTALAÇÃO. AF_05/2020</t>
  </si>
  <si>
    <t>142,34</t>
  </si>
  <si>
    <t>CERCA COM MOURÕES DE CONCRETO, SEÇÃO "T" PONTA INCLINADA, 10X10 CM, ESPAÇAMENTO DE 2,5 M, CRAVADOS 0,5 M, COM 11 FIOS DE ARAME DE AÇO OVALADO 15X17 - FORNECIMENTO E INSTALAÇÃO. AF_05/2020</t>
  </si>
  <si>
    <t>105,66</t>
  </si>
  <si>
    <t>CERCA COM MOURÕES DE CONCRETO, SEÇÃO "T" PONTA INCLINADA, 10X10CM, ESPAÇAMENTO DE 2,5M, CRAVADOS 0,5M, COM 11 FIOS DE ARAME MISTO - FORNECIMENTO E INSTALAÇÃO. AF_05/2020</t>
  </si>
  <si>
    <t>106,50</t>
  </si>
  <si>
    <t>CERCA COM MOURÕES DE MADEIRA, 7,5X7,5 CM, ESPAÇAMENTO DE 2,5 M, ALTURA LIVRE DE 2 M, CRAVADOS 0,5 M, COM 4 FIOS DE ARAME FARPADO Nº 14 CLASSE 250 - FORNECIMENTO E INSTALAÇÃO. AF_05/2020</t>
  </si>
  <si>
    <t>65,49</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</si>
  <si>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</si>
  <si>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</si>
  <si>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40,34</t>
  </si>
  <si>
    <t>CERCA COM MOURÕES DE MADEIRA ROLIÇA, DIÂMETRO 11 CM, ESPAÇAMENTO DE 2,5 M, ALTURA LIVRE DE 1,7 M, CRAVADOS 0,5 M, COM 5 FIOS DE ARAME DE AÇO OVALADO 15X17 - FORNECIMENTO E INSTALAÇÃO. AF_05/2020</t>
  </si>
  <si>
    <t>39,50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</si>
  <si>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</si>
  <si>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</si>
  <si>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</si>
  <si>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168,21</t>
  </si>
  <si>
    <t>ALAMBRADO PARA QUADRA POLIESPORTIVA, ESTRUTURADO POR TUBOS DE ACO GALVANIZADO, (MONTANTES COM DIAMETRO 2", TRAVESSAS E ESCORAS COM DIÂMETRO 1 ¼"), COM TELA DE ARAME GALVANIZADO, FIO 12 BWG E MALHA QUADRADA 5X5CM (EXCETO MURETA). AF_03/2021</t>
  </si>
  <si>
    <t>178,18</t>
  </si>
  <si>
    <t>ALAMBRADO PARA QUADRA POLIESPORTIVA, ESTRUTURADO POR TUBOS DE ACO GALVANIZADO, (MONTANTES COM DIAMETRO 2", TRAVESSAS E ESCORAS COM DIÂMETRO 1 ¼"), COM TELA DE ARAME GALVANIZADO, FIO 10 BWG E MALHA QUADRADA 5X5CM (EXCETO MURETA). AF_03/2021</t>
  </si>
  <si>
    <t>196,52</t>
  </si>
  <si>
    <t>PLANTIO DE ARBUSTO OU  CERCA VIVA. AF_07/2024</t>
  </si>
  <si>
    <t>63,70</t>
  </si>
  <si>
    <t>PLANTIO DE ÁRVORE ORNAMENTAL COM ALTURA DE MUDA MENOR OU IGUAL A 2,00 M . AF_07/2024</t>
  </si>
  <si>
    <t>101,06</t>
  </si>
  <si>
    <t>PLANTIO DE ÁRVORE ORNAMENTAL COM ALTURA DE MUDA MAIOR QUE 2,00 M E MENOR OU IGUAL A 4,00 M . AF_07/2024</t>
  </si>
  <si>
    <t>183,34</t>
  </si>
  <si>
    <t>PLANTIO DE PALMEIRA COM ALTURA DE MUDA MENOR OU IGUAL A 2,00 M . AF_07/2024</t>
  </si>
  <si>
    <t>342,46</t>
  </si>
  <si>
    <t>REVOLVIMENTO E LIMPEZA MANUAL DE SOLO. AF_07/2024</t>
  </si>
  <si>
    <t>3,51</t>
  </si>
  <si>
    <t>APLICAÇÃO DE ADUBO EM SOLO. AF_07/2024</t>
  </si>
  <si>
    <t>6,29</t>
  </si>
  <si>
    <t>APLICAÇÃO DE CALCÁRIO PARA CORREÇÃO DO PH DO SOLO. AF_07/2024</t>
  </si>
  <si>
    <t>0,32</t>
  </si>
  <si>
    <t>ALAMBRADO EM MOURÕES DE CONCRETO, COM TELA DE ARAME GALVANIZADO (INCLUSIVE MURETA EM CONCRETO). AF_05/2018</t>
  </si>
  <si>
    <t>LIMPEZA MANUAL DE VEGETAÇÃO EM TERRENO COM ENXADA. AF_03/2024</t>
  </si>
  <si>
    <t>4,35</t>
  </si>
  <si>
    <t>ESPALHAMENTO DE TERRA VEGETAL PARA O PLANTIO. AF_07/2024</t>
  </si>
  <si>
    <t>PLANTIO DE GRAMA EM PAVIMENTO CONCREGRAMA. AF_07/2024</t>
  </si>
  <si>
    <t>23,38</t>
  </si>
  <si>
    <t>PLANTIO DE GRAMA BATATAIS EM PLACAS. AF_07/2024</t>
  </si>
  <si>
    <t>PLANTIO DE FORRAÇÃO. AF_07/2024</t>
  </si>
  <si>
    <t>93,87</t>
  </si>
  <si>
    <t>PLANTIO DE GRAMA ESMERALDA OU SÃO CARLOS OU CURITIBANA, EM PLACAS. AF_07/2024</t>
  </si>
  <si>
    <t>RAMPA DE ACESSIBILIDADE PARA ACESSO A EDIFICAÇÕES COM INCLINAÇÃO DE 8,33% EM CONCRETO MOLDADO IN LOCO, COM LARGURA DE 1,20M, FCK 25MPA, NÃO ARMADA, COM JUNTA A CADA 2M COM CORTE À SECO. AF_03/2024_PA</t>
  </si>
  <si>
    <t>1.448,20</t>
  </si>
  <si>
    <t>RAMPA DE ACESSIBILIDADE PARA ACESSO A EDIFICAÇÕES COM INCLINAÇÃO DE 8,33% EM CONCRETO MOLDADO IN LOCO, COM LARGURA DE 1,50M, FCK 25MPA, NÃO ARMADA, COM JUNTA A CADA 2M COM CORTE À SECO. AF_03/2024_PA</t>
  </si>
  <si>
    <t>1.482,37</t>
  </si>
  <si>
    <t>RAMPA DE ACESSIBILIDADE EM CONCRETO MOLDADO IN LOCO, EM CALÇADA NOVA COM LARGURA MAIOR OU IGUAL À 3,00 M, FCK 25MPA, COM PISO PODOTÁTIL. AF_03/2024</t>
  </si>
  <si>
    <t>706,36</t>
  </si>
  <si>
    <t>RAMPA DE ACESSIBILIDADE EM CONCRETO MOLDADO IN LOCO, EM CALÇADA PRÉ EXISTENTE COM LARGURA MAIOR OU IGUAL À 3,00 M, FCK 25MPA, COM PISO PODOTÁTIL. AF_03/2024</t>
  </si>
  <si>
    <t>1.139,91</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</si>
  <si>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</si>
  <si>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</si>
  <si>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INSTALAÇÃO DE ESQUI TRIPLO, EM TUBO DE AÇO CARBONO - EQUIPAMENTO DE GINÁSTICA PARA ACADEMIA AO AR LIVRE / ACADEMIA DA TERCEIRA IDADE - ATI, INSTALADO SOBRE PISO DE CONCRETO EXISTENTE. AF_10/2021</t>
  </si>
  <si>
    <t>6.153,69</t>
  </si>
  <si>
    <t>INSTALAÇÃO DE MULTIEXERCITADOR COM SEIS FUNÇÕES, EM TUBO DE AÇO CARBONO - EQUIPAMENTO DE GINÁSTICA PARA ACADEMIA AO AR LIVRE / ACADEMIA DA TERCEIRA IDADE - ATI, INSTALADO SOBRE PISO DE CONCRETO EXISTENTE. AF_10/2021</t>
  </si>
  <si>
    <t>6.486,89</t>
  </si>
  <si>
    <t>INSTALAÇÃO DE SIMULADOR DE CAMINHADA TRIPLO, EM TUBO DE AÇO CARBONO - EQUIPAMENTO DE GINÁSTICA PARA ACADEMIA AO AR LIVRE / ACADEMIA DA TERCEIRA IDADE - ATI, INSTALADO SOBRE PISO DE CONCRETO EXISTENTE. AF_10/2021</t>
  </si>
  <si>
    <t>4.877,14</t>
  </si>
  <si>
    <t>INSTALAÇÃO DE SIMULADOR DE CAVALGADA TRIPLO, EM TUBO DE AÇO CARBONO - EQUIPAMENTO DE GINÁSTICA PARA ACADEMIA AO AR LIVRE / ACADEMIA DA TERCEIRA IDADE - ATI, INSTALADO SOBRE PISO DE CONCRETO EXISTENTE. AF_10/2021</t>
  </si>
  <si>
    <t>5.243,04</t>
  </si>
  <si>
    <t>INSTALAÇÃO DE SIMULADOR DE REMO INDIVIDUAL, EM TUBO DE AÇO CARBONO - EQUIPAMENTO DE GINÁSTICA PARA ACADEMIA AO AR LIVRE / ACADEMIA DA TERCEIRA IDADE - ATI, INSTALADO SOBRE PISO DE CONCRETO EXISTENTE. AF_10/2021</t>
  </si>
  <si>
    <t>2.628,10</t>
  </si>
  <si>
    <t>INSTALAÇÃO DE PRESSÃO DE PERNAS TRIPLO, EM TUBO DE AÇO CARBONO - EQUIPAMENTO DE GINÁSTICA PARA ACADEMIA AO AR LIVRE / ACADEMIA DA TERCEIRA IDADE - ATI, INSTALADO SOBRE SOLO. AF_10/2021</t>
  </si>
  <si>
    <t>4.088,02</t>
  </si>
  <si>
    <t>INSTALAÇÃO DE ALONGADOR COM TRÊS ALTURAS, EM TUBO DE AÇO CARBONO - EQUIPAMENTO DE GINASTICA PARA ACADEMIA AO AR LIVRE / ACADEMIA DA TERCEIRA IDADE - ATI, INSTALADO SOBRE SOLO. AF_10/2021</t>
  </si>
  <si>
    <t>2.385,12</t>
  </si>
  <si>
    <t>INSTALAÇÃO DE ROTAÇÃO DIAGONAL DUPLA, APARELHO TRIPLO, EM TUBO DE AÇO CARBONO - EQUIPAMENTO DE GINÁSTICA PARA ACADEMIA AO AR LIVRE / ACADEMIA DA TERCEIRA IDADE - ATI, INSTALADO SOBRE SOLO. AF_10/2021</t>
  </si>
  <si>
    <t>2.538,76</t>
  </si>
  <si>
    <t>INSTALAÇÃO DE ROTAÇÃO VERTICAL DUPLO, EM TUBO DE AÇO CARBONO - EQUIPAMENTO DE GINÁSTICA PARA ACADEMIA AO AR LIVRE / ACADEMIA DA TERCEIRA IDADE - ATI, INSTALADO SOBRE SOLO. AF_10/2021</t>
  </si>
  <si>
    <t>1.957,49</t>
  </si>
  <si>
    <t>INSTALAÇÃO DE SURF DUPLO, EM TUBO DE AÇO CARBONO - EQUIPAMENTO DE GINÁSTICA PARA ACADEMIA AO AR LIVRE / ACADEMIA DA TERCEIRA IDADE - ATI, INSTALADO SOBRE SOLO. AF_10/2021</t>
  </si>
  <si>
    <t>2.815,46</t>
  </si>
  <si>
    <t>INSTALAÇÃO DE PLACA ORIENTATIVA SOBRE EXERCÍCIOS, 2,00M X 1,00M, EM TUBO DE AÇO CARBONO - PARA ACADEMIA AO AR LIVRE / ACADEMIA DA TERCEIRA IDADE - ATI, INSTALADO SOBRE SOLO. AF_10/2021</t>
  </si>
  <si>
    <t>2.198,89</t>
  </si>
  <si>
    <t>INSTALAÇÃO DE PRESSÃO DE PERNAS TRIPLO, EM TUBO DE AÇO CARBONO - EQUIPAMENTO DE GINÁSTICA PARA ACADEMIA AO AR LIVRE / ACADEMIA DA TERCEIRA IDADE - ATI, INSTALADO SOBRE PISO DE CONCRETO EXISTENTE. AF_10/2021</t>
  </si>
  <si>
    <t>4.101,99</t>
  </si>
  <si>
    <t>INSTALAÇÃO DE ALONGADOR COM TRÊS ALTURAS, EM TUBO DE AÇO CARBONO - EQUIPAMENTO DE GINÁSTICA PARA ACADEMIA AO AR LIVRE / ACADEMIA DA TERCEIRA IDADE - ATI, INSTALADO SOBRE PISO DE CONCRETO EXISTENTE. AF_10/2021</t>
  </si>
  <si>
    <t>2.399,09</t>
  </si>
  <si>
    <t>INSTALAÇÃO DE ROTAÇÃO DIAGONAL DUPLA, APARELHO TRIPLO, EM TUBO DE AÇO CARBONO - EQUIPAMENTO DE GINÁSTICA PARA ACADEMIA AO AR LIVRE / ACADEMIA DA TERCEIRA IDADE - ATI, INSTALADO SOBRE PISO DE CONCRETO EXISTENTE. AF_10/2021</t>
  </si>
  <si>
    <t>2.552,73</t>
  </si>
  <si>
    <t>INSTALAÇÃO DE ROTAÇÃO VERTICAL DUPLO, EM TUBO DE ACO CARBONO - EQUIPAMENTO DE GINASTICA PARA ACADEMIA AO AR LIVRE / ACADEMIA DA TERCEIRA IDADE - ATI, INSTALADO SOBRE PISO DE CONCRETO EXISTENTE. AF_10/2021</t>
  </si>
  <si>
    <t>1.971,46</t>
  </si>
  <si>
    <t>INSTALAÇÃO DE SURF DUPLO, EM TUBO DE AÇO CARBONO - EQUIPAMENTO DE GINÁSTICA PARA ACADEMIA AO AR LIVRE / ACADEMIA DA TERCEIRA IDADE - ATI, INSTALADO SOBRE PISO DE CONCRETO EXISTENTE. AF_10/2021</t>
  </si>
  <si>
    <t>2.829,43</t>
  </si>
  <si>
    <t>INSTALAÇÃO DE PLACA ORIENTATIVA SOBRE EXERCÍCIOS, 2,00M X 1,00M, EM TUBO DE AÇO CARBONO - PARA ACADEMIA AO AR LIVRE / ACADEMIA DA TERCEIRA IDADE - ATI, INSTALADO SOBRE PISO DE CONCRETO EXISTENTE. AF_10/2021</t>
  </si>
  <si>
    <t>2.305,37</t>
  </si>
  <si>
    <t>INSTALAÇÃO DE BANCO METÁLICO COM ENCOSTO, 1,60 M DE COMPRIMENTO, EM TUBO DE AÇO CARBONO COM PINTURA ELETROSTÁTICA, SOBRE PISO DE CONCRETO EXISTENTE. AF_11/2021</t>
  </si>
  <si>
    <t>1.248,32</t>
  </si>
  <si>
    <t>INSTALAÇÃO DE LIXEIRA METÁLICA DUPLA, CAPACIDADE DE 60 L, EM TUBO DE AÇO CARBONO E CESTOS EM CHAPA DE AÇO COM PINTURA ELETROSTÁTICA, SOBRE PISO DE CONCRETO EXISTENTE. AF_11/2021</t>
  </si>
  <si>
    <t>1.339,09</t>
  </si>
  <si>
    <t>INSTALAÇÃO DE LIXEIRA METÁLICA DUPLA, CAPACIDADE DE 60 L, EM TUBO DE AÇO CARBONO E CESTOS EM CHAPA DE AÇO COM PINTURA ELETROSTÁTICA, SOBRE SOLO. AF_11/2021</t>
  </si>
  <si>
    <t>1.287,85</t>
  </si>
  <si>
    <t>INSTALAÇÃO DE PERGOLADO DE MADEIRA, EM MAÇARANDUBA, ANGELIM OU EQUIVALENTE DA REGIÃO, FIXADO COM CONCRETO SOBRE PISO DE CONCRETO EXISTENTE. AF_11/2021</t>
  </si>
  <si>
    <t>342,34</t>
  </si>
  <si>
    <t>INSTALAÇÃO DE PERGOLADO DE MADEIRA, EM MAÇARANDUBA, ANGELIM OU EQUIVALENTE DA REGIÃO, FIXADO COM CONCRETO SOBRE SOLO. AF_11/2021</t>
  </si>
  <si>
    <t>333,67</t>
  </si>
  <si>
    <t>PAR DE TABELAS DE BASQUETE DE COMPENSADO NAVAL, COM AROS E REDES - FORNECIMENTO E INSTALAÇÃO. AF_03/2022</t>
  </si>
  <si>
    <t>3.199,20</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</si>
  <si>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</si>
  <si>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</si>
  <si>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136,22</t>
  </si>
  <si>
    <t>REMOÇÃO DE RAÍZES REMANESCENTES DE TRONCO DE ÁRVORE COM DIÂMETRO MAIOR OU IGUAL A 0,40 M E MENOR QUE 0,60 M. AF_03/2024</t>
  </si>
  <si>
    <t>226,07</t>
  </si>
  <si>
    <t>REMOÇÃO DE RAÍZES REMANESCENTES DE TRONCO DE ÁRVORE COM DIÂMETRO MAIOR OU IGUAL A 0,60 M. AF_03/2024</t>
  </si>
  <si>
    <t>297,96</t>
  </si>
  <si>
    <t>CORTE RASO E RECORTE DE ÁRVORE COM DIÂMETRO DE TRONCO MAIOR OU IGUAL A 0,20 M E MENOR QUE 0,40 M. AF_03/2024</t>
  </si>
  <si>
    <t>71,74</t>
  </si>
  <si>
    <t>CORTE RASO E RECORTE DE ÁRVORE COM DIÂMETRO DE TRONCO MAIOR OU IGUAL A 0,40 M E MENOR QUE 0,60 M. AF_03/2024</t>
  </si>
  <si>
    <t>CORTE RASO E RECORTE DE ÁRVORE COM DIÂMETRO DE TRONCO MAIOR OU IGUAL A 0,60 M. AF_03/2024</t>
  </si>
  <si>
    <t>383,99</t>
  </si>
  <si>
    <t>PODA EM ALTURA DE ÁRVORE COM DIÂMETRO DE TRONCO MENOR QUE 0,20 M. AF_03/2024</t>
  </si>
  <si>
    <t>30,24</t>
  </si>
  <si>
    <t>PODA EM ALTURA DE ÁRVORE COM DIÂMETRO DE TRONCO MAIOR OU IGUAL A 0,20 M E MENOR QUE 0,40 M. AF_03/2024</t>
  </si>
  <si>
    <t>113,91</t>
  </si>
  <si>
    <t>PODA EM ALTURA DE ÁRVORE COM DIÂMETRO DE TRONCO MAIOR OU IGUAL A 0,40 M E MENOR QUE 0,60 M. AF_03/2024</t>
  </si>
  <si>
    <t>315,20</t>
  </si>
  <si>
    <t>PODA EM ALTURA DE ÁRVORE COM DIÂMETRO DE TRONCO MAIOR OU IGUAL A 0,60 M. AF_03/2024</t>
  </si>
  <si>
    <t>659,89</t>
  </si>
  <si>
    <t>AJUDANTE DE ARMADOR COM ENCARGOS COMPLEMENTARES</t>
  </si>
  <si>
    <t>AJUDANTE DE CARPINTEIRO COM ENCARGOS COMPLEMENTARES</t>
  </si>
  <si>
    <t>22,47</t>
  </si>
  <si>
    <t>AJUDANTE DE ESTRUTURA METÁLICA COM ENCARGOS COMPLEMENTARES</t>
  </si>
  <si>
    <t>21,36</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</si>
  <si>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</si>
  <si>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</si>
  <si>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</si>
  <si>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</si>
  <si>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</si>
  <si>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</si>
  <si>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</si>
  <si>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</si>
  <si>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</si>
  <si>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</si>
  <si>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</si>
  <si>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</si>
  <si>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36,08</t>
  </si>
  <si>
    <t>AZULEJISTA OU LADRILHISTA COM ENCARGOS COMPLEMENTARES</t>
  </si>
  <si>
    <t>BLASTER, DINAMITADOR OU CABO DE FOGO COM ENCARGOS COMPLEMENTARES</t>
  </si>
  <si>
    <t>24,75</t>
  </si>
  <si>
    <t>CALCETEIRO COM ENCARGOS COMPLEMENTARES</t>
  </si>
  <si>
    <t>CARPINTEIRO DE ESQUADRIA COM ENCARGOS COMPLEMENTARES</t>
  </si>
  <si>
    <t>31,35</t>
  </si>
  <si>
    <t>27,77</t>
  </si>
  <si>
    <t>CAVOUQUEIRO OU OPERADOR PERFURATRIZ/ROMPEDOR COM ENCARGOS COMPLEMENTARES</t>
  </si>
  <si>
    <t>28,54</t>
  </si>
  <si>
    <t>ELETROTÉCNICO COM ENCARGOS COMPLEMENTARES</t>
  </si>
  <si>
    <t>GESSEIRO COM ENCARGOS COMPLEMENTARES</t>
  </si>
  <si>
    <t>IMPERMEABILIZADOR COM ENCARGOS COMPLEMENTARES</t>
  </si>
  <si>
    <t>28,15</t>
  </si>
  <si>
    <t>MACARIQUEIRO COM ENCARGOS COMPLEMENTARES</t>
  </si>
  <si>
    <t>28,35</t>
  </si>
  <si>
    <t>MARCENEIRO COM ENCARGOS COMPLEMENTARES</t>
  </si>
  <si>
    <t>MARMORISTA/GRANITEIRO COM ENCARGOS COMPLEMENTARES</t>
  </si>
  <si>
    <t>MECÃNICO DE EQUIPAMENTOS PESADOS COM ENCARGOS COMPLEMENTARES</t>
  </si>
  <si>
    <t>MONTADOR (TUBO AÇO/EQUIPAMENTOS) COM ENCARGOS COMPLEMENTARES</t>
  </si>
  <si>
    <t>23,53</t>
  </si>
  <si>
    <t>24,45</t>
  </si>
  <si>
    <t>MONTADOR ELETROMECÃNICO COM ENCARGOS COMPLEMENTARES</t>
  </si>
  <si>
    <t>31,82</t>
  </si>
  <si>
    <t>MOTORISTA DE BASCULANTE COM ENCARGOS COMPLEMENTARES</t>
  </si>
  <si>
    <t>MOTORISTA DE CAMINHÃO COM ENCARGOS COMPLEMENTARES</t>
  </si>
  <si>
    <t>29,92</t>
  </si>
  <si>
    <t>MOTORISTA DE CAMINHÃO E CARRETA COM ENCARGOS COMPLEMENTARES</t>
  </si>
  <si>
    <t>36,04</t>
  </si>
  <si>
    <t>MOTORISTA DE VEÍCULO LEVE COM ENCARGOS COMPLEMENTARES</t>
  </si>
  <si>
    <t>MOTORISTA OPERADOR DE MUNCK COM ENCARGOS COMPLEMENTARES</t>
  </si>
  <si>
    <t>NIVELADOR COM ENCARGOS COMPLEMENTARES</t>
  </si>
  <si>
    <t>18,64</t>
  </si>
  <si>
    <t>OPERADOR DE BETONEIRA (CAMINHÃO) COM ENCARGOS COMPLEMENTARES</t>
  </si>
  <si>
    <t>30,01</t>
  </si>
  <si>
    <t>OPERADOR DE COMPRESSOR OU COMPRESSORISTA COM ENCARGOS COMPLEMENTARES</t>
  </si>
  <si>
    <t>25,08</t>
  </si>
  <si>
    <t>OPERADOR DE DEMARCADORA DE FAIXAS COM ENCARGOS COMPLEMENTARES</t>
  </si>
  <si>
    <t>OPERADOR DE ESCAVADEIRA COM ENCARGOS COMPLEMENTARES</t>
  </si>
  <si>
    <t>36,79</t>
  </si>
  <si>
    <t>OPERADOR DE GUINCHO COM ENCARGOS COMPLEMENTARES</t>
  </si>
  <si>
    <t>25,54</t>
  </si>
  <si>
    <t>OPERADOR DE GUINDASTE COM ENCARGOS COMPLEMENTARES</t>
  </si>
  <si>
    <t>35,58</t>
  </si>
  <si>
    <t>OPERADOR DE MÁQUINAS E EQUIPAMENTOS COM ENCARGOS COMPLEMENTARES</t>
  </si>
  <si>
    <t>34,11</t>
  </si>
  <si>
    <t>OPERADOR DE MARTELETE OU MARTELETEIRO COM ENCARGOS COMPLEMENTARES</t>
  </si>
  <si>
    <t>24,98</t>
  </si>
  <si>
    <t>OPERADOR DE MOTO-ESCREIPER COM ENCARGOS COMPLEMENTARES</t>
  </si>
  <si>
    <t>38,42</t>
  </si>
  <si>
    <t>OPERADOR DE MOTONIVELADORA COM ENCARGOS COMPLEMENTARES</t>
  </si>
  <si>
    <t>OPERADOR DE PÁ CARREGADEIRA COM ENCARGOS COMPLEMENTARES</t>
  </si>
  <si>
    <t>OPERADOR DE PAVIMENTADORA COM ENCARGOS COMPLEMENTARES</t>
  </si>
  <si>
    <t>OPERADOR DE ROLO COMPACTADOR COM ENCARGOS COMPLEMENTARES</t>
  </si>
  <si>
    <t>23,74</t>
  </si>
  <si>
    <t>OPERADOR DE USINA DE ASFALTO, DE SOLOS OU DE CONCRETO COM ENCARGOS COMPLEMENTARES</t>
  </si>
  <si>
    <t>OPERADOR JATO DE AREIA OU JATISTA COM ENCARGOS COMPLEMENTARES</t>
  </si>
  <si>
    <t>27,58</t>
  </si>
  <si>
    <t>OPERADOR PARA BATE ESTACAS COM ENCARGOS COMPLEMENTARES</t>
  </si>
  <si>
    <t>27,42</t>
  </si>
  <si>
    <t>PASTILHEIRO COM ENCARGOS COMPLEMENTARES</t>
  </si>
  <si>
    <t>PINTOR COM ENCARGOS COMPLEMENTARES</t>
  </si>
  <si>
    <t>PINTOR DE LETREIROS COM ENCARGOS COMPLEMENTARES</t>
  </si>
  <si>
    <t>PINTOR PARA TINTA EPÓXI COM ENCARGOS COMPLEMENTARES</t>
  </si>
  <si>
    <t>POCEIRO COM ENCARGOS COMPLEMENTARES</t>
  </si>
  <si>
    <t>25,65</t>
  </si>
  <si>
    <t>RASTELEIRO COM ENCARGOS COMPLEMENTARES</t>
  </si>
  <si>
    <t>SERRALHEIRO COM ENCARGOS COMPLEMENTARES</t>
  </si>
  <si>
    <t>SOLDADOR COM ENCARGOS COMPLEMENTARES</t>
  </si>
  <si>
    <t>30,67</t>
  </si>
  <si>
    <t>SOLDADOR A (PARA SOLDA A SER TESTADA COM RAIOS "X") COM ENCARGOS COMPLEMENTARES</t>
  </si>
  <si>
    <t>39,28</t>
  </si>
  <si>
    <t>TÉCNICO DE LABORATÓRIO COM ENCARGOS COMPLEMENTARES</t>
  </si>
  <si>
    <t>38,07</t>
  </si>
  <si>
    <t>TÉCNICO DE SONDAGEM COM ENCARGOS COMPLEMENTARES</t>
  </si>
  <si>
    <t>25,86</t>
  </si>
  <si>
    <t>TELHADISTA COM ENCARGOS COMPLEMENTARES</t>
  </si>
  <si>
    <t>27,49</t>
  </si>
  <si>
    <t>TRATORISTA COM ENCARGOS COMPLEMENTARES</t>
  </si>
  <si>
    <t>VIDRACEIRO COM ENCARGOS COMPLEMENTARES</t>
  </si>
  <si>
    <t>22,59</t>
  </si>
  <si>
    <t>OPERADOR DE BETONEIRA ESTACIONÁRIA/MISTURADOR COM ENCARGOS COMPLEMENTARES</t>
  </si>
  <si>
    <t>JARDINEIRO COM ENCARGOS COMPLEMENTARES</t>
  </si>
  <si>
    <t>23,84</t>
  </si>
  <si>
    <t>ALMOXARIFE COM ENCARGOS COMPLEMENTARES</t>
  </si>
  <si>
    <t>23,97</t>
  </si>
  <si>
    <t>APONTADOR OU APROPRIADOR COM ENCARGOS COMPLEMENTARES</t>
  </si>
  <si>
    <t>21,46</t>
  </si>
  <si>
    <t>ARQUITETO DE OBRA JUNIOR COM ENCARGOS COMPLEMENTARES</t>
  </si>
  <si>
    <t>113,56</t>
  </si>
  <si>
    <t>ARQUITETO DE OBRA PLENO COM ENCARGOS COMPLEMENTARES</t>
  </si>
  <si>
    <t>119,70</t>
  </si>
  <si>
    <t>ARQUITETO DE OBRA SENIOR COM ENCARGOS COMPLEMENTARES</t>
  </si>
  <si>
    <t>123,40</t>
  </si>
  <si>
    <t>AUXILIAR DE ESCRITORIO COM ENCARGOS COMPLEMENTARES</t>
  </si>
  <si>
    <t>DESENHISTA PROJETISTA COM ENCARGOS COMPLEMENTARES</t>
  </si>
  <si>
    <t>44,51</t>
  </si>
  <si>
    <t>ENCARREGADO GERAL COM ENCARGOS COMPLEMENTARES</t>
  </si>
  <si>
    <t>118,01</t>
  </si>
  <si>
    <t>ENGENHEIRO CIVIL DE OBRA PLENO COM ENCARGOS COMPLEMENTARES</t>
  </si>
  <si>
    <t>121,99</t>
  </si>
  <si>
    <t>ENGENHEIRO CIVIL DE OBRA SENIOR COM ENCARGOS COMPLEMENTARES</t>
  </si>
  <si>
    <t>152,09</t>
  </si>
  <si>
    <t>MESTRE DE OBRAS COM ENCARGOS COMPLEMENTARES</t>
  </si>
  <si>
    <t>88,23</t>
  </si>
  <si>
    <t>TOPOGRAFO COM ENCARGOS COMPLEMENTARES</t>
  </si>
  <si>
    <t>MOTORISTA DE CAMINHAO COM ENCARGOS COMPLEMENTARES</t>
  </si>
  <si>
    <t>5.337,60</t>
  </si>
  <si>
    <t>7.880,60</t>
  </si>
  <si>
    <t>4.255,62</t>
  </si>
  <si>
    <t>3.800,16</t>
  </si>
  <si>
    <t>20.794,31</t>
  </si>
  <si>
    <t>3.581,41</t>
  </si>
  <si>
    <t>21.497,03</t>
  </si>
  <si>
    <t>26.791,81</t>
  </si>
  <si>
    <t>ARQUITETO JUNIOR COM ENCARGOS COMPLEMENTARES</t>
  </si>
  <si>
    <t>20.049,60</t>
  </si>
  <si>
    <t>ARQUITETO PLENO COM ENCARGOS COMPLEMENTARES</t>
  </si>
  <si>
    <t>21.130,89</t>
  </si>
  <si>
    <t>ARQUITETO SENIOR COM ENCARGOS COMPLEMENTARES</t>
  </si>
  <si>
    <t>21.785,82</t>
  </si>
  <si>
    <t>ENCARREGADO GERAL DE OBRAS COM ENCARGOS COMPLEMENTARES</t>
  </si>
  <si>
    <t>9.723,30</t>
  </si>
  <si>
    <t>15.536,41</t>
  </si>
  <si>
    <t>7.781,22</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</si>
  <si>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</si>
  <si>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</si>
  <si>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</si>
  <si>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</si>
  <si>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</si>
  <si>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</si>
  <si>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</si>
  <si>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0,28</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</si>
  <si>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</si>
  <si>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</si>
  <si>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</si>
  <si>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</si>
  <si>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</si>
  <si>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</si>
  <si>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</si>
  <si>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</si>
  <si>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</si>
  <si>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</si>
  <si>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0,39</t>
  </si>
  <si>
    <t>CURSO DE CAPACITAÇÃO PARA BLASTER, DINAMITADOR OU CABO DE FOGO (ENCARGOS COMPLEMENTARES) - HORISTA</t>
  </si>
  <si>
    <t>CURSO DE CAPACITAÇÃO PARA CALCETEIRO (ENCARGOS COMPLEMENTARES) - HORISTA</t>
  </si>
  <si>
    <t>0,20</t>
  </si>
  <si>
    <t>CURSO DE CAPACITAÇÃO PARA CARPINTEIRO DE ESQUADRIA (ENCARGOS COMPLEMENTARES) - HORISTA</t>
  </si>
  <si>
    <t>0,42</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</si>
  <si>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</si>
  <si>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</si>
  <si>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</si>
  <si>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</si>
  <si>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</si>
  <si>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</si>
  <si>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</si>
  <si>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</si>
  <si>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</si>
  <si>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</si>
  <si>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</si>
  <si>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</si>
  <si>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</si>
  <si>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</si>
  <si>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</si>
  <si>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</si>
  <si>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</si>
  <si>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0,18</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</si>
  <si>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</si>
  <si>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</si>
  <si>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</si>
  <si>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</si>
  <si>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</si>
  <si>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</si>
  <si>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</si>
  <si>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</si>
  <si>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</si>
  <si>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</si>
  <si>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</si>
  <si>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</si>
  <si>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</si>
  <si>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</si>
  <si>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</si>
  <si>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</si>
  <si>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</si>
  <si>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</si>
  <si>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</si>
  <si>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</si>
  <si>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</si>
  <si>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</si>
  <si>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</si>
  <si>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</si>
  <si>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</si>
  <si>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</si>
  <si>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</si>
  <si>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</si>
  <si>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</si>
  <si>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</si>
  <si>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</si>
  <si>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</si>
  <si>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</si>
  <si>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</si>
  <si>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</si>
  <si>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</si>
  <si>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</si>
  <si>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</si>
  <si>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</si>
  <si>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</si>
  <si>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</si>
  <si>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</si>
  <si>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</si>
  <si>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</si>
  <si>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</si>
  <si>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</si>
  <si>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1,93</t>
  </si>
  <si>
    <t>CURSO DE CAPACITAÇÃO PARA ENGENHEIRO CIVIL DE OBRA PLENO (ENCARGOS COMPLEMENTARES) - HORISTA</t>
  </si>
  <si>
    <t>CURSO DE CAPACITAÇÃO PARA ENGENHEIRO CIVIL DE OBRA SÊNIOR (ENCARGOS COMPLEMENTARES) - HORISTA</t>
  </si>
  <si>
    <t>2,50</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</si>
  <si>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</si>
  <si>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</si>
  <si>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</si>
  <si>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</si>
  <si>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32,59</t>
  </si>
  <si>
    <t>CURSO DE CAPACITAÇÃO PARA ALMOXARIFE (ENCARGOS COMPLEMENTARES) - MENSALISTA</t>
  </si>
  <si>
    <t>16,73</t>
  </si>
  <si>
    <t>CURSO DE CAPACITAÇÃO PARA APONTADOR OU APROPRIADOR (ENCARGOS COMPLEMENTARES) - MENSALISTA</t>
  </si>
  <si>
    <t>60,64</t>
  </si>
  <si>
    <t>CURSO DE CAPACITAÇÃO PARA ENGENHEIRO CIVIL DE OBRA JÚNIOR (ENCARGOS COMPLEMENTARES) - MENSALISTA</t>
  </si>
  <si>
    <t>255,93</t>
  </si>
  <si>
    <t>CURSO DE CAPACITAÇÃO PARA AUXILIAR DE ESCRITÓRIO (ENCARGOS COMPLEMENTARES) - MENSALISTA</t>
  </si>
  <si>
    <t>13,79</t>
  </si>
  <si>
    <t>CURSO DE CAPACITAÇÃO PARA ENGENHEIRO CIVIL DE OBRA PLENO (ENCARGOS COMPLEMENTARES) - MENSALISTA</t>
  </si>
  <si>
    <t>264,75</t>
  </si>
  <si>
    <t>CURSO DE CAPACITAÇÃO PARA ENGENHEIRO CIVIL DE OBRA SÊNIOR (ENCARGOS COMPLEMENTARES) - MENSALISTA</t>
  </si>
  <si>
    <t>331,20</t>
  </si>
  <si>
    <t>CURSO DE CAPACITAÇÃO PARA ARQUITETO JÚNIOR (ENCARGOS COMPLEMENTARES) - MENSALISTA</t>
  </si>
  <si>
    <t>139,67</t>
  </si>
  <si>
    <t>CURSO DE CAPACITAÇÃO PARA ARQUITETO PLENO (ENCARGOS COMPLEMENTARES) - MENSALISTA</t>
  </si>
  <si>
    <t>147,36</t>
  </si>
  <si>
    <t>CURSO DE CAPACITAÇÃO PARA ARQUITETO SÊNIOR (ENCARGOS COMPLEMENTARES) - MENSALISTA</t>
  </si>
  <si>
    <t>152,02</t>
  </si>
  <si>
    <t>CURSO DE CAPACITAÇÃO PARA ENCARREGADO GERAL DE OBRAS (ENCARGOS COMPLEMENTARES) - MENSALISTA</t>
  </si>
  <si>
    <t>165,14</t>
  </si>
  <si>
    <t>CURSO DE CAPACITAÇÃO PARA MESTRE DE OBRAS (ENCARGOS COMPLEMENTARES) - MENSALISTA</t>
  </si>
  <si>
    <t>269,38</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</si>
  <si>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</si>
  <si>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</si>
  <si>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</si>
  <si>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</si>
  <si>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</si>
  <si>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</si>
  <si>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</si>
  <si>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</si>
  <si>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</si>
  <si>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24,25</t>
  </si>
  <si>
    <t>AUXILIAR DE AZULEJISTA COM ENCARGOS COMPLEMENTARES</t>
  </si>
  <si>
    <t>MONTADOR DE ELETROELETRÔNICOS COM ENCARGOS COMPLEMENTARES</t>
  </si>
  <si>
    <t>23,64</t>
  </si>
  <si>
    <t>MECÂNICO DE REFRIGERAÇÃO COM ENCARGOS COMPLEMENTARES</t>
  </si>
  <si>
    <t>TÉCNICO EM SEGURANÇA DO TRABALHO COM ENCARGOS COMPLEMENTARES</t>
  </si>
  <si>
    <t>CURSO DE CAPACITAÇÃO PARA TÉCNICO EM SEGURANÇA DO TRABALHO (ENCARGOS COMPLEMENTARES) - MENSALISTA</t>
  </si>
  <si>
    <t>96,86</t>
  </si>
  <si>
    <t>6.768,57</t>
  </si>
  <si>
    <t>TECNICO DE EDIFICACOES COM ENCARGOS COMPLEMENTARES</t>
  </si>
  <si>
    <t>35,56</t>
  </si>
  <si>
    <t>6.294,59</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</si>
  <si>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</si>
  <si>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</si>
  <si>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</si>
  <si>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</si>
  <si>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92,82</t>
  </si>
  <si>
    <t>CURSO DE CAPACITAÇÃO PARA AJUDANTE DE ESTRUTURAS METÁLICAS(ENCARGOS COMPLEMENTARES) - MENSALISTA</t>
  </si>
  <si>
    <t>CURSO DE CAPACITAÇÃO PARA AJUDANTE DE OPERAÇÃO EM GERAL (ENCARGOS COMPLEMENTARES) - MENSALISTA</t>
  </si>
  <si>
    <t>31,11</t>
  </si>
  <si>
    <t>CURSO DE CAPACITAÇÃO PARA AJUDANTE DE PINTOR (ENCARGOS COMPLEMENTARES) - MENSALISTA</t>
  </si>
  <si>
    <t>36,70</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</si>
  <si>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</si>
  <si>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</si>
  <si>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</si>
  <si>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37,97</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</si>
  <si>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</si>
  <si>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</si>
  <si>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</si>
  <si>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44,73</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</si>
  <si>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</si>
  <si>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</si>
  <si>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</si>
  <si>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</si>
  <si>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25,51</t>
  </si>
  <si>
    <t>CURSO DE CAPACITAÇÃO PARA AUXILIAR DE TOPÓGRAFO (ENCARGOS COMPLEMENTARES) - MENSALISTA</t>
  </si>
  <si>
    <t>CURSO DE CAPACITAÇÃO PARA AUXILIAR TÉCNICO DE ENGENHARIA (ENCARGOS COMPLEMENTARES) - MENSALISTA</t>
  </si>
  <si>
    <t>42,56</t>
  </si>
  <si>
    <t>CURSO DE CAPACITAÇÃO PARA MONTADOR DE ELETROELETRONICOS(ENCARGOS COMPLEMENTARES) - MENSALISTA</t>
  </si>
  <si>
    <t>80,11</t>
  </si>
  <si>
    <t>CURSO DE CAPACITAÇÃO PARA AZULEJISTA OU LADRILHISTA (ENCARGOS COMPLEMENTARES) - MENSALISTA</t>
  </si>
  <si>
    <t>52,65</t>
  </si>
  <si>
    <t>CURSO DE CAPACITAÇÃO PARA BLASTER, DINAMITADOR OU CABO DE FORÇA (ENCARGOS COMPLEMENTARES) - MENSALISTA</t>
  </si>
  <si>
    <t>53,49</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</si>
  <si>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</si>
  <si>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</si>
  <si>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</si>
  <si>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</si>
  <si>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</si>
  <si>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</si>
  <si>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</si>
  <si>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122,79</t>
  </si>
  <si>
    <t>CURSO DE CAPACITAÇÃO PARA ELETROTÉCNICO (ENCARGOS COMPLEMENTARES) - MENSALISTA</t>
  </si>
  <si>
    <t>158,76</t>
  </si>
  <si>
    <t>CURSO DE CAPACITAÇÃO PARA ENCANADOR OU BOMBEIRO HIDRÁULICO (ENCARGOS COMPLEMENTARES) - MENSALISTA</t>
  </si>
  <si>
    <t>CURSO DE CAPACITAÇÃO PARA MONTADOR DE MAQUINAS (ENCARGOS COMPLEMENTARES) - MENSALISTA</t>
  </si>
  <si>
    <t>31,56</t>
  </si>
  <si>
    <t>CURSO DE CAPACITAÇÃO PARA GESSEIRO (ENCARGOS COMPLEMENTARES) - MENSALISTA</t>
  </si>
  <si>
    <t>39,10</t>
  </si>
  <si>
    <t>CURSO DE CAPACITAÇÃO PARA IMPERMEABILIZADOR (ENCARGOS COMPLEMENTARES) - MENSALISTA</t>
  </si>
  <si>
    <t>69,76</t>
  </si>
  <si>
    <t>CURSO DE CAPACITAÇÃO PARA MOTORISTA DE CAMINHAO-BASCULANTE (ENCARGOS COMPLEMENTARES) - MENSALISTA</t>
  </si>
  <si>
    <t>20,07</t>
  </si>
  <si>
    <t>CURSO DE CAPACITAÇÃO PARA INSTALADOR DE TUBULAÇÕES (ENCARGOS COMPLEMENTARES) - MENSALISTA</t>
  </si>
  <si>
    <t>41,34</t>
  </si>
  <si>
    <t>CURSO DE CAPACITAÇÃO PARA JARDINEIRO (ENCARGOS COMPLEMENTARES) - MENSALISTA</t>
  </si>
  <si>
    <t>CURSO DE CAPACITAÇÃO PARA MOTORISTA DE CAMINHAO-CARRETA (ENCARGOS COMPLEMENTARES) - MENSALISTA</t>
  </si>
  <si>
    <t>CURSO DE CAPACITAÇÃO PARA MAÇARIQUEIRO (ENCARGOS COMPLEMENTARES) - MENSALISTA</t>
  </si>
  <si>
    <t>57,40</t>
  </si>
  <si>
    <t>CURSO DE CAPACITAÇÃO PARA MARCENEIRO (ENCARGOS COMPLEMENTARES) - MENSALISTA</t>
  </si>
  <si>
    <t>48,62</t>
  </si>
  <si>
    <t>CURSO DE CAPACITAÇÃO PARA MARMORISTA / GRANITEIRO (ENCARGOS COMPLEMENTARES) - MENSALISTA</t>
  </si>
  <si>
    <t>51,46</t>
  </si>
  <si>
    <t>CURSO DE CAPACITAÇÃO PARA MOTORISTA DE CARRO DE PASSEIO (ENCARGOS COMPLEMENTARES) - MENSALISTA</t>
  </si>
  <si>
    <t>CURSO DE CAPACITAÇÃO PARA MECÂNICO DE EQUIPAMENTOS PESADOS (ENCARGOS COMPLEMENTARES) - MENSALISTA</t>
  </si>
  <si>
    <t>38,98</t>
  </si>
  <si>
    <t>CURSO DE CAPACITAÇÃO PARA MECÂNICO DE REFRIGERAÇÃO (ENCARGOS COMPLEMENTARES) - MENSALISTA</t>
  </si>
  <si>
    <t>98,33</t>
  </si>
  <si>
    <t>CURSO DE CAPACITAÇÃO PARA MOTORISTA OPERADOR DE CAMINHAO COM MUNCK (ENCARGOS COMPLEMENTARES) - MENSALISTA</t>
  </si>
  <si>
    <t>69,74</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</si>
  <si>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</si>
  <si>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</si>
  <si>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</si>
  <si>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</si>
  <si>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25,74</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</si>
  <si>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</si>
  <si>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</si>
  <si>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</si>
  <si>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</si>
  <si>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</si>
  <si>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75,27</t>
  </si>
  <si>
    <t>CURSO DE CAPACITAÇÃO PARA OPERADOR DE JATO ABRASIVO OU JATISTA (ENCARGOS COMPLEMENTARES) - MENSALISTA</t>
  </si>
  <si>
    <t>39,51</t>
  </si>
  <si>
    <t>CURSO DE CAPACITAÇÃO PARA OPERADOR DE MAQUINAS E TRATORES DIVERSOS (ENCARGOS COMPLEMENTARES) - MENSALISTA</t>
  </si>
  <si>
    <t>50,78</t>
  </si>
  <si>
    <t>CURSO DE CAPACITAÇÃO PARA OPERADOR DE MARTELETE OU MARTELETEIRO (ENCARGOS COMPLEMENTARES) - MENSALISTA</t>
  </si>
  <si>
    <t>CURSO DE CAPACITAÇÃO PARA OPERADOR DE MOTO SCRAPER (ENCARGOS COMPLEMENTARES) - MENSALISTA</t>
  </si>
  <si>
    <t>42,15</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</si>
  <si>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</si>
  <si>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</si>
  <si>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</si>
  <si>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</si>
  <si>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23,75</t>
  </si>
  <si>
    <t>CURSO DE CAPACITAÇÃO PARA OPERADOR DE USINA DE ASFALTO, DE SOLOS OU DE CONCRETO (ENCARGOS COMPLEMENTARES) - MENSALISTA</t>
  </si>
  <si>
    <t>CURSO DE CAPACITAÇÃO PARA PASTILHEIRO (ENCARGOS COMPLEMENTARES) - MENSALISTA</t>
  </si>
  <si>
    <t>48,56</t>
  </si>
  <si>
    <t>CURSO DE CAPACITAÇÃO PARA PEDREIRO (ENCARGOS COMPLEMENTARES) - MENSALISTA</t>
  </si>
  <si>
    <t>CURSO DE CAPACITAÇÃO PARA PINTOR (ENCARGOS COMPLEMENTARES) - MENSALISTA</t>
  </si>
  <si>
    <t>48,55</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</si>
  <si>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</si>
  <si>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</si>
  <si>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</si>
  <si>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65,65</t>
  </si>
  <si>
    <t>CURSO DE CAPACITAÇÃO PARA SERRALHEIRO (ENCARGOS COMPLEMENTARES) - MENSALISTA</t>
  </si>
  <si>
    <t>CURSO DE CAPACITAÇÃO PARA SERVENTE DE OBRAS (ENCARGOS COMPLEMENTARES) - MENSALISTA</t>
  </si>
  <si>
    <t>45,76</t>
  </si>
  <si>
    <t>CURSO DE CAPACITAÇÃO PARA SOLDADOR (ENCARGOS COMPLEMENTARES) - MENSALISTA</t>
  </si>
  <si>
    <t>41,09</t>
  </si>
  <si>
    <t>CURSO DE CAPACITAÇÃO PARA SOLDADOR ELETRICO (ENCARGOS COMPLEMENTARES) - MENSALISTA</t>
  </si>
  <si>
    <t>56,03</t>
  </si>
  <si>
    <t>CURSO DE CAPACITAÇÃO PARA TECNICO EM LABORATORIO E CAMPO DE CONSTRUCAO CIVIL (ENCARGOS COMPLEMENTARES) - MENSALISTA</t>
  </si>
  <si>
    <t>44,94</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</si>
  <si>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</si>
  <si>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</si>
  <si>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</si>
  <si>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</si>
  <si>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13,38</t>
  </si>
  <si>
    <t>4.049,53</t>
  </si>
  <si>
    <t>AJUDANTE DE ELETRICISTA COM ENCARGOS COMPLEMENTARES</t>
  </si>
  <si>
    <t>4.111,23</t>
  </si>
  <si>
    <t>AJUDANTE DE ESTRUTURAS METÁLICAS COM ENCARGOS COMPLEMENTARES</t>
  </si>
  <si>
    <t>3.823,95</t>
  </si>
  <si>
    <t>4.294,03</t>
  </si>
  <si>
    <t>4.365,69</t>
  </si>
  <si>
    <t>AJUDANTE DE SERRALHEIRO COM ENCARGOS COMPLEMENTARES</t>
  </si>
  <si>
    <t>4.270,43</t>
  </si>
  <si>
    <t>4.991,21</t>
  </si>
  <si>
    <t>ASSENTADOR DE MANILHAS COM ENCARGOS COMPLEMENTARES</t>
  </si>
  <si>
    <t>3.942,94</t>
  </si>
  <si>
    <t>3.738,81</t>
  </si>
  <si>
    <t>3.935,48</t>
  </si>
  <si>
    <t>AUXILIAR DE LABORATORISTA DE SOLOS E DE CONCRETO COM ENCARGOS COMPLEMENTARES</t>
  </si>
  <si>
    <t>5.353,82</t>
  </si>
  <si>
    <t>AUXILIAR DE PEDREIRO COM ENCARGOS COMPLEMENTARES</t>
  </si>
  <si>
    <t>4.057,53</t>
  </si>
  <si>
    <t>3.701,11</t>
  </si>
  <si>
    <t>3.724,57</t>
  </si>
  <si>
    <t>AUXILIAR TÉCNICO / ASSISTENTE DE ENGENHARIA COM ENCARGOS COMPLEMENTARES</t>
  </si>
  <si>
    <t>6.389,52</t>
  </si>
  <si>
    <t>AZULEJISTA OU LADRILHEIRO COM ENCARGOS COMPLEMENTARES</t>
  </si>
  <si>
    <t>5.328,17</t>
  </si>
  <si>
    <t>BLASTER, DINAMITADOR OU CABO DE FORÇA COM ENCARGOS COMPLEMENTARES</t>
  </si>
  <si>
    <t>4.413,86</t>
  </si>
  <si>
    <t>3.888,44</t>
  </si>
  <si>
    <t>CARPINTEIRO AUXILIAR COM ENCARGOS COMPLEMENTARES</t>
  </si>
  <si>
    <t>4.031,20</t>
  </si>
  <si>
    <t>CARPINTEIRO DE ESQUADRIAS COM ENCARGOS COMPLEMENTARES</t>
  </si>
  <si>
    <t>5.593,02</t>
  </si>
  <si>
    <t>4.964,88</t>
  </si>
  <si>
    <t>CAVOUQUEIRO OU OPERADOR DE PERFURATRIZ COM ENCARGOS COMPLEMENTARES</t>
  </si>
  <si>
    <t>5.421,73</t>
  </si>
  <si>
    <t>5.073,61</t>
  </si>
  <si>
    <t>7.259,68</t>
  </si>
  <si>
    <t>4.882,34</t>
  </si>
  <si>
    <t>5.106,16</t>
  </si>
  <si>
    <t>5.023,00</t>
  </si>
  <si>
    <t>INSTALADOR DE TUBULAÇÕES COM ENCARGOS COMPLEMENTARES</t>
  </si>
  <si>
    <t>4.201,12</t>
  </si>
  <si>
    <t>4.282,05</t>
  </si>
  <si>
    <t>MAÇARIQUEIRO COM ENCARGOS COMPLEMENTARES</t>
  </si>
  <si>
    <t>5.077,66</t>
  </si>
  <si>
    <t>4.980,48</t>
  </si>
  <si>
    <t>MARMORISTA / GRANITEIRO COM ENCARGOS COMPLEMENTARES</t>
  </si>
  <si>
    <t>5.233,25</t>
  </si>
  <si>
    <t>MECÂNICO DE EQUIPAMENTOS PESADOS COM ENCARGOS COMPLEMENTARES</t>
  </si>
  <si>
    <t>6.390,48</t>
  </si>
  <si>
    <t>5.356,68</t>
  </si>
  <si>
    <t>MONTADOR DE ELETROELETRÔNICO COM ENCARGOS COMPLEMENTARES</t>
  </si>
  <si>
    <t>4.223,18</t>
  </si>
  <si>
    <t>MONTADOR DE ESTRUTURAS METÁLICAS COM ENCARGOS COMPLEMENTARES</t>
  </si>
  <si>
    <t>4.370,44</t>
  </si>
  <si>
    <t>MONTADOR DE MÁQUINAS COM ENCARGOS COMPLEMENTARES</t>
  </si>
  <si>
    <t>5.570,87</t>
  </si>
  <si>
    <t>MOTORISTA DE CAMINHÃO BASCULANTE COM ENCARGOS COMPLEMENTARES</t>
  </si>
  <si>
    <t>5.511,30</t>
  </si>
  <si>
    <t>MOTORISTA DE CAMINHÃO CARRETA COM ENCARGOS COMPLEMENTARES</t>
  </si>
  <si>
    <t>6.417,86</t>
  </si>
  <si>
    <t>MOTORISTA DE CARRO DE PASSEIO COM ENCARGOS COMPLEMENTARES</t>
  </si>
  <si>
    <t>4.796,07</t>
  </si>
  <si>
    <t>MOTORISTA OPERADOR DE CAMINHÃO COM MUNCK COM ENCARGOS COMPLEMENTARES</t>
  </si>
  <si>
    <t>5.923,43</t>
  </si>
  <si>
    <t>NIVELADOR  COM ENCARGOS COMPLEMENTARES</t>
  </si>
  <si>
    <t>3.313,93</t>
  </si>
  <si>
    <t>OPERADOR DE BATE-ESTACA COM ENCARGOS COMPLEMENTARES</t>
  </si>
  <si>
    <t>4.894,31</t>
  </si>
  <si>
    <t>5.350,20</t>
  </si>
  <si>
    <t>OPERADOR DE BETONEIRA ESTACIONÁRIA COM ENCARGOS COMPLEMENTARES</t>
  </si>
  <si>
    <t>4.528,30</t>
  </si>
  <si>
    <t>OPERADOR DE COMPRESSOR DE AR OU COMPRESSORISTA COM ENCARGOS COMPLEMENTARES</t>
  </si>
  <si>
    <t>4.482,53</t>
  </si>
  <si>
    <t>OPERADOR DE DEMARCADORA DE FAIXAS DE TRÁFEGO COM ENCARGOS COMPLEMENTARES</t>
  </si>
  <si>
    <t>6.540,20</t>
  </si>
  <si>
    <t>OPERADOR DE GUINCHO OU GUINCHEIRO COM ENCARGOS COMPLEMENTARES</t>
  </si>
  <si>
    <t>4.553,25</t>
  </si>
  <si>
    <t>6.321,03</t>
  </si>
  <si>
    <t>OPERADOR DE JATO ABRASIVO OU JATISTA COM ENCARGOS COMPLEMENTARES</t>
  </si>
  <si>
    <t>4.921,94</t>
  </si>
  <si>
    <t>OPERADOR DE MÁQUINAS E TRATORES DIVERSOS COM ENCARGOS COMPLEMENTARES</t>
  </si>
  <si>
    <t>6.066,79</t>
  </si>
  <si>
    <t>4.464,01</t>
  </si>
  <si>
    <t>OPERADOR DE MOTO SCRAPER COM ENCARGOS COMPLEMENTARES</t>
  </si>
  <si>
    <t>6.836,65</t>
  </si>
  <si>
    <t>OPERADOR DE PAVIMENTADORA / MESA VIBROACABADORA COM ENCARGOS COMPLEMENTARES</t>
  </si>
  <si>
    <t>4.248,50</t>
  </si>
  <si>
    <t>5.002,36</t>
  </si>
  <si>
    <t>5.309,95</t>
  </si>
  <si>
    <t>5.198,01</t>
  </si>
  <si>
    <t>POCEIRO / ESCAVADOR DE VALAS COM ENCARGOS COMPLEMENTARES</t>
  </si>
  <si>
    <t>4.568,21</t>
  </si>
  <si>
    <t>SERVENTE DE OBRAS COM ENCARGOS COMPLEMENTARES</t>
  </si>
  <si>
    <t>3.661,27</t>
  </si>
  <si>
    <t>5.489,72</t>
  </si>
  <si>
    <t>SOLDADOR ELÉTRICO COM ENCARGOS COMPLEMENTARES</t>
  </si>
  <si>
    <t>7.007,49</t>
  </si>
  <si>
    <t>TÉCNICO DE LABORATÓRIO E CAMPO DE CONSTRUÇÃO COM ENCARGOS COMPLEMENTARES</t>
  </si>
  <si>
    <t>6.740,95</t>
  </si>
  <si>
    <t>TÉCNICO EM SONDAGEM COM ENCARGOS COMPLEMENTARES</t>
  </si>
  <si>
    <t>5.068,14</t>
  </si>
  <si>
    <t>TELHADOR COM ENCARGOS COMPLEMENTARES</t>
  </si>
  <si>
    <t>4.919,01</t>
  </si>
  <si>
    <t>4.055,65</t>
  </si>
  <si>
    <t>4.178,14</t>
  </si>
  <si>
    <t>Total s/ BDI</t>
  </si>
  <si>
    <t>Total c/ BDI</t>
  </si>
  <si>
    <t>Valor Unit. c/ BDI</t>
  </si>
  <si>
    <t>SUB-TOTAL</t>
  </si>
  <si>
    <t>02.02.150</t>
  </si>
  <si>
    <t>05.07.040</t>
  </si>
  <si>
    <t>CPU2287</t>
  </si>
  <si>
    <t>CPU1926</t>
  </si>
  <si>
    <t>SINAPI (10/2024) - CPOS/CDHU (03/2024) - SBC (03/2024) - ORSE (03/2024) - SEINFRA (07/2024) - IOPES (03/2024) - EMOP (03/2024)</t>
  </si>
  <si>
    <t>Distrito de Pontões - São João do Manhuaçu</t>
  </si>
  <si>
    <t>MG</t>
  </si>
  <si>
    <t>Unidade Básica de Saúde Porte 1</t>
  </si>
  <si>
    <t>Endereço:</t>
  </si>
  <si>
    <t>Distrito de Pontões - São João do Manhuaçu - MG</t>
  </si>
  <si>
    <t>BDI:</t>
  </si>
  <si>
    <t>TOTAL GERAL</t>
  </si>
  <si>
    <t>Fisico/Financeiro</t>
  </si>
  <si>
    <t>Total das Etapas</t>
  </si>
  <si>
    <t>Mês 01</t>
  </si>
  <si>
    <t>Mês 02</t>
  </si>
  <si>
    <t>Mês 03</t>
  </si>
  <si>
    <t>Mês 04</t>
  </si>
  <si>
    <t>Mês 05</t>
  </si>
  <si>
    <t>Mês 06</t>
  </si>
  <si>
    <t>CRONOGRAMA FÍSICO-FINANCEIRO</t>
  </si>
  <si>
    <t>Fisico %</t>
  </si>
  <si>
    <t>Financeiro</t>
  </si>
  <si>
    <t>TOTAL</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</si>
  <si>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</si>
  <si>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</si>
  <si>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</si>
  <si>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</si>
  <si>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</si>
  <si>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</si>
  <si>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</si>
  <si>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</si>
  <si>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</si>
  <si>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</si>
  <si>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</si>
  <si>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MOBILIZAÇÃO E DESMOBILIZAÇÃO DE EQUIPAMENTO DE SONDAGEM A PERCUSSÃO COM ENSAIO DE PENETRAÇÃO PADRÃO (SPT) - (CUSTO FIXO)</t>
  </si>
  <si>
    <t>CO-28390</t>
  </si>
  <si>
    <t>SEINFRA</t>
  </si>
  <si>
    <t>CO-28388</t>
  </si>
  <si>
    <t>SONDAGEM A PERCUSSÃO COM ENSAIO DE PENETRAÇÃO PADRÃO (SPT), DIÂMETRO 2.1/2", EXCLUSIVE MOBILIZAÇÃO E DESMOBILIZAÇÃO</t>
  </si>
  <si>
    <t>ERYCK BRAYANN TRISTÃO VEIGA DO MONTE</t>
  </si>
  <si>
    <t>Engenheiro Civil - CREA MG 212.981/D</t>
  </si>
  <si>
    <t>Engenheiro Civil  - CREA MG 212.981/D</t>
  </si>
  <si>
    <t>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</si>
</sst>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s>
  <fonts count="32" x14ac:knownFonts="1">
    <font>
      <sz val="11"/>
      <color theme="1"/>
      <name val="Arial"/>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sz val="11"/>
      <color theme="1"/>
      <name val="Arial"/>
      <family val="2"/>
      <scheme val="minor"/>
    </font>
    <font>
      <b/>
      <sz val="10"/>
      <name val="Arial"/>
      <family val="1"/>
    </font>
    <font>
      <b/>
      <sz val="11"/>
      <name val="Arial"/>
      <family val="1"/>
    </font>
    <font>
      <b/>
      <sz val="11"/>
      <color rgb="FF000000"/>
      <name val="Arial"/>
      <family val="1"/>
    </font>
    <font>
      <sz val="11"/>
      <color rgb="FF000000"/>
      <name val="Arial"/>
      <family val="1"/>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scheme val="minor"/>
    </font>
    <font>
      <sz val="8"/>
      <name val="Arial"/>
      <family val="2"/>
      <scheme val="minor"/>
    </font>
    <font>
      <sz val="10"/>
      <color theme="1"/>
      <name val="Arial"/>
    </font>
    <font>
      <sz val="10"/>
      <name val="Courier New"/>
    </font>
    <font>
      <b/>
      <sz val="28"/>
      <name val="Arial"/>
      <family val="2"/>
    </font>
    <font>
      <b/>
      <sz val="20"/>
      <name val="Arial"/>
      <family val="1"/>
    </font>
    <font>
      <sz val="8"/>
      <name val="Arial"/>
      <scheme val="minor"/>
    </font>
    <font>
      <b/>
      <sz val="20"/>
      <color rgb="FF000000"/>
      <name val="Arial"/>
      <family val="1"/>
    </font>
    <font>
      <sz val="11"/>
      <color rgb="FF000000"/>
      <name val="Arial"/>
      <family val="2"/>
    </font>
  </fonts>
  <fills count="8">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D8ECF6"/>
      </patternFill>
    </fill>
    <fill>
      <patternFill patternType="solid">
        <fgColor rgb="FFDFF0D8"/>
      </patternFill>
    </fill>
    <fill>
      <patternFill patternType="solid">
        <fgColor rgb="FFFFFFFF"/>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CCCCC"/>
      </left>
      <right style="thin">
        <color rgb="FFCCCCCC"/>
      </right>
      <top style="thin">
        <color rgb="FFCCCCC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4" fillId="0" borderId="0" applyFont="0" applyFill="0" applyBorder="0" applyAlignment="0" applyProtection="0"/>
    <xf numFmtId="0" fontId="19" fillId="0" borderId="23"/>
    <xf numFmtId="0" fontId="1" fillId="0" borderId="23"/>
    <xf numFmtId="0" fontId="23" fillId="0" borderId="23"/>
    <xf numFmtId="9" fontId="23" fillId="0" borderId="0" applyFont="0" applyFill="0" applyBorder="0" applyAlignment="0" applyProtection="0"/>
    <xf numFmtId="44" fontId="23" fillId="0" borderId="0" applyFont="0" applyFill="0" applyBorder="0" applyAlignment="0" applyProtection="0"/>
  </cellStyleXfs>
  <cellXfs count="343">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8" fillId="0" borderId="2"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7" fillId="0" borderId="10" xfId="0" applyFont="1" applyBorder="1" applyAlignment="1">
      <alignment horizontal="right" vertical="center"/>
    </xf>
    <xf numFmtId="49" fontId="9" fillId="0" borderId="2" xfId="0" applyNumberFormat="1" applyFont="1" applyBorder="1" applyAlignment="1">
      <alignment vertical="center"/>
    </xf>
    <xf numFmtId="49" fontId="9" fillId="0" borderId="3" xfId="0" applyNumberFormat="1" applyFont="1" applyBorder="1" applyAlignment="1">
      <alignment vertical="center"/>
    </xf>
    <xf numFmtId="0" fontId="10" fillId="0" borderId="0" xfId="0" applyFont="1" applyAlignment="1">
      <alignment horizontal="center" vertical="center"/>
    </xf>
    <xf numFmtId="49" fontId="11" fillId="0" borderId="1" xfId="0" applyNumberFormat="1" applyFont="1" applyBorder="1" applyAlignment="1">
      <alignment vertical="center"/>
    </xf>
    <xf numFmtId="164" fontId="11" fillId="0" borderId="11" xfId="0" applyNumberFormat="1" applyFont="1" applyBorder="1" applyAlignment="1">
      <alignment horizontal="left" vertical="center"/>
    </xf>
    <xf numFmtId="49" fontId="9" fillId="0" borderId="9" xfId="0" applyNumberFormat="1" applyFont="1" applyBorder="1" applyAlignment="1">
      <alignment vertical="center"/>
    </xf>
    <xf numFmtId="49" fontId="9" fillId="0" borderId="12" xfId="0" applyNumberFormat="1" applyFont="1" applyBorder="1" applyAlignment="1">
      <alignment vertical="center"/>
    </xf>
    <xf numFmtId="10" fontId="11" fillId="0" borderId="11" xfId="0" applyNumberFormat="1" applyFont="1" applyBorder="1" applyAlignment="1">
      <alignment horizontal="left" vertical="center"/>
    </xf>
    <xf numFmtId="4" fontId="11" fillId="0" borderId="11" xfId="0" applyNumberFormat="1" applyFont="1" applyBorder="1" applyAlignment="1">
      <alignment horizontal="left" vertical="center"/>
    </xf>
    <xf numFmtId="49" fontId="9" fillId="0" borderId="11" xfId="0" applyNumberFormat="1" applyFont="1" applyBorder="1" applyAlignment="1">
      <alignment vertical="center"/>
    </xf>
    <xf numFmtId="0" fontId="7" fillId="0" borderId="10" xfId="0" applyFont="1" applyBorder="1" applyAlignment="1">
      <alignment horizontal="right" vertical="center" wrapText="1"/>
    </xf>
    <xf numFmtId="0" fontId="7" fillId="0" borderId="0" xfId="0" applyFont="1" applyAlignment="1">
      <alignment horizontal="right" vertical="center"/>
    </xf>
    <xf numFmtId="49" fontId="9" fillId="0" borderId="0" xfId="0" applyNumberFormat="1" applyFont="1" applyAlignment="1">
      <alignment vertical="center"/>
    </xf>
    <xf numFmtId="0" fontId="9" fillId="0" borderId="1" xfId="0" applyFont="1" applyBorder="1" applyAlignment="1">
      <alignment horizontal="center" vertical="center"/>
    </xf>
    <xf numFmtId="49" fontId="9" fillId="0" borderId="2" xfId="0" applyNumberFormat="1" applyFont="1" applyBorder="1" applyAlignment="1">
      <alignment wrapText="1"/>
    </xf>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9"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0" fontId="8" fillId="0" borderId="3" xfId="0"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0" fontId="2" fillId="0" borderId="5" xfId="0" applyFont="1" applyBorder="1" applyAlignment="1">
      <alignment horizontal="left" vertical="center"/>
    </xf>
    <xf numFmtId="0" fontId="8" fillId="0" borderId="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166" fontId="7" fillId="0" borderId="0" xfId="0" applyNumberFormat="1" applyFont="1" applyAlignment="1">
      <alignment vertical="center"/>
    </xf>
    <xf numFmtId="0" fontId="7" fillId="0" borderId="6" xfId="0"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167" fontId="7"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0" applyNumberFormat="1" applyFont="1" applyAlignment="1">
      <alignment horizontal="center" vertical="center"/>
    </xf>
    <xf numFmtId="4" fontId="13" fillId="0" borderId="0" xfId="0" applyNumberFormat="1" applyFont="1" applyAlignment="1">
      <alignment horizontal="center" vertical="center"/>
    </xf>
    <xf numFmtId="49" fontId="8" fillId="0" borderId="1" xfId="0" applyNumberFormat="1" applyFont="1" applyBorder="1" applyAlignment="1">
      <alignment horizontal="left" vertical="center"/>
    </xf>
    <xf numFmtId="0" fontId="8" fillId="0" borderId="2" xfId="0" applyFont="1" applyBorder="1" applyAlignment="1">
      <alignment vertical="center" wrapText="1"/>
    </xf>
    <xf numFmtId="4" fontId="2" fillId="0" borderId="2" xfId="0" applyNumberFormat="1" applyFont="1" applyBorder="1" applyAlignment="1">
      <alignment vertical="center"/>
    </xf>
    <xf numFmtId="0" fontId="2" fillId="0" borderId="2" xfId="0" applyFont="1" applyBorder="1" applyAlignment="1">
      <alignment vertical="center"/>
    </xf>
    <xf numFmtId="0" fontId="8" fillId="0" borderId="0" xfId="0" applyFont="1" applyAlignment="1">
      <alignment vertical="center" wrapText="1"/>
    </xf>
    <xf numFmtId="4" fontId="2" fillId="0" borderId="0" xfId="0" applyNumberFormat="1" applyFont="1" applyAlignment="1">
      <alignment vertical="center"/>
    </xf>
    <xf numFmtId="10" fontId="2" fillId="0" borderId="0" xfId="0" applyNumberFormat="1" applyFont="1" applyAlignment="1">
      <alignment horizontal="left" vertical="center"/>
    </xf>
    <xf numFmtId="0" fontId="2" fillId="0" borderId="5" xfId="0" applyFont="1" applyBorder="1" applyAlignment="1">
      <alignment vertical="center"/>
    </xf>
    <xf numFmtId="4" fontId="8" fillId="0" borderId="0" xfId="0" applyNumberFormat="1" applyFont="1" applyAlignment="1">
      <alignment vertical="center"/>
    </xf>
    <xf numFmtId="49" fontId="2" fillId="0" borderId="4" xfId="0" applyNumberFormat="1" applyFont="1" applyBorder="1" applyAlignment="1">
      <alignment vertical="center"/>
    </xf>
    <xf numFmtId="49" fontId="2" fillId="0" borderId="0" xfId="0" applyNumberFormat="1" applyFont="1" applyAlignment="1">
      <alignment vertical="center"/>
    </xf>
    <xf numFmtId="49" fontId="8" fillId="0" borderId="5" xfId="0" applyNumberFormat="1" applyFont="1" applyBorder="1" applyAlignment="1">
      <alignment vertical="center"/>
    </xf>
    <xf numFmtId="49" fontId="2" fillId="0" borderId="6" xfId="0" applyNumberFormat="1" applyFont="1" applyBorder="1" applyAlignment="1">
      <alignment horizontal="left" vertical="center"/>
    </xf>
    <xf numFmtId="0" fontId="8" fillId="0" borderId="7" xfId="0" applyFont="1" applyBorder="1" applyAlignment="1">
      <alignment vertical="center" wrapText="1"/>
    </xf>
    <xf numFmtId="4" fontId="2" fillId="0" borderId="7" xfId="0" applyNumberFormat="1" applyFont="1" applyBorder="1" applyAlignment="1">
      <alignment vertical="center"/>
    </xf>
    <xf numFmtId="0" fontId="2" fillId="0" borderId="7" xfId="0" applyFont="1" applyBorder="1" applyAlignment="1">
      <alignment vertical="center"/>
    </xf>
    <xf numFmtId="49" fontId="2" fillId="0" borderId="8" xfId="0" applyNumberFormat="1" applyFont="1" applyBorder="1" applyAlignment="1">
      <alignment vertical="center"/>
    </xf>
    <xf numFmtId="165"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4" fontId="13" fillId="0" borderId="0" xfId="0" applyNumberFormat="1"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xf>
    <xf numFmtId="49" fontId="9" fillId="3" borderId="15"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4" fontId="9" fillId="0" borderId="7" xfId="0" applyNumberFormat="1" applyFont="1" applyBorder="1" applyAlignment="1">
      <alignment horizontal="center" vertical="center" wrapText="1"/>
    </xf>
    <xf numFmtId="10" fontId="9" fillId="3" borderId="15" xfId="0" applyNumberFormat="1" applyFont="1" applyFill="1" applyBorder="1" applyAlignment="1">
      <alignment horizontal="center" vertical="center" wrapText="1"/>
    </xf>
    <xf numFmtId="10" fontId="7" fillId="0" borderId="0" xfId="0" applyNumberFormat="1" applyFont="1" applyAlignment="1">
      <alignment vertical="center"/>
    </xf>
    <xf numFmtId="4" fontId="9" fillId="0" borderId="0" xfId="0" applyNumberFormat="1" applyFont="1" applyAlignment="1">
      <alignment vertical="center"/>
    </xf>
    <xf numFmtId="167" fontId="13" fillId="0" borderId="0" xfId="0" applyNumberFormat="1" applyFont="1" applyAlignment="1">
      <alignment horizontal="center" vertical="center"/>
    </xf>
    <xf numFmtId="167" fontId="7" fillId="0" borderId="0" xfId="0" applyNumberFormat="1" applyFont="1" applyAlignment="1">
      <alignment vertical="center"/>
    </xf>
    <xf numFmtId="4" fontId="13" fillId="0" borderId="0" xfId="0" applyNumberFormat="1" applyFont="1" applyAlignment="1">
      <alignment vertical="center"/>
    </xf>
    <xf numFmtId="0" fontId="10" fillId="0" borderId="0" xfId="0" applyFont="1" applyAlignment="1">
      <alignment vertical="center"/>
    </xf>
    <xf numFmtId="0" fontId="7" fillId="0" borderId="0" xfId="0" applyFont="1"/>
    <xf numFmtId="0" fontId="7"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10" fontId="9" fillId="0" borderId="0" xfId="0" applyNumberFormat="1" applyFont="1" applyAlignment="1">
      <alignment horizontal="center" vertical="center"/>
    </xf>
    <xf numFmtId="0" fontId="13" fillId="0" borderId="0" xfId="0" applyFont="1"/>
    <xf numFmtId="0" fontId="7" fillId="0" borderId="0" xfId="0" applyFont="1" applyAlignment="1">
      <alignment vertical="top" wrapText="1"/>
    </xf>
    <xf numFmtId="0" fontId="7" fillId="0" borderId="4" xfId="0" applyFont="1" applyBorder="1" applyAlignment="1">
      <alignment wrapText="1"/>
    </xf>
    <xf numFmtId="0" fontId="7" fillId="0" borderId="0" xfId="0" applyFont="1" applyAlignment="1">
      <alignment wrapText="1"/>
    </xf>
    <xf numFmtId="0" fontId="7" fillId="0" borderId="5" xfId="0" applyFont="1" applyBorder="1" applyAlignment="1">
      <alignment wrapText="1"/>
    </xf>
    <xf numFmtId="43" fontId="7" fillId="0" borderId="0" xfId="1" applyFont="1" applyAlignment="1">
      <alignment horizontal="center" vertical="center"/>
    </xf>
    <xf numFmtId="43" fontId="8" fillId="0" borderId="2" xfId="1" applyFont="1" applyBorder="1" applyAlignment="1">
      <alignment vertical="center"/>
    </xf>
    <xf numFmtId="43" fontId="2" fillId="0" borderId="0" xfId="1" applyFont="1" applyAlignment="1">
      <alignment vertical="center"/>
    </xf>
    <xf numFmtId="43" fontId="8" fillId="0" borderId="0" xfId="1" applyFont="1" applyAlignment="1">
      <alignment vertical="center"/>
    </xf>
    <xf numFmtId="43" fontId="8" fillId="0" borderId="7" xfId="1" applyFont="1" applyBorder="1" applyAlignment="1">
      <alignment vertical="center"/>
    </xf>
    <xf numFmtId="43" fontId="7" fillId="0" borderId="0" xfId="1" applyFont="1" applyAlignment="1">
      <alignment vertical="center"/>
    </xf>
    <xf numFmtId="43" fontId="9" fillId="3" borderId="15" xfId="1" applyFont="1" applyFill="1" applyBorder="1" applyAlignment="1">
      <alignment horizontal="center" vertical="center" wrapText="1"/>
    </xf>
    <xf numFmtId="0" fontId="15" fillId="7"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7" fillId="0" borderId="26" xfId="0" applyFont="1" applyBorder="1" applyAlignment="1">
      <alignment horizontal="center" vertical="center"/>
    </xf>
    <xf numFmtId="4" fontId="2" fillId="0" borderId="0" xfId="0" applyNumberFormat="1" applyFont="1"/>
    <xf numFmtId="49" fontId="11" fillId="0" borderId="11" xfId="0" applyNumberFormat="1" applyFont="1" applyBorder="1" applyAlignment="1">
      <alignment vertical="center"/>
    </xf>
    <xf numFmtId="0" fontId="2" fillId="0" borderId="23" xfId="3" applyFont="1"/>
    <xf numFmtId="49" fontId="2" fillId="0" borderId="23" xfId="3" applyNumberFormat="1" applyFont="1"/>
    <xf numFmtId="0" fontId="1" fillId="0" borderId="23" xfId="3"/>
    <xf numFmtId="0" fontId="4" fillId="0" borderId="23" xfId="3" applyFont="1" applyAlignment="1">
      <alignment vertical="center"/>
    </xf>
    <xf numFmtId="165" fontId="4" fillId="0" borderId="23" xfId="3" applyNumberFormat="1" applyFont="1" applyAlignment="1">
      <alignment vertical="center"/>
    </xf>
    <xf numFmtId="0" fontId="2" fillId="0" borderId="23" xfId="3" applyFont="1" applyAlignment="1">
      <alignment vertical="center"/>
    </xf>
    <xf numFmtId="0" fontId="7" fillId="0" borderId="23" xfId="3" applyFont="1" applyAlignment="1">
      <alignment vertical="center"/>
    </xf>
    <xf numFmtId="0" fontId="7" fillId="0" borderId="23" xfId="3" applyFont="1" applyAlignment="1">
      <alignment horizontal="center" vertical="center"/>
    </xf>
    <xf numFmtId="165" fontId="7" fillId="0" borderId="23" xfId="3" applyNumberFormat="1" applyFont="1" applyAlignment="1">
      <alignment vertical="center"/>
    </xf>
    <xf numFmtId="0" fontId="20" fillId="0" borderId="22" xfId="3" applyFont="1" applyBorder="1" applyAlignment="1">
      <alignment horizontal="center" vertical="center"/>
    </xf>
    <xf numFmtId="0" fontId="2" fillId="0" borderId="24" xfId="3" applyFont="1" applyBorder="1"/>
    <xf numFmtId="0" fontId="10" fillId="0" borderId="23" xfId="3" applyFont="1" applyAlignment="1">
      <alignment vertical="center"/>
    </xf>
    <xf numFmtId="0" fontId="21" fillId="2" borderId="29" xfId="3" applyFont="1" applyFill="1" applyBorder="1" applyAlignment="1">
      <alignment horizontal="center" vertical="center" wrapText="1"/>
    </xf>
    <xf numFmtId="49" fontId="22" fillId="2" borderId="29" xfId="3" applyNumberFormat="1" applyFont="1" applyFill="1" applyBorder="1" applyAlignment="1">
      <alignment horizontal="center" vertical="center" wrapText="1"/>
    </xf>
    <xf numFmtId="0" fontId="3" fillId="0" borderId="23" xfId="3" applyFont="1" applyAlignment="1">
      <alignment horizontal="left" vertical="center"/>
    </xf>
    <xf numFmtId="0" fontId="10" fillId="0" borderId="23" xfId="3" applyFont="1" applyAlignment="1">
      <alignment horizontal="left" vertical="center"/>
    </xf>
    <xf numFmtId="0" fontId="10" fillId="0" borderId="10" xfId="3" applyFont="1" applyBorder="1" applyAlignment="1">
      <alignment horizontal="center" vertical="center"/>
    </xf>
    <xf numFmtId="49" fontId="9" fillId="0" borderId="1" xfId="0" applyNumberFormat="1" applyFont="1" applyBorder="1" applyAlignment="1">
      <alignment vertical="center"/>
    </xf>
    <xf numFmtId="17" fontId="2" fillId="0" borderId="0" xfId="0" applyNumberFormat="1" applyFont="1"/>
    <xf numFmtId="0" fontId="2" fillId="0" borderId="23" xfId="0" applyFont="1" applyBorder="1"/>
    <xf numFmtId="0" fontId="17" fillId="5" borderId="18" xfId="0" applyFont="1" applyFill="1" applyBorder="1" applyAlignment="1">
      <alignment horizontal="left" vertical="top" wrapText="1"/>
    </xf>
    <xf numFmtId="4" fontId="17" fillId="5" borderId="18" xfId="0" applyNumberFormat="1" applyFont="1" applyFill="1" applyBorder="1" applyAlignment="1">
      <alignment horizontal="righ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horizontal="right" vertical="top" wrapText="1"/>
    </xf>
    <xf numFmtId="0" fontId="18" fillId="6" borderId="18" xfId="0" applyFont="1" applyFill="1" applyBorder="1" applyAlignment="1">
      <alignment horizontal="center" vertical="top" wrapText="1"/>
    </xf>
    <xf numFmtId="4" fontId="18" fillId="6" borderId="18" xfId="0" applyNumberFormat="1" applyFont="1" applyFill="1" applyBorder="1" applyAlignment="1">
      <alignment horizontal="right" vertical="top" wrapText="1"/>
    </xf>
    <xf numFmtId="0" fontId="19" fillId="7" borderId="0" xfId="0" applyFont="1" applyFill="1" applyAlignment="1">
      <alignment horizontal="center" vertical="top" wrapText="1"/>
    </xf>
    <xf numFmtId="0" fontId="10" fillId="0" borderId="10" xfId="3" applyFont="1" applyBorder="1" applyAlignment="1">
      <alignment horizontal="center" vertical="center" wrapText="1"/>
    </xf>
    <xf numFmtId="4" fontId="16" fillId="7" borderId="0" xfId="0" applyNumberFormat="1" applyFont="1" applyFill="1" applyAlignment="1">
      <alignment horizontal="right" vertical="top" wrapText="1"/>
    </xf>
    <xf numFmtId="49" fontId="10" fillId="0" borderId="10" xfId="3"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43" fontId="17" fillId="5" borderId="18" xfId="1" applyFont="1" applyFill="1" applyBorder="1" applyAlignment="1">
      <alignment horizontal="right" vertical="top" wrapText="1"/>
    </xf>
    <xf numFmtId="43" fontId="18" fillId="6" borderId="18" xfId="1" applyFont="1" applyFill="1" applyBorder="1" applyAlignment="1">
      <alignment horizontal="right" vertical="top" wrapText="1"/>
    </xf>
    <xf numFmtId="43" fontId="19" fillId="7" borderId="0" xfId="1" applyFont="1" applyFill="1" applyAlignment="1">
      <alignment horizontal="center" vertical="top" wrapText="1"/>
    </xf>
    <xf numFmtId="9" fontId="16" fillId="7" borderId="0" xfId="5" applyFont="1" applyFill="1" applyAlignment="1">
      <alignment horizontal="right" vertical="top" wrapText="1"/>
    </xf>
    <xf numFmtId="0" fontId="26" fillId="0" borderId="0" xfId="0" applyFont="1" applyAlignment="1">
      <alignment horizontal="left"/>
    </xf>
    <xf numFmtId="0" fontId="26" fillId="0" borderId="0" xfId="0" applyFont="1" applyAlignment="1">
      <alignment horizontal="right"/>
    </xf>
    <xf numFmtId="0" fontId="6" fillId="0" borderId="23" xfId="0" applyFont="1" applyBorder="1" applyAlignment="1">
      <alignment vertical="center"/>
    </xf>
    <xf numFmtId="0" fontId="0" fillId="0" borderId="23" xfId="0" applyBorder="1" applyAlignment="1">
      <alignment vertical="center"/>
    </xf>
    <xf numFmtId="167" fontId="18" fillId="6" borderId="18" xfId="0" applyNumberFormat="1" applyFont="1" applyFill="1" applyBorder="1" applyAlignment="1">
      <alignment horizontal="right" vertical="top" wrapText="1"/>
    </xf>
    <xf numFmtId="167" fontId="17" fillId="5" borderId="18" xfId="0" applyNumberFormat="1" applyFont="1" applyFill="1" applyBorder="1" applyAlignment="1">
      <alignment horizontal="right" vertical="top" wrapText="1"/>
    </xf>
    <xf numFmtId="4" fontId="8" fillId="0" borderId="2" xfId="0" applyNumberFormat="1" applyFont="1" applyBorder="1" applyAlignment="1">
      <alignment vertical="center"/>
    </xf>
    <xf numFmtId="4" fontId="2" fillId="0" borderId="0" xfId="0" applyNumberFormat="1" applyFont="1" applyAlignment="1">
      <alignment horizontal="left" vertical="center"/>
    </xf>
    <xf numFmtId="4" fontId="8" fillId="0" borderId="7" xfId="0" applyNumberFormat="1" applyFont="1" applyBorder="1" applyAlignment="1">
      <alignment vertical="center"/>
    </xf>
    <xf numFmtId="4" fontId="9" fillId="3" borderId="15" xfId="0" applyNumberFormat="1" applyFont="1" applyFill="1" applyBorder="1" applyAlignment="1">
      <alignment horizontal="center" vertical="center" wrapText="1"/>
    </xf>
    <xf numFmtId="4" fontId="19" fillId="7" borderId="0" xfId="0" applyNumberFormat="1" applyFont="1" applyFill="1" applyAlignment="1">
      <alignment horizontal="center" vertical="top" wrapText="1"/>
    </xf>
    <xf numFmtId="4" fontId="0" fillId="0" borderId="0" xfId="0" applyNumberFormat="1" applyAlignment="1">
      <alignment vertical="center"/>
    </xf>
    <xf numFmtId="10" fontId="2" fillId="0" borderId="0" xfId="5" applyNumberFormat="1" applyFont="1" applyAlignment="1">
      <alignment horizontal="left" vertical="center"/>
    </xf>
    <xf numFmtId="0" fontId="2" fillId="0" borderId="23" xfId="0" applyFont="1" applyBorder="1" applyAlignment="1">
      <alignment vertical="center"/>
    </xf>
    <xf numFmtId="4" fontId="2" fillId="0" borderId="23" xfId="0" applyNumberFormat="1" applyFont="1" applyBorder="1" applyAlignment="1">
      <alignment vertical="center"/>
    </xf>
    <xf numFmtId="49" fontId="2" fillId="0" borderId="23" xfId="0" applyNumberFormat="1" applyFont="1" applyBorder="1" applyAlignment="1">
      <alignment vertical="center"/>
    </xf>
    <xf numFmtId="49" fontId="8" fillId="0" borderId="34" xfId="0" applyNumberFormat="1" applyFont="1" applyBorder="1" applyAlignment="1">
      <alignment horizontal="left" vertical="center"/>
    </xf>
    <xf numFmtId="0" fontId="8" fillId="0" borderId="35" xfId="0" applyFont="1" applyBorder="1" applyAlignment="1">
      <alignment vertical="center" wrapText="1"/>
    </xf>
    <xf numFmtId="4" fontId="8" fillId="0" borderId="35" xfId="0" applyNumberFormat="1" applyFont="1" applyBorder="1" applyAlignment="1">
      <alignment vertical="center"/>
    </xf>
    <xf numFmtId="0" fontId="8" fillId="0" borderId="35" xfId="0" applyFont="1" applyBorder="1" applyAlignment="1">
      <alignment vertical="center"/>
    </xf>
    <xf numFmtId="0" fontId="8" fillId="0" borderId="36" xfId="0" applyFont="1" applyBorder="1" applyAlignment="1">
      <alignment horizontal="left" vertical="center"/>
    </xf>
    <xf numFmtId="49" fontId="2" fillId="0" borderId="37" xfId="0" applyNumberFormat="1" applyFont="1" applyBorder="1" applyAlignment="1">
      <alignment horizontal="left" vertical="center"/>
    </xf>
    <xf numFmtId="0" fontId="8" fillId="0" borderId="23" xfId="0" applyFont="1" applyBorder="1" applyAlignment="1">
      <alignment vertical="center" wrapText="1"/>
    </xf>
    <xf numFmtId="10" fontId="2" fillId="0" borderId="23" xfId="5" applyNumberFormat="1" applyFont="1" applyBorder="1" applyAlignment="1">
      <alignment horizontal="left" vertical="center"/>
    </xf>
    <xf numFmtId="10" fontId="2" fillId="0" borderId="23" xfId="0" applyNumberFormat="1" applyFont="1" applyBorder="1" applyAlignment="1">
      <alignment horizontal="left" vertical="center"/>
    </xf>
    <xf numFmtId="49" fontId="2" fillId="0" borderId="38" xfId="0" applyNumberFormat="1" applyFont="1" applyBorder="1" applyAlignment="1">
      <alignment horizontal="left" vertical="center"/>
    </xf>
    <xf numFmtId="4" fontId="8" fillId="0" borderId="23" xfId="0" applyNumberFormat="1" applyFont="1" applyBorder="1" applyAlignment="1">
      <alignment vertical="center"/>
    </xf>
    <xf numFmtId="0" fontId="2" fillId="0" borderId="38" xfId="0" applyFont="1" applyBorder="1" applyAlignment="1">
      <alignment vertical="center"/>
    </xf>
    <xf numFmtId="0" fontId="8" fillId="0" borderId="37" xfId="0" applyFont="1" applyBorder="1" applyAlignment="1">
      <alignment horizontal="left" vertical="center"/>
    </xf>
    <xf numFmtId="4" fontId="2" fillId="0" borderId="23" xfId="0" applyNumberFormat="1" applyFont="1" applyBorder="1" applyAlignment="1">
      <alignment horizontal="left" vertical="center"/>
    </xf>
    <xf numFmtId="49" fontId="2" fillId="0" borderId="38" xfId="0" applyNumberFormat="1" applyFont="1" applyBorder="1" applyAlignment="1">
      <alignment vertical="center"/>
    </xf>
    <xf numFmtId="4" fontId="8" fillId="0" borderId="40" xfId="0" applyNumberFormat="1"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8" fillId="0" borderId="36" xfId="0" applyFont="1" applyBorder="1" applyAlignment="1">
      <alignment horizontal="right" vertical="center"/>
    </xf>
    <xf numFmtId="49" fontId="2" fillId="0" borderId="38" xfId="0" applyNumberFormat="1" applyFont="1" applyBorder="1" applyAlignment="1">
      <alignment horizontal="right" vertical="center"/>
    </xf>
    <xf numFmtId="17" fontId="2" fillId="0" borderId="23" xfId="0" applyNumberFormat="1" applyFont="1" applyBorder="1"/>
    <xf numFmtId="0" fontId="7" fillId="0" borderId="26" xfId="0" applyFont="1" applyBorder="1" applyAlignment="1">
      <alignment horizontal="left" vertical="center"/>
    </xf>
    <xf numFmtId="0" fontId="9" fillId="0" borderId="26" xfId="0" applyFont="1" applyBorder="1" applyAlignment="1">
      <alignment vertical="center"/>
    </xf>
    <xf numFmtId="4" fontId="8" fillId="0" borderId="38" xfId="0" applyNumberFormat="1" applyFont="1" applyBorder="1" applyAlignment="1">
      <alignment vertical="center"/>
    </xf>
    <xf numFmtId="10" fontId="2" fillId="0" borderId="38" xfId="0" applyNumberFormat="1" applyFont="1" applyBorder="1" applyAlignment="1">
      <alignment horizontal="left" vertical="center"/>
    </xf>
    <xf numFmtId="0" fontId="8" fillId="0" borderId="23" xfId="0" applyFont="1" applyBorder="1" applyAlignment="1">
      <alignment vertical="center"/>
    </xf>
    <xf numFmtId="43" fontId="2" fillId="0" borderId="23" xfId="1" applyFont="1" applyBorder="1" applyAlignment="1">
      <alignment vertical="center"/>
    </xf>
    <xf numFmtId="49" fontId="2" fillId="0" borderId="37" xfId="0" applyNumberFormat="1" applyFont="1" applyBorder="1" applyAlignment="1">
      <alignment vertical="center"/>
    </xf>
    <xf numFmtId="49" fontId="2" fillId="0" borderId="39" xfId="0" applyNumberFormat="1" applyFont="1" applyBorder="1" applyAlignment="1">
      <alignment horizontal="left" vertical="center"/>
    </xf>
    <xf numFmtId="0" fontId="8" fillId="0" borderId="40" xfId="0" applyFont="1" applyBorder="1" applyAlignment="1">
      <alignment vertical="center" wrapText="1"/>
    </xf>
    <xf numFmtId="0" fontId="8" fillId="0" borderId="40" xfId="0" applyFont="1" applyBorder="1" applyAlignment="1">
      <alignment vertical="center"/>
    </xf>
    <xf numFmtId="4" fontId="2" fillId="0" borderId="40" xfId="0" applyNumberFormat="1" applyFont="1" applyBorder="1" applyAlignment="1">
      <alignment vertical="center"/>
    </xf>
    <xf numFmtId="0" fontId="1" fillId="0" borderId="35" xfId="3" applyBorder="1"/>
    <xf numFmtId="0" fontId="1" fillId="0" borderId="40" xfId="3" applyBorder="1"/>
    <xf numFmtId="0" fontId="9" fillId="0" borderId="34" xfId="0" applyFont="1" applyBorder="1" applyAlignment="1">
      <alignment vertical="center"/>
    </xf>
    <xf numFmtId="0" fontId="9" fillId="0" borderId="35" xfId="0" applyFont="1" applyBorder="1" applyAlignment="1">
      <alignment vertical="center"/>
    </xf>
    <xf numFmtId="43" fontId="16" fillId="7" borderId="35" xfId="1" applyFont="1" applyFill="1" applyBorder="1" applyAlignment="1">
      <alignment horizontal="right" vertical="top" wrapText="1"/>
    </xf>
    <xf numFmtId="4" fontId="16" fillId="7" borderId="35" xfId="0" applyNumberFormat="1" applyFont="1" applyFill="1" applyBorder="1" applyAlignment="1">
      <alignment horizontal="right" vertical="top" wrapText="1"/>
    </xf>
    <xf numFmtId="0" fontId="16" fillId="7" borderId="35" xfId="0" applyFont="1" applyFill="1" applyBorder="1" applyAlignment="1">
      <alignment horizontal="right" vertical="top" wrapText="1"/>
    </xf>
    <xf numFmtId="0" fontId="16" fillId="7" borderId="36" xfId="0" applyFont="1" applyFill="1" applyBorder="1" applyAlignment="1">
      <alignment horizontal="left" vertical="top" wrapText="1"/>
    </xf>
    <xf numFmtId="0" fontId="9" fillId="0" borderId="37" xfId="0" applyFont="1" applyBorder="1" applyAlignment="1">
      <alignment vertical="center"/>
    </xf>
    <xf numFmtId="0" fontId="9" fillId="0" borderId="23" xfId="0" applyFont="1" applyBorder="1" applyAlignment="1">
      <alignment vertical="center"/>
    </xf>
    <xf numFmtId="43" fontId="16" fillId="7" borderId="23" xfId="1" applyFont="1" applyFill="1" applyBorder="1" applyAlignment="1">
      <alignment horizontal="right" vertical="top" wrapText="1"/>
    </xf>
    <xf numFmtId="4" fontId="16" fillId="7" borderId="23" xfId="0" applyNumberFormat="1" applyFont="1" applyFill="1" applyBorder="1" applyAlignment="1">
      <alignment horizontal="right" vertical="top" wrapText="1"/>
    </xf>
    <xf numFmtId="0" fontId="16" fillId="7" borderId="23" xfId="0" applyFont="1" applyFill="1" applyBorder="1" applyAlignment="1">
      <alignment horizontal="right" vertical="top" wrapText="1"/>
    </xf>
    <xf numFmtId="0" fontId="16" fillId="7" borderId="38" xfId="0" applyFont="1" applyFill="1" applyBorder="1" applyAlignment="1">
      <alignment horizontal="left" vertical="top"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43" fontId="2" fillId="0" borderId="40" xfId="1" applyFont="1" applyBorder="1" applyAlignment="1">
      <alignment vertical="center"/>
    </xf>
    <xf numFmtId="0" fontId="18" fillId="6" borderId="42" xfId="0" applyFont="1" applyFill="1" applyBorder="1" applyAlignment="1">
      <alignment horizontal="left" vertical="top" wrapText="1"/>
    </xf>
    <xf numFmtId="0" fontId="18" fillId="6" borderId="42" xfId="0" applyFont="1" applyFill="1" applyBorder="1" applyAlignment="1">
      <alignment horizontal="right" vertical="top" wrapText="1"/>
    </xf>
    <xf numFmtId="0" fontId="18" fillId="6" borderId="42" xfId="0" applyFont="1" applyFill="1" applyBorder="1" applyAlignment="1">
      <alignment horizontal="center" vertical="top" wrapText="1"/>
    </xf>
    <xf numFmtId="43" fontId="18" fillId="6" borderId="42" xfId="1" applyFont="1" applyFill="1" applyBorder="1" applyAlignment="1">
      <alignment horizontal="right" vertical="top" wrapText="1"/>
    </xf>
    <xf numFmtId="4" fontId="18" fillId="6" borderId="42" xfId="0" applyNumberFormat="1" applyFont="1" applyFill="1" applyBorder="1" applyAlignment="1">
      <alignment horizontal="right" vertical="top" wrapText="1"/>
    </xf>
    <xf numFmtId="167" fontId="18" fillId="6" borderId="42" xfId="0" applyNumberFormat="1" applyFont="1" applyFill="1" applyBorder="1" applyAlignment="1">
      <alignment horizontal="right" vertical="top" wrapText="1"/>
    </xf>
    <xf numFmtId="0" fontId="16" fillId="7" borderId="23" xfId="0" applyFont="1" applyFill="1" applyBorder="1" applyAlignment="1">
      <alignment horizontal="left" vertical="top" wrapText="1"/>
    </xf>
    <xf numFmtId="49" fontId="9" fillId="0" borderId="23" xfId="0" applyNumberFormat="1" applyFont="1" applyBorder="1" applyAlignment="1">
      <alignment vertical="center"/>
    </xf>
    <xf numFmtId="49" fontId="7" fillId="0" borderId="23" xfId="0" applyNumberFormat="1" applyFont="1" applyBorder="1" applyAlignment="1">
      <alignment vertical="center"/>
    </xf>
    <xf numFmtId="0" fontId="16" fillId="7" borderId="36" xfId="0" applyFont="1" applyFill="1" applyBorder="1" applyAlignment="1">
      <alignment horizontal="right" vertical="top" wrapText="1"/>
    </xf>
    <xf numFmtId="0" fontId="16" fillId="7" borderId="38" xfId="0" applyFont="1" applyFill="1" applyBorder="1" applyAlignment="1">
      <alignment horizontal="right" vertical="top" wrapText="1"/>
    </xf>
    <xf numFmtId="10" fontId="7" fillId="0" borderId="0" xfId="5" applyNumberFormat="1" applyFont="1" applyAlignment="1">
      <alignment vertical="center"/>
    </xf>
    <xf numFmtId="49" fontId="9" fillId="3" borderId="23" xfId="0" applyNumberFormat="1" applyFont="1" applyFill="1" applyBorder="1" applyAlignment="1">
      <alignment horizontal="center" vertical="center" wrapText="1"/>
    </xf>
    <xf numFmtId="0" fontId="9" fillId="3" borderId="23" xfId="0" applyFont="1" applyFill="1" applyBorder="1" applyAlignment="1">
      <alignment horizontal="center" vertical="center" wrapText="1"/>
    </xf>
    <xf numFmtId="4" fontId="7" fillId="3" borderId="23" xfId="0" applyNumberFormat="1" applyFont="1" applyFill="1" applyBorder="1" applyAlignment="1">
      <alignment horizontal="center" vertical="center" wrapText="1"/>
    </xf>
    <xf numFmtId="4" fontId="9" fillId="0" borderId="23" xfId="0" applyNumberFormat="1" applyFont="1" applyBorder="1" applyAlignment="1">
      <alignment horizontal="center" vertical="center" wrapText="1"/>
    </xf>
    <xf numFmtId="43" fontId="9" fillId="3" borderId="23" xfId="1" applyFont="1" applyFill="1" applyBorder="1" applyAlignment="1">
      <alignment horizontal="center" vertical="center" wrapText="1"/>
    </xf>
    <xf numFmtId="4" fontId="9" fillId="3" borderId="23" xfId="0" applyNumberFormat="1" applyFont="1" applyFill="1" applyBorder="1" applyAlignment="1">
      <alignment horizontal="center" vertical="center" wrapText="1"/>
    </xf>
    <xf numFmtId="10" fontId="9" fillId="3" borderId="23" xfId="0" applyNumberFormat="1" applyFont="1" applyFill="1" applyBorder="1" applyAlignment="1">
      <alignment horizontal="center" vertical="center" wrapText="1"/>
    </xf>
    <xf numFmtId="165" fontId="7" fillId="0" borderId="23"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17" fillId="5" borderId="30"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31" fillId="5" borderId="30" xfId="0" applyFont="1" applyFill="1" applyBorder="1" applyAlignment="1">
      <alignment horizontal="center" vertical="center" wrapText="1"/>
    </xf>
    <xf numFmtId="44" fontId="31" fillId="5" borderId="30" xfId="6" applyFont="1" applyFill="1" applyBorder="1" applyAlignment="1">
      <alignment horizontal="right" vertical="center" wrapText="1"/>
    </xf>
    <xf numFmtId="44" fontId="17" fillId="5" borderId="30" xfId="6" applyFont="1" applyFill="1" applyBorder="1" applyAlignment="1">
      <alignment horizontal="right" vertical="center" wrapText="1"/>
    </xf>
    <xf numFmtId="10" fontId="13" fillId="0" borderId="0" xfId="5" applyNumberFormat="1" applyFont="1" applyAlignment="1">
      <alignment horizontal="center" vertical="center" wrapText="1"/>
    </xf>
    <xf numFmtId="10" fontId="31" fillId="5" borderId="30" xfId="5" applyNumberFormat="1" applyFont="1" applyFill="1" applyBorder="1" applyAlignment="1">
      <alignment horizontal="right" vertical="center" wrapText="1"/>
    </xf>
    <xf numFmtId="10" fontId="7" fillId="0" borderId="0" xfId="0" applyNumberFormat="1" applyFont="1" applyAlignment="1">
      <alignment horizontal="right" vertical="center"/>
    </xf>
    <xf numFmtId="10" fontId="2" fillId="0" borderId="0" xfId="0" applyNumberFormat="1" applyFont="1" applyAlignment="1">
      <alignment vertical="center"/>
    </xf>
    <xf numFmtId="10" fontId="17" fillId="5" borderId="30" xfId="5" applyNumberFormat="1" applyFont="1" applyFill="1" applyBorder="1" applyAlignment="1">
      <alignment horizontal="right" vertical="center" wrapText="1"/>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center"/>
    </xf>
    <xf numFmtId="49" fontId="9" fillId="0" borderId="4" xfId="0" applyNumberFormat="1" applyFont="1" applyBorder="1" applyAlignment="1">
      <alignment horizontal="center"/>
    </xf>
    <xf numFmtId="49" fontId="7" fillId="0" borderId="4" xfId="0" applyNumberFormat="1" applyFont="1" applyBorder="1" applyAlignment="1">
      <alignment horizontal="center" vertical="top"/>
    </xf>
    <xf numFmtId="49" fontId="2" fillId="0" borderId="37"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17" fillId="5" borderId="31" xfId="0" applyFont="1" applyFill="1" applyBorder="1" applyAlignment="1">
      <alignment horizontal="center" vertical="top" wrapText="1"/>
    </xf>
    <xf numFmtId="0" fontId="17" fillId="5" borderId="32" xfId="0" applyFont="1" applyFill="1" applyBorder="1" applyAlignment="1">
      <alignment horizontal="center" vertical="top" wrapText="1"/>
    </xf>
    <xf numFmtId="0" fontId="17" fillId="5" borderId="33" xfId="0" applyFont="1" applyFill="1" applyBorder="1" applyAlignment="1">
      <alignment horizontal="center" vertical="top" wrapText="1"/>
    </xf>
    <xf numFmtId="0" fontId="17" fillId="5" borderId="31" xfId="0" applyFont="1" applyFill="1" applyBorder="1" applyAlignment="1">
      <alignment horizontal="right" vertical="top" wrapText="1"/>
    </xf>
    <xf numFmtId="0" fontId="17" fillId="5" borderId="32" xfId="0" applyFont="1" applyFill="1" applyBorder="1" applyAlignment="1">
      <alignment horizontal="right" vertical="top" wrapText="1"/>
    </xf>
    <xf numFmtId="0" fontId="17" fillId="5" borderId="33" xfId="0" applyFont="1" applyFill="1" applyBorder="1" applyAlignment="1">
      <alignment horizontal="right" vertical="top" wrapText="1"/>
    </xf>
    <xf numFmtId="0" fontId="8" fillId="4" borderId="3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7" xfId="0" applyFont="1" applyFill="1" applyBorder="1" applyAlignment="1">
      <alignment horizontal="center" vertical="center" wrapText="1"/>
    </xf>
    <xf numFmtId="49" fontId="5" fillId="0" borderId="30" xfId="0" applyNumberFormat="1" applyFont="1" applyBorder="1" applyAlignment="1">
      <alignment horizontal="center" vertical="center"/>
    </xf>
    <xf numFmtId="0" fontId="16" fillId="7" borderId="0" xfId="0" applyFont="1" applyFill="1" applyAlignment="1">
      <alignment horizontal="right" vertical="top" wrapText="1"/>
    </xf>
    <xf numFmtId="0" fontId="8" fillId="4" borderId="16" xfId="0" applyFont="1" applyFill="1" applyBorder="1" applyAlignment="1">
      <alignment horizontal="left" vertical="center" wrapText="1"/>
    </xf>
    <xf numFmtId="0" fontId="6" fillId="0" borderId="17" xfId="0" applyFont="1" applyBorder="1" applyAlignment="1">
      <alignment vertical="center"/>
    </xf>
    <xf numFmtId="0" fontId="8" fillId="4" borderId="16" xfId="0" applyFont="1" applyFill="1" applyBorder="1" applyAlignment="1">
      <alignment horizontal="right" vertical="center" wrapText="1"/>
    </xf>
    <xf numFmtId="0" fontId="8" fillId="4" borderId="16" xfId="0" applyFont="1" applyFill="1" applyBorder="1" applyAlignment="1">
      <alignment horizontal="center" vertical="center" wrapText="1"/>
    </xf>
    <xf numFmtId="43" fontId="8" fillId="4" borderId="16" xfId="1" applyFont="1" applyFill="1" applyBorder="1" applyAlignment="1">
      <alignment horizontal="right" vertical="center" wrapText="1"/>
    </xf>
    <xf numFmtId="43" fontId="6" fillId="0" borderId="17" xfId="1" applyFont="1" applyBorder="1" applyAlignment="1">
      <alignment vertical="center"/>
    </xf>
    <xf numFmtId="4" fontId="8" fillId="4" borderId="19" xfId="0" applyNumberFormat="1" applyFont="1" applyFill="1" applyBorder="1" applyAlignment="1">
      <alignment horizontal="right" vertical="center" wrapText="1"/>
    </xf>
    <xf numFmtId="4" fontId="6" fillId="0" borderId="25" xfId="0" applyNumberFormat="1" applyFont="1" applyBorder="1" applyAlignment="1">
      <alignment vertical="center"/>
    </xf>
    <xf numFmtId="167" fontId="27" fillId="0" borderId="23" xfId="0" applyNumberFormat="1" applyFont="1" applyBorder="1" applyAlignment="1">
      <alignment horizontal="center" vertical="center"/>
    </xf>
    <xf numFmtId="0" fontId="28" fillId="7" borderId="43" xfId="0" applyFont="1" applyFill="1" applyBorder="1" applyAlignment="1">
      <alignment horizontal="right" vertical="center" wrapText="1"/>
    </xf>
    <xf numFmtId="0" fontId="28" fillId="7" borderId="44" xfId="0" applyFont="1" applyFill="1" applyBorder="1" applyAlignment="1">
      <alignment horizontal="right" vertical="center" wrapText="1"/>
    </xf>
    <xf numFmtId="167" fontId="28" fillId="7" borderId="44" xfId="0" applyNumberFormat="1" applyFont="1" applyFill="1" applyBorder="1" applyAlignment="1">
      <alignment horizontal="center" vertical="top" wrapText="1"/>
    </xf>
    <xf numFmtId="167" fontId="28" fillId="7" borderId="45" xfId="0" applyNumberFormat="1" applyFont="1" applyFill="1" applyBorder="1" applyAlignment="1">
      <alignment horizontal="center" vertical="top" wrapText="1"/>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9" fillId="0" borderId="38" xfId="0" applyFont="1" applyBorder="1" applyAlignment="1">
      <alignment horizontal="center" vertical="center"/>
    </xf>
    <xf numFmtId="49" fontId="9" fillId="0" borderId="37"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30" fillId="5" borderId="34" xfId="0" applyFont="1" applyFill="1" applyBorder="1" applyAlignment="1">
      <alignment horizontal="center" vertical="center" wrapText="1"/>
    </xf>
    <xf numFmtId="0" fontId="30" fillId="5" borderId="36" xfId="0" applyFont="1" applyFill="1" applyBorder="1" applyAlignment="1">
      <alignment horizontal="center" vertical="center" wrapText="1"/>
    </xf>
    <xf numFmtId="0" fontId="30" fillId="5" borderId="39"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17" fillId="5" borderId="46"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49" fontId="2" fillId="0" borderId="22"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6" fillId="0" borderId="17" xfId="0" applyFont="1" applyBorder="1" applyAlignment="1">
      <alignment horizontal="center" vertical="center"/>
    </xf>
    <xf numFmtId="0" fontId="7" fillId="0" borderId="1" xfId="0" applyFont="1" applyBorder="1" applyAlignment="1">
      <alignment horizontal="center" wrapText="1"/>
    </xf>
    <xf numFmtId="49" fontId="7" fillId="0" borderId="4" xfId="0" applyNumberFormat="1" applyFont="1" applyBorder="1" applyAlignment="1">
      <alignment horizontal="center"/>
    </xf>
    <xf numFmtId="0" fontId="12" fillId="2" borderId="28" xfId="0" applyFont="1" applyFill="1" applyBorder="1" applyAlignment="1">
      <alignment horizontal="center" vertical="center"/>
    </xf>
    <xf numFmtId="0" fontId="6" fillId="0" borderId="17" xfId="0" applyFont="1" applyBorder="1"/>
    <xf numFmtId="0" fontId="7" fillId="0" borderId="0" xfId="0" applyFont="1" applyAlignment="1">
      <alignment vertical="center"/>
    </xf>
    <xf numFmtId="0" fontId="7" fillId="0" borderId="0" xfId="0" applyFont="1" applyAlignment="1">
      <alignment horizontal="left" vertical="center" wrapText="1"/>
    </xf>
    <xf numFmtId="0" fontId="10" fillId="0" borderId="11" xfId="3" applyFont="1" applyBorder="1" applyAlignment="1">
      <alignment horizontal="left" vertical="center" wrapText="1"/>
    </xf>
    <xf numFmtId="0" fontId="10" fillId="0" borderId="14" xfId="3" applyFont="1" applyBorder="1" applyAlignment="1">
      <alignment horizontal="left" vertical="center" wrapText="1"/>
    </xf>
    <xf numFmtId="0" fontId="10" fillId="0" borderId="13" xfId="3" applyFont="1" applyBorder="1" applyAlignment="1">
      <alignment horizontal="left" vertical="center" wrapText="1"/>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6" fillId="0" borderId="20" xfId="3" applyFont="1" applyBorder="1"/>
    <xf numFmtId="0" fontId="6" fillId="0" borderId="21" xfId="3" applyFont="1" applyBorder="1"/>
    <xf numFmtId="0" fontId="6" fillId="0" borderId="22" xfId="3" applyFont="1" applyBorder="1"/>
    <xf numFmtId="0" fontId="6" fillId="0" borderId="23" xfId="3" applyFont="1"/>
    <xf numFmtId="0" fontId="1" fillId="0" borderId="23" xfId="3"/>
    <xf numFmtId="0" fontId="6" fillId="0" borderId="24" xfId="3" applyFont="1" applyBorder="1"/>
    <xf numFmtId="0" fontId="6" fillId="0" borderId="25" xfId="3" applyFont="1" applyBorder="1"/>
    <xf numFmtId="0" fontId="6" fillId="0" borderId="26" xfId="3" applyFont="1" applyBorder="1"/>
    <xf numFmtId="0" fontId="6" fillId="0" borderId="27" xfId="3" applyFont="1" applyBorder="1"/>
    <xf numFmtId="0" fontId="22" fillId="2" borderId="11" xfId="3" applyFont="1" applyFill="1" applyBorder="1" applyAlignment="1">
      <alignment horizontal="center" vertical="center" wrapText="1"/>
    </xf>
    <xf numFmtId="0" fontId="22" fillId="2" borderId="14" xfId="3" applyFont="1" applyFill="1" applyBorder="1" applyAlignment="1">
      <alignment horizontal="center" vertical="center" wrapText="1"/>
    </xf>
    <xf numFmtId="0" fontId="22" fillId="2" borderId="13" xfId="3"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10"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lignment horizontal="left" vertical="center"/>
    </xf>
    <xf numFmtId="0" fontId="12" fillId="2" borderId="30" xfId="0" applyFont="1" applyFill="1" applyBorder="1" applyAlignment="1">
      <alignment horizontal="center" vertical="center"/>
    </xf>
    <xf numFmtId="0" fontId="6" fillId="0" borderId="30" xfId="0" applyFont="1" applyBorder="1"/>
    <xf numFmtId="10" fontId="12" fillId="2" borderId="30" xfId="0" applyNumberFormat="1" applyFont="1" applyFill="1" applyBorder="1" applyAlignment="1">
      <alignment horizontal="center" vertical="center"/>
    </xf>
  </cellXfs>
  <cellStyles count="7">
    <cellStyle name="Moeda" xfId="6" builtinId="4"/>
    <cellStyle name="Normal" xfId="0" builtinId="0"/>
    <cellStyle name="Normal 2" xfId="2" xr:uid="{A6D6DA0A-A2F2-4038-9457-4672DB045A13}"/>
    <cellStyle name="Normal 3" xfId="3" xr:uid="{FEE3E0F6-F4BB-4816-A940-04D7D9F387C3}"/>
    <cellStyle name="Normal 4" xfId="4" xr:uid="{0FBACFE0-196B-40CF-9968-9C9FF2A753F6}"/>
    <cellStyle name="Porcentagem" xfId="5" builtinId="5"/>
    <cellStyle name="Vírgula" xfId="1" builtinId="3"/>
  </cellStyles>
  <dxfs count="3">
    <dxf>
      <font>
        <color theme="4" tint="0.59996337778862885"/>
      </font>
    </dxf>
    <dxf>
      <font>
        <color theme="8" tint="0.79998168889431442"/>
      </font>
    </dxf>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jp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1028700</xdr:colOff>
      <xdr:row>2</xdr:row>
      <xdr:rowOff>76200</xdr:rowOff>
    </xdr:from>
    <xdr:ext cx="1981200"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104775</xdr:rowOff>
    </xdr:from>
    <xdr:ext cx="1866900" cy="9810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xdr:col>
      <xdr:colOff>2812143</xdr:colOff>
      <xdr:row>1</xdr:row>
      <xdr:rowOff>132583</xdr:rowOff>
    </xdr:from>
    <xdr:to>
      <xdr:col>2</xdr:col>
      <xdr:colOff>800817</xdr:colOff>
      <xdr:row>5</xdr:row>
      <xdr:rowOff>99612</xdr:rowOff>
    </xdr:to>
    <xdr:pic>
      <xdr:nvPicPr>
        <xdr:cNvPr id="6" name="Imagem 5">
          <a:extLst>
            <a:ext uri="{FF2B5EF4-FFF2-40B4-BE49-F238E27FC236}">
              <a16:creationId xmlns:a16="http://schemas.microsoft.com/office/drawing/2014/main" id="{89C61ACE-6455-4AEF-B0F9-443BEB4877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56374" y="320990"/>
          <a:ext cx="1038069" cy="91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2163187</xdr:colOff>
      <xdr:row>1</xdr:row>
      <xdr:rowOff>132583</xdr:rowOff>
    </xdr:from>
    <xdr:to>
      <xdr:col>4</xdr:col>
      <xdr:colOff>151860</xdr:colOff>
      <xdr:row>5</xdr:row>
      <xdr:rowOff>99612</xdr:rowOff>
    </xdr:to>
    <xdr:pic>
      <xdr:nvPicPr>
        <xdr:cNvPr id="7" name="Imagem 6">
          <a:extLst>
            <a:ext uri="{FF2B5EF4-FFF2-40B4-BE49-F238E27FC236}">
              <a16:creationId xmlns:a16="http://schemas.microsoft.com/office/drawing/2014/main" id="{261BF590-26E0-D92C-F015-3F28833F96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06209" y="320990"/>
          <a:ext cx="1038069" cy="91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741136</xdr:colOff>
      <xdr:row>2</xdr:row>
      <xdr:rowOff>102961</xdr:rowOff>
    </xdr:from>
    <xdr:ext cx="198120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4847207" y="574675"/>
          <a:ext cx="1981200" cy="647700"/>
        </a:xfrm>
        <a:prstGeom prst="rect">
          <a:avLst/>
        </a:prstGeom>
        <a:noFill/>
      </xdr:spPr>
    </xdr:pic>
    <xdr:clientData fLocksWithSheet="0"/>
  </xdr:oneCellAnchor>
  <xdr:oneCellAnchor>
    <xdr:from>
      <xdr:col>0</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7</xdr:col>
      <xdr:colOff>736600</xdr:colOff>
      <xdr:row>2</xdr:row>
      <xdr:rowOff>95250</xdr:rowOff>
    </xdr:from>
    <xdr:to>
      <xdr:col>9</xdr:col>
      <xdr:colOff>863600</xdr:colOff>
      <xdr:row>5</xdr:row>
      <xdr:rowOff>38100</xdr:rowOff>
    </xdr:to>
    <xdr:pic>
      <xdr:nvPicPr>
        <xdr:cNvPr id="2093" name="image1.png">
          <a:extLst>
            <a:ext uri="{FF2B5EF4-FFF2-40B4-BE49-F238E27FC236}">
              <a16:creationId xmlns:a16="http://schemas.microsoft.com/office/drawing/2014/main" id="{A4B3197D-FFEB-149D-373C-EEE98900347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094" name="image2.png">
          <a:extLst>
            <a:ext uri="{FF2B5EF4-FFF2-40B4-BE49-F238E27FC236}">
              <a16:creationId xmlns:a16="http://schemas.microsoft.com/office/drawing/2014/main" id="{5990A1CF-B69F-5B03-1832-D9D06181511A}"/>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095" name="Picture 47">
          <a:extLst>
            <a:ext uri="{FF2B5EF4-FFF2-40B4-BE49-F238E27FC236}">
              <a16:creationId xmlns:a16="http://schemas.microsoft.com/office/drawing/2014/main" id="{16A3293A-01AC-CA7D-5D38-E987C8E2C69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096" name="Picture 48">
          <a:extLst>
            <a:ext uri="{FF2B5EF4-FFF2-40B4-BE49-F238E27FC236}">
              <a16:creationId xmlns:a16="http://schemas.microsoft.com/office/drawing/2014/main" id="{C79E8A6E-D416-E688-D0EA-93F028DEE75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097" name="Picture 49">
          <a:extLst>
            <a:ext uri="{FF2B5EF4-FFF2-40B4-BE49-F238E27FC236}">
              <a16:creationId xmlns:a16="http://schemas.microsoft.com/office/drawing/2014/main" id="{FB8EA912-9DE2-B7FB-9336-69B8621297C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098" name="Picture 50">
          <a:extLst>
            <a:ext uri="{FF2B5EF4-FFF2-40B4-BE49-F238E27FC236}">
              <a16:creationId xmlns:a16="http://schemas.microsoft.com/office/drawing/2014/main" id="{C57171DF-9308-B0A5-4039-3B543CBE99F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099" name="Picture 51">
          <a:extLst>
            <a:ext uri="{FF2B5EF4-FFF2-40B4-BE49-F238E27FC236}">
              <a16:creationId xmlns:a16="http://schemas.microsoft.com/office/drawing/2014/main" id="{02BC8F83-D1FB-B59F-B141-1F916F5DA04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00" name="Picture 52">
          <a:extLst>
            <a:ext uri="{FF2B5EF4-FFF2-40B4-BE49-F238E27FC236}">
              <a16:creationId xmlns:a16="http://schemas.microsoft.com/office/drawing/2014/main" id="{9002AE37-FC73-7FCD-9A7B-BF18B99448B2}"/>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01" name="Picture 53">
          <a:extLst>
            <a:ext uri="{FF2B5EF4-FFF2-40B4-BE49-F238E27FC236}">
              <a16:creationId xmlns:a16="http://schemas.microsoft.com/office/drawing/2014/main" id="{58C52A8F-739A-F229-E9A2-46E6A736080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02" name="Picture 54">
          <a:extLst>
            <a:ext uri="{FF2B5EF4-FFF2-40B4-BE49-F238E27FC236}">
              <a16:creationId xmlns:a16="http://schemas.microsoft.com/office/drawing/2014/main" id="{43DBEC2D-8C19-66CE-9428-EEB8AE63F90B}"/>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03" name="Picture 55">
          <a:extLst>
            <a:ext uri="{FF2B5EF4-FFF2-40B4-BE49-F238E27FC236}">
              <a16:creationId xmlns:a16="http://schemas.microsoft.com/office/drawing/2014/main" id="{D5E2E9AD-B116-FD5C-08B2-53BE8E24694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04" name="Picture 56">
          <a:extLst>
            <a:ext uri="{FF2B5EF4-FFF2-40B4-BE49-F238E27FC236}">
              <a16:creationId xmlns:a16="http://schemas.microsoft.com/office/drawing/2014/main" id="{775FD6D3-990D-6873-12DA-D83A79106ECC}"/>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05" name="Picture 57">
          <a:extLst>
            <a:ext uri="{FF2B5EF4-FFF2-40B4-BE49-F238E27FC236}">
              <a16:creationId xmlns:a16="http://schemas.microsoft.com/office/drawing/2014/main" id="{D1222E5D-DB76-4AF7-3EBB-1F791DDC3B5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06" name="Picture 58">
          <a:extLst>
            <a:ext uri="{FF2B5EF4-FFF2-40B4-BE49-F238E27FC236}">
              <a16:creationId xmlns:a16="http://schemas.microsoft.com/office/drawing/2014/main" id="{C83B7159-0742-D42A-284C-BD391300569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07" name="Picture 59">
          <a:extLst>
            <a:ext uri="{FF2B5EF4-FFF2-40B4-BE49-F238E27FC236}">
              <a16:creationId xmlns:a16="http://schemas.microsoft.com/office/drawing/2014/main" id="{C8DB2425-2471-0E4E-0041-3E744D3F13A5}"/>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08" name="Picture 60">
          <a:extLst>
            <a:ext uri="{FF2B5EF4-FFF2-40B4-BE49-F238E27FC236}">
              <a16:creationId xmlns:a16="http://schemas.microsoft.com/office/drawing/2014/main" id="{B7040142-C7C1-5ED3-62F2-B07BE66FD552}"/>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09" name="Picture 61">
          <a:extLst>
            <a:ext uri="{FF2B5EF4-FFF2-40B4-BE49-F238E27FC236}">
              <a16:creationId xmlns:a16="http://schemas.microsoft.com/office/drawing/2014/main" id="{FFD4A762-CBD5-10B8-B3A0-5E6AE439E083}"/>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10" name="Picture 62">
          <a:extLst>
            <a:ext uri="{FF2B5EF4-FFF2-40B4-BE49-F238E27FC236}">
              <a16:creationId xmlns:a16="http://schemas.microsoft.com/office/drawing/2014/main" id="{30658E68-B190-82EB-E04A-87AFFEDFFB7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11" name="Picture 63">
          <a:extLst>
            <a:ext uri="{FF2B5EF4-FFF2-40B4-BE49-F238E27FC236}">
              <a16:creationId xmlns:a16="http://schemas.microsoft.com/office/drawing/2014/main" id="{4F22D7BF-82AB-C812-700C-A8347AA0094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12" name="Picture 64">
          <a:extLst>
            <a:ext uri="{FF2B5EF4-FFF2-40B4-BE49-F238E27FC236}">
              <a16:creationId xmlns:a16="http://schemas.microsoft.com/office/drawing/2014/main" id="{57AE2106-41EA-A6D6-6D14-4EBDEDA11A0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13" name="Picture 65">
          <a:extLst>
            <a:ext uri="{FF2B5EF4-FFF2-40B4-BE49-F238E27FC236}">
              <a16:creationId xmlns:a16="http://schemas.microsoft.com/office/drawing/2014/main" id="{69C5A1B8-F9B9-CC4C-43B1-EAA40889B2A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14" name="Picture 66">
          <a:extLst>
            <a:ext uri="{FF2B5EF4-FFF2-40B4-BE49-F238E27FC236}">
              <a16:creationId xmlns:a16="http://schemas.microsoft.com/office/drawing/2014/main" id="{B59EA251-4C33-250E-FB97-ABFBA9B6FDA3}"/>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15" name="Picture 67">
          <a:extLst>
            <a:ext uri="{FF2B5EF4-FFF2-40B4-BE49-F238E27FC236}">
              <a16:creationId xmlns:a16="http://schemas.microsoft.com/office/drawing/2014/main" id="{6BA8D203-F868-5904-3732-BDDECB9B01AA}"/>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16" name="Picture 68">
          <a:extLst>
            <a:ext uri="{FF2B5EF4-FFF2-40B4-BE49-F238E27FC236}">
              <a16:creationId xmlns:a16="http://schemas.microsoft.com/office/drawing/2014/main" id="{C908F171-540E-9617-4634-E88B8F132C57}"/>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17" name="Picture 69">
          <a:extLst>
            <a:ext uri="{FF2B5EF4-FFF2-40B4-BE49-F238E27FC236}">
              <a16:creationId xmlns:a16="http://schemas.microsoft.com/office/drawing/2014/main" id="{636AD5AE-655D-A9E4-99D4-D36E891E08B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18" name="Picture 70">
          <a:extLst>
            <a:ext uri="{FF2B5EF4-FFF2-40B4-BE49-F238E27FC236}">
              <a16:creationId xmlns:a16="http://schemas.microsoft.com/office/drawing/2014/main" id="{93B3C9D8-1EA8-83D0-FFCA-B5D1C804B4FF}"/>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19" name="Picture 71">
          <a:extLst>
            <a:ext uri="{FF2B5EF4-FFF2-40B4-BE49-F238E27FC236}">
              <a16:creationId xmlns:a16="http://schemas.microsoft.com/office/drawing/2014/main" id="{98692694-B34C-97CF-1C9A-5B66F8C5F43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20" name="Picture 72">
          <a:extLst>
            <a:ext uri="{FF2B5EF4-FFF2-40B4-BE49-F238E27FC236}">
              <a16:creationId xmlns:a16="http://schemas.microsoft.com/office/drawing/2014/main" id="{7935B22B-7962-7326-F03F-6D1F45E13816}"/>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21" name="Picture 73">
          <a:extLst>
            <a:ext uri="{FF2B5EF4-FFF2-40B4-BE49-F238E27FC236}">
              <a16:creationId xmlns:a16="http://schemas.microsoft.com/office/drawing/2014/main" id="{5AD80974-9BC5-4D4B-DA2D-834AEB38F336}"/>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22" name="Picture 74">
          <a:extLst>
            <a:ext uri="{FF2B5EF4-FFF2-40B4-BE49-F238E27FC236}">
              <a16:creationId xmlns:a16="http://schemas.microsoft.com/office/drawing/2014/main" id="{00312630-E53B-35A9-D2C2-E31423BC7784}"/>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23" name="Picture 75">
          <a:extLst>
            <a:ext uri="{FF2B5EF4-FFF2-40B4-BE49-F238E27FC236}">
              <a16:creationId xmlns:a16="http://schemas.microsoft.com/office/drawing/2014/main" id="{BCABCC4F-F469-58EC-364F-A7F438FF8B8C}"/>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24" name="Picture 76">
          <a:extLst>
            <a:ext uri="{FF2B5EF4-FFF2-40B4-BE49-F238E27FC236}">
              <a16:creationId xmlns:a16="http://schemas.microsoft.com/office/drawing/2014/main" id="{7870AE05-1251-76A8-B524-A2EDED5018BE}"/>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25" name="Picture 77">
          <a:extLst>
            <a:ext uri="{FF2B5EF4-FFF2-40B4-BE49-F238E27FC236}">
              <a16:creationId xmlns:a16="http://schemas.microsoft.com/office/drawing/2014/main" id="{BF0850E2-A4C2-82B0-8631-314A9D13BF7D}"/>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26" name="Picture 78">
          <a:extLst>
            <a:ext uri="{FF2B5EF4-FFF2-40B4-BE49-F238E27FC236}">
              <a16:creationId xmlns:a16="http://schemas.microsoft.com/office/drawing/2014/main" id="{27758C40-6699-D263-85FA-0FA6DA48108F}"/>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736600</xdr:colOff>
      <xdr:row>2</xdr:row>
      <xdr:rowOff>95250</xdr:rowOff>
    </xdr:from>
    <xdr:to>
      <xdr:col>9</xdr:col>
      <xdr:colOff>863600</xdr:colOff>
      <xdr:row>5</xdr:row>
      <xdr:rowOff>38100</xdr:rowOff>
    </xdr:to>
    <xdr:pic>
      <xdr:nvPicPr>
        <xdr:cNvPr id="2127" name="Picture 79">
          <a:extLst>
            <a:ext uri="{FF2B5EF4-FFF2-40B4-BE49-F238E27FC236}">
              <a16:creationId xmlns:a16="http://schemas.microsoft.com/office/drawing/2014/main" id="{A6C2872B-BD96-05FD-ABD7-5F6B3916B76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1150" y="565150"/>
          <a:ext cx="1981200" cy="647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254000</xdr:colOff>
      <xdr:row>1</xdr:row>
      <xdr:rowOff>63500</xdr:rowOff>
    </xdr:from>
    <xdr:to>
      <xdr:col>2</xdr:col>
      <xdr:colOff>146050</xdr:colOff>
      <xdr:row>5</xdr:row>
      <xdr:rowOff>107950</xdr:rowOff>
    </xdr:to>
    <xdr:pic>
      <xdr:nvPicPr>
        <xdr:cNvPr id="2128" name="Picture 80">
          <a:extLst>
            <a:ext uri="{FF2B5EF4-FFF2-40B4-BE49-F238E27FC236}">
              <a16:creationId xmlns:a16="http://schemas.microsoft.com/office/drawing/2014/main" id="{BE97DA7A-6879-6804-5068-2FA9C7EFA915}"/>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0" y="298450"/>
          <a:ext cx="1866900" cy="9842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3</xdr:col>
      <xdr:colOff>286524</xdr:colOff>
      <xdr:row>1</xdr:row>
      <xdr:rowOff>92927</xdr:rowOff>
    </xdr:from>
    <xdr:to>
      <xdr:col>3</xdr:col>
      <xdr:colOff>1541036</xdr:colOff>
      <xdr:row>5</xdr:row>
      <xdr:rowOff>108802</xdr:rowOff>
    </xdr:to>
    <xdr:pic>
      <xdr:nvPicPr>
        <xdr:cNvPr id="7" name="Imagem 6">
          <a:extLst>
            <a:ext uri="{FF2B5EF4-FFF2-40B4-BE49-F238E27FC236}">
              <a16:creationId xmlns:a16="http://schemas.microsoft.com/office/drawing/2014/main" id="{DEACEC77-7653-48C7-83CF-6C5247B60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7317" y="325244"/>
          <a:ext cx="1254512" cy="94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596281</xdr:colOff>
      <xdr:row>1</xdr:row>
      <xdr:rowOff>92927</xdr:rowOff>
    </xdr:from>
    <xdr:to>
      <xdr:col>6</xdr:col>
      <xdr:colOff>983476</xdr:colOff>
      <xdr:row>5</xdr:row>
      <xdr:rowOff>108802</xdr:rowOff>
    </xdr:to>
    <xdr:pic>
      <xdr:nvPicPr>
        <xdr:cNvPr id="8" name="Imagem 7">
          <a:extLst>
            <a:ext uri="{FF2B5EF4-FFF2-40B4-BE49-F238E27FC236}">
              <a16:creationId xmlns:a16="http://schemas.microsoft.com/office/drawing/2014/main" id="{85B780E9-5854-A991-A60F-B3B4823B3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948842" y="325244"/>
          <a:ext cx="1254512" cy="94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493331</xdr:colOff>
      <xdr:row>2</xdr:row>
      <xdr:rowOff>102961</xdr:rowOff>
    </xdr:from>
    <xdr:ext cx="1981200" cy="647700"/>
    <xdr:pic>
      <xdr:nvPicPr>
        <xdr:cNvPr id="2" name="image1.png">
          <a:extLst>
            <a:ext uri="{FF2B5EF4-FFF2-40B4-BE49-F238E27FC236}">
              <a16:creationId xmlns:a16="http://schemas.microsoft.com/office/drawing/2014/main" id="{9567890B-0086-48B5-BEF5-2F9C625C6821}"/>
            </a:ext>
          </a:extLst>
        </xdr:cNvPr>
        <xdr:cNvPicPr preferRelativeResize="0"/>
      </xdr:nvPicPr>
      <xdr:blipFill>
        <a:blip xmlns:r="http://schemas.openxmlformats.org/officeDocument/2006/relationships" r:embed="rId1" cstate="print"/>
        <a:stretch>
          <a:fillRect/>
        </a:stretch>
      </xdr:blipFill>
      <xdr:spPr>
        <a:xfrm>
          <a:off x="14912477" y="567595"/>
          <a:ext cx="1981200" cy="647700"/>
        </a:xfrm>
        <a:prstGeom prst="rect">
          <a:avLst/>
        </a:prstGeom>
        <a:noFill/>
      </xdr:spPr>
    </xdr:pic>
    <xdr:clientData fLocksWithSheet="0"/>
  </xdr:oneCellAnchor>
  <xdr:oneCellAnchor>
    <xdr:from>
      <xdr:col>0</xdr:col>
      <xdr:colOff>257175</xdr:colOff>
      <xdr:row>1</xdr:row>
      <xdr:rowOff>66675</xdr:rowOff>
    </xdr:from>
    <xdr:ext cx="1866900" cy="981075"/>
    <xdr:pic>
      <xdr:nvPicPr>
        <xdr:cNvPr id="3" name="image2.png">
          <a:extLst>
            <a:ext uri="{FF2B5EF4-FFF2-40B4-BE49-F238E27FC236}">
              <a16:creationId xmlns:a16="http://schemas.microsoft.com/office/drawing/2014/main" id="{F2A30497-1BE0-4F5F-86BE-1A9D8BC620AA}"/>
            </a:ext>
          </a:extLst>
        </xdr:cNvPr>
        <xdr:cNvPicPr preferRelativeResize="0"/>
      </xdr:nvPicPr>
      <xdr:blipFill>
        <a:blip xmlns:r="http://schemas.openxmlformats.org/officeDocument/2006/relationships" r:embed="rId2" cstate="print"/>
        <a:stretch>
          <a:fillRect/>
        </a:stretch>
      </xdr:blipFill>
      <xdr:spPr>
        <a:xfrm>
          <a:off x="257175" y="301625"/>
          <a:ext cx="1866900" cy="981075"/>
        </a:xfrm>
        <a:prstGeom prst="rect">
          <a:avLst/>
        </a:prstGeom>
        <a:noFill/>
      </xdr:spPr>
    </xdr:pic>
    <xdr:clientData fLocksWithSheet="0"/>
  </xdr:oneCellAnchor>
  <xdr:twoCellAnchor editAs="oneCell">
    <xdr:from>
      <xdr:col>1</xdr:col>
      <xdr:colOff>2718110</xdr:colOff>
      <xdr:row>1</xdr:row>
      <xdr:rowOff>116158</xdr:rowOff>
    </xdr:from>
    <xdr:to>
      <xdr:col>1</xdr:col>
      <xdr:colOff>3899062</xdr:colOff>
      <xdr:row>5</xdr:row>
      <xdr:rowOff>129747</xdr:rowOff>
    </xdr:to>
    <xdr:pic>
      <xdr:nvPicPr>
        <xdr:cNvPr id="6" name="Imagem 5">
          <a:extLst>
            <a:ext uri="{FF2B5EF4-FFF2-40B4-BE49-F238E27FC236}">
              <a16:creationId xmlns:a16="http://schemas.microsoft.com/office/drawing/2014/main" id="{D991763E-5703-A8AD-9859-4CE903C30E36}"/>
            </a:ext>
          </a:extLst>
        </xdr:cNvPr>
        <xdr:cNvPicPr>
          <a:picLocks noChangeAspect="1"/>
        </xdr:cNvPicPr>
      </xdr:nvPicPr>
      <xdr:blipFill>
        <a:blip xmlns:r="http://schemas.openxmlformats.org/officeDocument/2006/relationships" r:embed="rId3"/>
        <a:stretch>
          <a:fillRect/>
        </a:stretch>
      </xdr:blipFill>
      <xdr:spPr>
        <a:xfrm>
          <a:off x="3523476" y="348475"/>
          <a:ext cx="1180952" cy="942857"/>
        </a:xfrm>
        <a:prstGeom prst="rect">
          <a:avLst/>
        </a:prstGeom>
      </xdr:spPr>
    </xdr:pic>
    <xdr:clientData/>
  </xdr:twoCellAnchor>
  <xdr:twoCellAnchor editAs="oneCell">
    <xdr:from>
      <xdr:col>6</xdr:col>
      <xdr:colOff>1254512</xdr:colOff>
      <xdr:row>1</xdr:row>
      <xdr:rowOff>116158</xdr:rowOff>
    </xdr:from>
    <xdr:to>
      <xdr:col>7</xdr:col>
      <xdr:colOff>863452</xdr:colOff>
      <xdr:row>5</xdr:row>
      <xdr:rowOff>129747</xdr:rowOff>
    </xdr:to>
    <xdr:pic>
      <xdr:nvPicPr>
        <xdr:cNvPr id="7" name="Imagem 6">
          <a:extLst>
            <a:ext uri="{FF2B5EF4-FFF2-40B4-BE49-F238E27FC236}">
              <a16:creationId xmlns:a16="http://schemas.microsoft.com/office/drawing/2014/main" id="{3F8342E7-316F-0443-05C9-4611813C18B2}"/>
            </a:ext>
          </a:extLst>
        </xdr:cNvPr>
        <xdr:cNvPicPr>
          <a:picLocks noChangeAspect="1"/>
        </xdr:cNvPicPr>
      </xdr:nvPicPr>
      <xdr:blipFill>
        <a:blip xmlns:r="http://schemas.openxmlformats.org/officeDocument/2006/relationships" r:embed="rId3"/>
        <a:stretch>
          <a:fillRect/>
        </a:stretch>
      </xdr:blipFill>
      <xdr:spPr>
        <a:xfrm>
          <a:off x="12529634" y="348475"/>
          <a:ext cx="1180952" cy="9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157441</xdr:colOff>
      <xdr:row>2</xdr:row>
      <xdr:rowOff>95250</xdr:rowOff>
    </xdr:from>
    <xdr:ext cx="1981200" cy="647700"/>
    <xdr:pic>
      <xdr:nvPicPr>
        <xdr:cNvPr id="4" name="image1.png">
          <a:extLst>
            <a:ext uri="{FF2B5EF4-FFF2-40B4-BE49-F238E27FC236}">
              <a16:creationId xmlns:a16="http://schemas.microsoft.com/office/drawing/2014/main" id="{F70BCFE4-97F2-4B89-BF14-87FE863A4DC7}"/>
            </a:ext>
          </a:extLst>
        </xdr:cNvPr>
        <xdr:cNvPicPr preferRelativeResize="0"/>
      </xdr:nvPicPr>
      <xdr:blipFill>
        <a:blip xmlns:r="http://schemas.openxmlformats.org/officeDocument/2006/relationships" r:embed="rId2" cstate="print"/>
        <a:stretch>
          <a:fillRect/>
        </a:stretch>
      </xdr:blipFill>
      <xdr:spPr>
        <a:xfrm>
          <a:off x="10135159" y="579344"/>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5" name="image2.png">
          <a:extLst>
            <a:ext uri="{FF2B5EF4-FFF2-40B4-BE49-F238E27FC236}">
              <a16:creationId xmlns:a16="http://schemas.microsoft.com/office/drawing/2014/main" id="{BF248BD4-D449-4749-936C-5274AFAC35D4}"/>
            </a:ext>
          </a:extLst>
        </xdr:cNvPr>
        <xdr:cNvPicPr preferRelativeResize="0"/>
      </xdr:nvPicPr>
      <xdr:blipFill>
        <a:blip xmlns:r="http://schemas.openxmlformats.org/officeDocument/2006/relationships" r:embed="rId3" cstate="print"/>
        <a:stretch>
          <a:fillRect/>
        </a:stretch>
      </xdr:blipFill>
      <xdr:spPr>
        <a:xfrm>
          <a:off x="405765" y="289560"/>
          <a:ext cx="1866900" cy="981075"/>
        </a:xfrm>
        <a:prstGeom prst="rect">
          <a:avLst/>
        </a:prstGeom>
        <a:noFill/>
      </xdr:spPr>
    </xdr:pic>
    <xdr:clientData fLocksWithSheet="0"/>
  </xdr:oneCellAnchor>
  <xdr:twoCellAnchor editAs="oneCell">
    <xdr:from>
      <xdr:col>2</xdr:col>
      <xdr:colOff>1028700</xdr:colOff>
      <xdr:row>1</xdr:row>
      <xdr:rowOff>139700</xdr:rowOff>
    </xdr:from>
    <xdr:to>
      <xdr:col>2</xdr:col>
      <xdr:colOff>2209652</xdr:colOff>
      <xdr:row>5</xdr:row>
      <xdr:rowOff>142757</xdr:rowOff>
    </xdr:to>
    <xdr:pic>
      <xdr:nvPicPr>
        <xdr:cNvPr id="8" name="Imagem 7">
          <a:extLst>
            <a:ext uri="{FF2B5EF4-FFF2-40B4-BE49-F238E27FC236}">
              <a16:creationId xmlns:a16="http://schemas.microsoft.com/office/drawing/2014/main" id="{BDF3109C-839B-E51D-0808-60AADEB2035A}"/>
            </a:ext>
          </a:extLst>
        </xdr:cNvPr>
        <xdr:cNvPicPr>
          <a:picLocks noChangeAspect="1"/>
        </xdr:cNvPicPr>
      </xdr:nvPicPr>
      <xdr:blipFill>
        <a:blip xmlns:r="http://schemas.openxmlformats.org/officeDocument/2006/relationships" r:embed="rId4"/>
        <a:stretch>
          <a:fillRect/>
        </a:stretch>
      </xdr:blipFill>
      <xdr:spPr>
        <a:xfrm>
          <a:off x="2686050" y="393700"/>
          <a:ext cx="1180952" cy="942857"/>
        </a:xfrm>
        <a:prstGeom prst="rect">
          <a:avLst/>
        </a:prstGeom>
      </xdr:spPr>
    </xdr:pic>
    <xdr:clientData/>
  </xdr:twoCellAnchor>
  <xdr:twoCellAnchor editAs="oneCell">
    <xdr:from>
      <xdr:col>4</xdr:col>
      <xdr:colOff>1346200</xdr:colOff>
      <xdr:row>1</xdr:row>
      <xdr:rowOff>139700</xdr:rowOff>
    </xdr:from>
    <xdr:to>
      <xdr:col>5</xdr:col>
      <xdr:colOff>6202</xdr:colOff>
      <xdr:row>5</xdr:row>
      <xdr:rowOff>142757</xdr:rowOff>
    </xdr:to>
    <xdr:pic>
      <xdr:nvPicPr>
        <xdr:cNvPr id="9" name="Imagem 8">
          <a:extLst>
            <a:ext uri="{FF2B5EF4-FFF2-40B4-BE49-F238E27FC236}">
              <a16:creationId xmlns:a16="http://schemas.microsoft.com/office/drawing/2014/main" id="{8A60D72F-AFD9-DDEC-478D-2314A0741F86}"/>
            </a:ext>
          </a:extLst>
        </xdr:cNvPr>
        <xdr:cNvPicPr>
          <a:picLocks noChangeAspect="1"/>
        </xdr:cNvPicPr>
      </xdr:nvPicPr>
      <xdr:blipFill>
        <a:blip xmlns:r="http://schemas.openxmlformats.org/officeDocument/2006/relationships" r:embed="rId4"/>
        <a:stretch>
          <a:fillRect/>
        </a:stretch>
      </xdr:blipFill>
      <xdr:spPr>
        <a:xfrm>
          <a:off x="9226550" y="393700"/>
          <a:ext cx="1180952" cy="9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1917661</xdr:colOff>
      <xdr:row>2</xdr:row>
      <xdr:rowOff>62592</xdr:rowOff>
    </xdr:from>
    <xdr:ext cx="1981200" cy="647700"/>
    <xdr:pic>
      <xdr:nvPicPr>
        <xdr:cNvPr id="2" name="image1.png">
          <a:extLst>
            <a:ext uri="{FF2B5EF4-FFF2-40B4-BE49-F238E27FC236}">
              <a16:creationId xmlns:a16="http://schemas.microsoft.com/office/drawing/2014/main" id="{EBF259E1-EFE5-4EBE-B4E6-BE3191806750}"/>
            </a:ext>
          </a:extLst>
        </xdr:cNvPr>
        <xdr:cNvPicPr preferRelativeResize="0"/>
      </xdr:nvPicPr>
      <xdr:blipFill>
        <a:blip xmlns:r="http://schemas.openxmlformats.org/officeDocument/2006/relationships" r:embed="rId1" cstate="print"/>
        <a:stretch>
          <a:fillRect/>
        </a:stretch>
      </xdr:blipFill>
      <xdr:spPr>
        <a:xfrm>
          <a:off x="12395161" y="474072"/>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E456810E-668D-46C3-8B9C-60B645481431}"/>
            </a:ext>
          </a:extLst>
        </xdr:cNvPr>
        <xdr:cNvPicPr preferRelativeResize="0"/>
      </xdr:nvPicPr>
      <xdr:blipFill>
        <a:blip xmlns:r="http://schemas.openxmlformats.org/officeDocument/2006/relationships" r:embed="rId2" cstate="print"/>
        <a:stretch>
          <a:fillRect/>
        </a:stretch>
      </xdr:blipFill>
      <xdr:spPr>
        <a:xfrm>
          <a:off x="321945" y="289560"/>
          <a:ext cx="1866900" cy="981075"/>
        </a:xfrm>
        <a:prstGeom prst="rect">
          <a:avLst/>
        </a:prstGeom>
        <a:noFill/>
      </xdr:spPr>
    </xdr:pic>
    <xdr:clientData fLocksWithSheet="0"/>
  </xdr:oneCellAnchor>
  <xdr:twoCellAnchor editAs="oneCell">
    <xdr:from>
      <xdr:col>2</xdr:col>
      <xdr:colOff>1600459</xdr:colOff>
      <xdr:row>1</xdr:row>
      <xdr:rowOff>64796</xdr:rowOff>
    </xdr:from>
    <xdr:to>
      <xdr:col>3</xdr:col>
      <xdr:colOff>921768</xdr:colOff>
      <xdr:row>5</xdr:row>
      <xdr:rowOff>74592</xdr:rowOff>
    </xdr:to>
    <xdr:pic>
      <xdr:nvPicPr>
        <xdr:cNvPr id="6" name="Imagem 5">
          <a:extLst>
            <a:ext uri="{FF2B5EF4-FFF2-40B4-BE49-F238E27FC236}">
              <a16:creationId xmlns:a16="http://schemas.microsoft.com/office/drawing/2014/main" id="{316E4060-8FC0-885B-A60B-D153A800F377}"/>
            </a:ext>
          </a:extLst>
        </xdr:cNvPr>
        <xdr:cNvPicPr>
          <a:picLocks noChangeAspect="1"/>
        </xdr:cNvPicPr>
      </xdr:nvPicPr>
      <xdr:blipFill>
        <a:blip xmlns:r="http://schemas.openxmlformats.org/officeDocument/2006/relationships" r:embed="rId3"/>
        <a:stretch>
          <a:fillRect/>
        </a:stretch>
      </xdr:blipFill>
      <xdr:spPr>
        <a:xfrm>
          <a:off x="2540000" y="239745"/>
          <a:ext cx="1180952" cy="942857"/>
        </a:xfrm>
        <a:prstGeom prst="rect">
          <a:avLst/>
        </a:prstGeom>
      </xdr:spPr>
    </xdr:pic>
    <xdr:clientData/>
  </xdr:twoCellAnchor>
  <xdr:twoCellAnchor editAs="oneCell">
    <xdr:from>
      <xdr:col>7</xdr:col>
      <xdr:colOff>362857</xdr:colOff>
      <xdr:row>1</xdr:row>
      <xdr:rowOff>64796</xdr:rowOff>
    </xdr:from>
    <xdr:to>
      <xdr:col>7</xdr:col>
      <xdr:colOff>1543809</xdr:colOff>
      <xdr:row>5</xdr:row>
      <xdr:rowOff>74592</xdr:rowOff>
    </xdr:to>
    <xdr:pic>
      <xdr:nvPicPr>
        <xdr:cNvPr id="7" name="Imagem 6">
          <a:extLst>
            <a:ext uri="{FF2B5EF4-FFF2-40B4-BE49-F238E27FC236}">
              <a16:creationId xmlns:a16="http://schemas.microsoft.com/office/drawing/2014/main" id="{5911EE78-3575-5279-FB8C-B80040D8966E}"/>
            </a:ext>
          </a:extLst>
        </xdr:cNvPr>
        <xdr:cNvPicPr>
          <a:picLocks noChangeAspect="1"/>
        </xdr:cNvPicPr>
      </xdr:nvPicPr>
      <xdr:blipFill>
        <a:blip xmlns:r="http://schemas.openxmlformats.org/officeDocument/2006/relationships" r:embed="rId3"/>
        <a:stretch>
          <a:fillRect/>
        </a:stretch>
      </xdr:blipFill>
      <xdr:spPr>
        <a:xfrm>
          <a:off x="10833877" y="239745"/>
          <a:ext cx="1180952" cy="9428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pageSetUpPr fitToPage="1"/>
  </sheetPr>
  <dimension ref="A1:Z998"/>
  <sheetViews>
    <sheetView showGridLines="0" view="pageBreakPreview" zoomScale="60" zoomScaleNormal="70" workbookViewId="0">
      <selection activeCell="D33" sqref="D33"/>
    </sheetView>
  </sheetViews>
  <sheetFormatPr defaultColWidth="12.58203125" defaultRowHeight="15" customHeight="1" x14ac:dyDescent="0.3"/>
  <cols>
    <col min="1" max="1" width="3.1640625" customWidth="1"/>
    <col min="2" max="4" width="40" customWidth="1"/>
    <col min="5" max="5" width="44.4140625" customWidth="1"/>
    <col min="6" max="6" width="3.1640625" customWidth="1"/>
    <col min="7" max="11" width="7.58203125" customWidth="1"/>
    <col min="12" max="12" width="9.08203125" bestFit="1" customWidth="1"/>
    <col min="13" max="22" width="7.58203125" customWidth="1"/>
  </cols>
  <sheetData>
    <row r="1" spans="1:26" ht="15" customHeight="1" x14ac:dyDescent="0.3">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4">
      <c r="A2" s="3"/>
      <c r="B2" s="248" t="s">
        <v>0</v>
      </c>
      <c r="C2" s="249"/>
      <c r="D2" s="249"/>
      <c r="E2" s="250"/>
      <c r="F2" s="3"/>
      <c r="G2" s="3"/>
      <c r="H2" s="3"/>
      <c r="I2" s="3"/>
      <c r="J2" s="3"/>
      <c r="K2" s="3"/>
      <c r="L2" s="3"/>
      <c r="M2" s="3"/>
      <c r="N2" s="3"/>
      <c r="O2" s="3"/>
      <c r="P2" s="3"/>
      <c r="Q2" s="3"/>
      <c r="R2" s="3"/>
      <c r="S2" s="3"/>
      <c r="T2" s="3"/>
      <c r="U2" s="3"/>
      <c r="V2" s="3"/>
      <c r="W2" s="1"/>
      <c r="X2" s="1"/>
      <c r="Y2" s="1"/>
      <c r="Z2" s="1"/>
    </row>
    <row r="3" spans="1:26" ht="18.75" customHeight="1" x14ac:dyDescent="0.4">
      <c r="A3" s="3"/>
      <c r="B3" s="251"/>
      <c r="C3" s="252"/>
      <c r="D3" s="252"/>
      <c r="E3" s="253"/>
      <c r="F3" s="3"/>
      <c r="G3" s="3"/>
      <c r="H3" s="3"/>
      <c r="I3" s="3"/>
      <c r="J3" s="3"/>
      <c r="K3" s="3"/>
      <c r="L3" s="3"/>
      <c r="M3" s="3"/>
      <c r="N3" s="3"/>
      <c r="O3" s="3"/>
      <c r="P3" s="3"/>
      <c r="Q3" s="3"/>
      <c r="R3" s="3"/>
      <c r="S3" s="3"/>
      <c r="T3" s="3"/>
      <c r="U3" s="3"/>
      <c r="V3" s="3"/>
      <c r="W3" s="1"/>
      <c r="X3" s="1"/>
      <c r="Y3" s="1"/>
      <c r="Z3" s="1"/>
    </row>
    <row r="4" spans="1:26" ht="18.75" customHeight="1" x14ac:dyDescent="0.4">
      <c r="A4" s="3"/>
      <c r="B4" s="251"/>
      <c r="C4" s="252"/>
      <c r="D4" s="252"/>
      <c r="E4" s="253"/>
      <c r="F4" s="3"/>
      <c r="G4" s="3"/>
      <c r="H4" s="3"/>
      <c r="I4" s="3"/>
      <c r="J4" s="3"/>
      <c r="K4" s="3"/>
      <c r="L4" s="3"/>
      <c r="M4" s="3"/>
      <c r="N4" s="3"/>
      <c r="O4" s="3"/>
      <c r="P4" s="3"/>
      <c r="Q4" s="3"/>
      <c r="R4" s="3"/>
      <c r="S4" s="3"/>
      <c r="T4" s="3"/>
      <c r="U4" s="3"/>
      <c r="V4" s="3"/>
      <c r="W4" s="1"/>
      <c r="X4" s="1"/>
      <c r="Y4" s="1"/>
      <c r="Z4" s="1"/>
    </row>
    <row r="5" spans="1:26" ht="18.75" customHeight="1" x14ac:dyDescent="0.4">
      <c r="A5" s="3"/>
      <c r="B5" s="251"/>
      <c r="C5" s="252"/>
      <c r="D5" s="252"/>
      <c r="E5" s="253"/>
      <c r="F5" s="3"/>
      <c r="G5" s="3"/>
      <c r="H5" s="3"/>
      <c r="I5" s="3"/>
      <c r="J5" s="3"/>
      <c r="K5" s="3"/>
      <c r="L5" s="3"/>
      <c r="M5" s="3"/>
      <c r="N5" s="3"/>
      <c r="O5" s="3"/>
      <c r="P5" s="3"/>
      <c r="Q5" s="3"/>
      <c r="R5" s="3"/>
      <c r="S5" s="3"/>
      <c r="T5" s="3"/>
      <c r="U5" s="3"/>
      <c r="V5" s="3"/>
      <c r="W5" s="1"/>
      <c r="X5" s="1"/>
      <c r="Y5" s="1"/>
      <c r="Z5" s="1"/>
    </row>
    <row r="6" spans="1:26" ht="18.75" customHeight="1" x14ac:dyDescent="0.4">
      <c r="A6" s="3"/>
      <c r="B6" s="254"/>
      <c r="C6" s="255"/>
      <c r="D6" s="255"/>
      <c r="E6" s="256"/>
      <c r="F6" s="3"/>
      <c r="G6" s="3"/>
      <c r="H6" s="3"/>
      <c r="I6" s="3"/>
      <c r="J6" s="3"/>
      <c r="K6" s="3"/>
      <c r="L6" s="3"/>
      <c r="M6" s="3"/>
      <c r="N6" s="3"/>
      <c r="O6" s="3"/>
      <c r="P6" s="3"/>
      <c r="Q6" s="3"/>
      <c r="R6" s="3"/>
      <c r="S6" s="3"/>
      <c r="T6" s="3"/>
      <c r="U6" s="3"/>
      <c r="V6" s="3"/>
      <c r="W6" s="1"/>
      <c r="X6" s="1"/>
      <c r="Y6" s="1"/>
      <c r="Z6" s="1"/>
    </row>
    <row r="7" spans="1:26" ht="15" customHeight="1" x14ac:dyDescent="0.3">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3">
      <c r="A8" s="1"/>
      <c r="B8" s="167" t="str">
        <f ca="1">'DADOS GERAIS'!$B$8</f>
        <v>Secretaria de Atenção Especializada à Saúde</v>
      </c>
      <c r="C8" s="168"/>
      <c r="D8" s="169" t="str">
        <f>'PO - Planilha Orçamentária'!G8</f>
        <v>BDI:</v>
      </c>
      <c r="E8" s="171" t="str">
        <f>'DADOS GERAIS'!$B$21</f>
        <v>Data:</v>
      </c>
      <c r="G8" s="1"/>
      <c r="H8" s="1"/>
      <c r="I8" s="1"/>
      <c r="J8" s="1"/>
      <c r="K8" s="1"/>
      <c r="L8" s="1"/>
      <c r="M8" s="1"/>
      <c r="N8" s="1"/>
      <c r="O8" s="1"/>
      <c r="P8" s="1"/>
      <c r="Q8" s="1"/>
      <c r="R8" s="1"/>
      <c r="S8" s="1"/>
      <c r="T8" s="1"/>
      <c r="U8" s="1"/>
      <c r="V8" s="1"/>
      <c r="W8" s="1"/>
      <c r="X8" s="1"/>
      <c r="Y8" s="1"/>
      <c r="Z8" s="1"/>
    </row>
    <row r="9" spans="1:26" ht="15" customHeight="1" x14ac:dyDescent="0.3">
      <c r="A9" s="1"/>
      <c r="B9" s="172" t="str">
        <f ca="1">'DADOS GERAIS'!$B$9</f>
        <v>Unidade Básica de Saúde Porte 1</v>
      </c>
      <c r="C9" s="173"/>
      <c r="D9" s="174">
        <v>0.2021</v>
      </c>
      <c r="E9" s="176" t="str">
        <f>'DADOS GERAIS'!$C$21</f>
        <v>16/01/2025</v>
      </c>
      <c r="G9" s="1"/>
      <c r="H9" s="1"/>
      <c r="I9" s="1"/>
      <c r="J9" s="1"/>
      <c r="K9" s="1"/>
      <c r="L9" s="1"/>
      <c r="M9" s="1"/>
      <c r="N9" s="1"/>
      <c r="O9" s="1"/>
      <c r="P9" s="1"/>
      <c r="Q9" s="1"/>
      <c r="R9" s="1"/>
      <c r="S9" s="1"/>
      <c r="T9" s="1"/>
      <c r="U9" s="1"/>
      <c r="V9" s="1"/>
      <c r="W9" s="1"/>
      <c r="X9" s="1"/>
      <c r="Y9" s="1"/>
      <c r="Z9" s="1"/>
    </row>
    <row r="10" spans="1:26" ht="15" customHeight="1" x14ac:dyDescent="0.3">
      <c r="A10" s="1"/>
      <c r="B10" s="172"/>
      <c r="C10" s="173"/>
      <c r="D10" s="177"/>
      <c r="E10" s="178"/>
      <c r="F10" s="164"/>
      <c r="G10" s="134"/>
      <c r="H10" s="1"/>
      <c r="I10" s="1"/>
      <c r="J10" s="1"/>
      <c r="K10" s="1"/>
      <c r="L10" s="1"/>
      <c r="M10" s="1"/>
      <c r="N10" s="1"/>
      <c r="O10" s="1"/>
      <c r="P10" s="1"/>
      <c r="Q10" s="1"/>
      <c r="R10" s="1"/>
      <c r="S10" s="1"/>
      <c r="T10" s="1"/>
      <c r="U10" s="1"/>
      <c r="V10" s="1"/>
      <c r="W10" s="1"/>
      <c r="X10" s="1"/>
      <c r="Y10" s="1"/>
      <c r="Z10" s="1"/>
    </row>
    <row r="11" spans="1:26" ht="15" customHeight="1" x14ac:dyDescent="0.3">
      <c r="A11" s="1"/>
      <c r="B11" s="179" t="str">
        <f>'PO - Planilha Orçamentária'!A11</f>
        <v>Bancos:</v>
      </c>
      <c r="C11" s="173"/>
      <c r="D11" s="177" t="s">
        <v>14897</v>
      </c>
      <c r="E11" s="190"/>
      <c r="F11" s="164"/>
      <c r="G11" s="134"/>
      <c r="H11" s="1"/>
      <c r="I11" s="1"/>
      <c r="J11" s="1"/>
      <c r="K11" s="1"/>
      <c r="L11" s="1"/>
      <c r="M11" s="1"/>
      <c r="N11" s="1"/>
      <c r="O11" s="1"/>
      <c r="P11" s="1"/>
      <c r="Q11" s="1"/>
      <c r="R11" s="1"/>
      <c r="S11" s="1"/>
      <c r="T11" s="1"/>
      <c r="U11" s="1"/>
      <c r="V11" s="1"/>
      <c r="W11" s="1"/>
      <c r="X11" s="1"/>
      <c r="Y11" s="1"/>
      <c r="Z11" s="1"/>
    </row>
    <row r="12" spans="1:26" ht="15" customHeight="1" x14ac:dyDescent="0.3">
      <c r="A12" s="1"/>
      <c r="B12" s="263" t="s">
        <v>14893</v>
      </c>
      <c r="C12" s="264"/>
      <c r="D12" s="180" t="s">
        <v>14898</v>
      </c>
      <c r="E12" s="191"/>
      <c r="F12" s="166"/>
      <c r="G12" s="187"/>
      <c r="H12" s="133"/>
      <c r="I12" s="133"/>
      <c r="J12" s="133"/>
      <c r="K12" s="134"/>
      <c r="L12" s="1"/>
      <c r="M12" s="1"/>
      <c r="N12" s="1"/>
      <c r="O12" s="1"/>
      <c r="P12" s="1"/>
      <c r="Q12" s="1"/>
      <c r="R12" s="1"/>
      <c r="S12" s="1"/>
      <c r="T12" s="1"/>
      <c r="U12" s="1"/>
      <c r="V12" s="1"/>
      <c r="W12" s="1"/>
      <c r="X12" s="1"/>
      <c r="Y12" s="1"/>
      <c r="Z12" s="1"/>
    </row>
    <row r="13" spans="1:26" ht="15" customHeight="1" x14ac:dyDescent="0.3">
      <c r="A13" s="1"/>
      <c r="B13" s="265"/>
      <c r="C13" s="266"/>
      <c r="D13" s="182"/>
      <c r="E13" s="184"/>
      <c r="F13" s="164"/>
      <c r="G13" s="134"/>
      <c r="H13" s="1"/>
      <c r="I13" s="1"/>
      <c r="J13" s="1"/>
      <c r="K13" s="1"/>
      <c r="L13" s="1"/>
      <c r="M13" s="1"/>
      <c r="N13" s="1"/>
      <c r="O13" s="1"/>
      <c r="P13" s="1"/>
      <c r="Q13" s="1"/>
      <c r="R13" s="1"/>
      <c r="S13" s="1"/>
      <c r="T13" s="1"/>
      <c r="U13" s="1"/>
      <c r="V13" s="1"/>
      <c r="W13" s="1"/>
      <c r="X13" s="1"/>
      <c r="Y13" s="1"/>
      <c r="Z13" s="1"/>
    </row>
    <row r="14" spans="1:26" ht="15" customHeight="1" x14ac:dyDescent="0.3">
      <c r="A14" s="1"/>
      <c r="B14" s="188"/>
      <c r="C14" s="112"/>
      <c r="D14" s="189"/>
      <c r="E14" s="112"/>
      <c r="F14" s="1"/>
      <c r="G14" s="1"/>
      <c r="H14" s="1"/>
      <c r="I14" s="1"/>
      <c r="J14" s="1"/>
      <c r="K14" s="1"/>
      <c r="L14" s="1"/>
      <c r="M14" s="1"/>
      <c r="N14" s="1"/>
      <c r="O14" s="1"/>
      <c r="P14" s="1"/>
      <c r="Q14" s="1"/>
      <c r="R14" s="1"/>
      <c r="S14" s="1"/>
      <c r="T14" s="1"/>
      <c r="U14" s="1"/>
      <c r="V14" s="1"/>
      <c r="W14" s="1"/>
      <c r="X14" s="1"/>
      <c r="Y14" s="1"/>
      <c r="Z14" s="1"/>
    </row>
    <row r="15" spans="1:26" ht="30" customHeight="1" x14ac:dyDescent="0.3">
      <c r="A15" s="1"/>
      <c r="B15" s="8" t="s">
        <v>2</v>
      </c>
      <c r="C15" s="132" t="s">
        <v>14896</v>
      </c>
      <c r="D15" s="9"/>
      <c r="E15" s="10"/>
      <c r="F15" s="1"/>
      <c r="G15" s="1"/>
      <c r="H15" s="1"/>
      <c r="I15" s="1"/>
      <c r="J15" s="1"/>
      <c r="K15" s="1"/>
      <c r="L15" s="1"/>
      <c r="M15" s="1"/>
      <c r="N15" s="1"/>
      <c r="O15" s="1"/>
      <c r="P15" s="1"/>
      <c r="Q15" s="1"/>
      <c r="R15" s="1"/>
      <c r="S15" s="1"/>
      <c r="T15" s="1"/>
      <c r="U15" s="1"/>
      <c r="V15" s="1"/>
      <c r="W15" s="1"/>
      <c r="X15" s="1"/>
      <c r="Y15" s="1"/>
      <c r="Z15" s="1"/>
    </row>
    <row r="16" spans="1:26" ht="30" customHeight="1" x14ac:dyDescent="0.3">
      <c r="A16" s="11"/>
      <c r="B16" s="8" t="s">
        <v>3</v>
      </c>
      <c r="C16" s="257" t="s">
        <v>14894</v>
      </c>
      <c r="D16" s="258"/>
      <c r="E16" s="259"/>
      <c r="F16" s="11"/>
      <c r="G16" s="1"/>
      <c r="H16" s="1"/>
      <c r="I16" s="1"/>
      <c r="J16" s="1"/>
      <c r="K16" s="1"/>
      <c r="L16" s="1"/>
      <c r="M16" s="1"/>
      <c r="N16" s="1"/>
      <c r="O16" s="1"/>
      <c r="P16" s="1"/>
      <c r="Q16" s="1"/>
      <c r="R16" s="1"/>
      <c r="S16" s="1"/>
      <c r="T16" s="1"/>
      <c r="U16" s="1"/>
      <c r="V16" s="1"/>
      <c r="W16" s="1"/>
      <c r="X16" s="1"/>
      <c r="Y16" s="1"/>
      <c r="Z16" s="1"/>
    </row>
    <row r="17" spans="1:26" ht="30" customHeight="1" x14ac:dyDescent="0.3">
      <c r="A17" s="11"/>
      <c r="B17" s="8" t="s">
        <v>4</v>
      </c>
      <c r="C17" s="12" t="s">
        <v>14895</v>
      </c>
      <c r="D17" s="9"/>
      <c r="E17" s="10"/>
      <c r="F17" s="11"/>
      <c r="G17" s="1"/>
      <c r="H17" s="1"/>
      <c r="I17" s="1"/>
      <c r="J17" s="109"/>
      <c r="K17" s="109"/>
      <c r="L17" s="109"/>
      <c r="M17" s="109"/>
      <c r="N17" s="109"/>
      <c r="O17" s="109"/>
      <c r="P17" s="109"/>
      <c r="Q17" s="109"/>
      <c r="R17" s="1"/>
      <c r="S17" s="1"/>
      <c r="T17" s="1"/>
      <c r="U17" s="1"/>
      <c r="V17" s="1"/>
      <c r="W17" s="1"/>
      <c r="X17" s="1"/>
      <c r="Y17" s="1"/>
      <c r="Z17" s="1"/>
    </row>
    <row r="18" spans="1:26" ht="30" customHeight="1" x14ac:dyDescent="0.3">
      <c r="A18" s="1"/>
      <c r="B18" s="8" t="s">
        <v>5</v>
      </c>
      <c r="C18" s="13">
        <v>45566</v>
      </c>
      <c r="D18" s="14"/>
      <c r="E18" s="15"/>
      <c r="F18" s="1"/>
      <c r="G18" s="1"/>
      <c r="H18" s="1"/>
      <c r="I18" s="1"/>
      <c r="J18" s="109"/>
      <c r="K18" s="109"/>
      <c r="L18" s="109"/>
      <c r="M18" s="109"/>
      <c r="N18" s="109"/>
      <c r="O18" s="109"/>
      <c r="P18" s="109"/>
      <c r="Q18" s="109"/>
      <c r="R18" s="1"/>
      <c r="S18" s="1"/>
      <c r="T18" s="1"/>
      <c r="U18" s="1"/>
      <c r="V18" s="1"/>
      <c r="W18" s="1"/>
      <c r="X18" s="1"/>
      <c r="Y18" s="1"/>
      <c r="Z18" s="1"/>
    </row>
    <row r="19" spans="1:26" ht="30" customHeight="1" x14ac:dyDescent="0.3">
      <c r="A19" s="1"/>
      <c r="B19" s="8" t="s">
        <v>6</v>
      </c>
      <c r="C19" s="16">
        <v>0.2021</v>
      </c>
      <c r="D19" s="14"/>
      <c r="E19" s="15"/>
      <c r="F19" s="1"/>
      <c r="G19" s="1"/>
      <c r="H19" s="1"/>
      <c r="I19" s="1"/>
      <c r="J19" s="109"/>
      <c r="K19" s="109"/>
      <c r="L19" s="109"/>
      <c r="M19" s="109"/>
      <c r="N19" s="109"/>
      <c r="O19" s="109"/>
      <c r="P19" s="109"/>
      <c r="Q19" s="109"/>
      <c r="R19" s="1"/>
      <c r="S19" s="1"/>
      <c r="T19" s="1"/>
      <c r="U19" s="1"/>
      <c r="V19" s="1"/>
      <c r="W19" s="1"/>
      <c r="X19" s="1"/>
      <c r="Y19" s="1"/>
      <c r="Z19" s="1"/>
    </row>
    <row r="20" spans="1:26" ht="30" customHeight="1" x14ac:dyDescent="0.3">
      <c r="A20" s="1"/>
      <c r="B20" s="8" t="s">
        <v>7</v>
      </c>
      <c r="C20" s="17">
        <v>389.78</v>
      </c>
      <c r="D20" s="14"/>
      <c r="E20" s="15"/>
      <c r="F20" s="1"/>
      <c r="G20" s="1"/>
      <c r="H20" s="1"/>
      <c r="I20" s="1"/>
      <c r="J20" s="1"/>
      <c r="K20" s="1"/>
      <c r="L20" s="1"/>
      <c r="M20" s="1"/>
      <c r="N20" s="1"/>
      <c r="O20" s="1"/>
      <c r="P20" s="1"/>
      <c r="Q20" s="1"/>
      <c r="R20" s="1"/>
      <c r="S20" s="1"/>
      <c r="T20" s="1"/>
      <c r="U20" s="1"/>
      <c r="V20" s="1"/>
      <c r="W20" s="1"/>
      <c r="X20" s="1"/>
      <c r="Y20" s="1"/>
      <c r="Z20" s="1"/>
    </row>
    <row r="21" spans="1:26" ht="30" customHeight="1" x14ac:dyDescent="0.3">
      <c r="A21" s="1"/>
      <c r="B21" s="8" t="s">
        <v>8</v>
      </c>
      <c r="C21" s="114" t="s">
        <v>14932</v>
      </c>
      <c r="D21" s="14"/>
      <c r="E21" s="15"/>
      <c r="F21" s="1"/>
      <c r="G21" s="1"/>
      <c r="H21" s="1"/>
      <c r="I21" s="1"/>
      <c r="J21" s="1"/>
      <c r="K21" s="1"/>
      <c r="L21" s="1"/>
      <c r="M21" s="1"/>
      <c r="N21" s="1"/>
      <c r="O21" s="1"/>
      <c r="P21" s="1"/>
      <c r="Q21" s="1"/>
      <c r="R21" s="1"/>
      <c r="S21" s="1"/>
      <c r="T21" s="1"/>
      <c r="U21" s="1"/>
      <c r="V21" s="1"/>
      <c r="W21" s="1"/>
      <c r="X21" s="1"/>
      <c r="Y21" s="1"/>
      <c r="Z21" s="1"/>
    </row>
    <row r="22" spans="1:26" ht="30" customHeight="1" x14ac:dyDescent="0.3">
      <c r="A22" s="1"/>
      <c r="B22" s="19" t="s">
        <v>9</v>
      </c>
      <c r="C22" s="18" t="s">
        <v>14929</v>
      </c>
      <c r="D22" s="14"/>
      <c r="E22" s="15"/>
      <c r="F22" s="1"/>
      <c r="G22" s="1"/>
      <c r="H22" s="1"/>
      <c r="I22" s="1"/>
      <c r="J22" s="1"/>
      <c r="K22" s="1"/>
      <c r="L22" s="1"/>
      <c r="M22" s="1"/>
      <c r="N22" s="1"/>
      <c r="O22" s="1"/>
      <c r="P22" s="1"/>
      <c r="Q22" s="1"/>
      <c r="R22" s="1"/>
      <c r="S22" s="1"/>
      <c r="T22" s="1"/>
      <c r="U22" s="1"/>
      <c r="V22" s="1"/>
      <c r="W22" s="1"/>
      <c r="X22" s="1"/>
      <c r="Y22" s="1"/>
      <c r="Z22" s="1"/>
    </row>
    <row r="23" spans="1:26" ht="30" customHeight="1" x14ac:dyDescent="0.3">
      <c r="A23" s="1"/>
      <c r="B23" s="8" t="s">
        <v>10</v>
      </c>
      <c r="C23" s="18" t="s">
        <v>14931</v>
      </c>
      <c r="D23" s="14"/>
      <c r="E23" s="15"/>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20"/>
      <c r="C24" s="21"/>
      <c r="D24" s="21"/>
      <c r="E24" s="21"/>
      <c r="F24" s="1"/>
      <c r="G24" s="1"/>
      <c r="H24" s="1"/>
      <c r="I24" s="1"/>
      <c r="J24" s="1"/>
      <c r="K24" s="1"/>
      <c r="L24" s="1"/>
      <c r="M24" s="1"/>
      <c r="N24" s="1"/>
      <c r="O24" s="1"/>
      <c r="P24" s="1"/>
      <c r="Q24" s="1"/>
      <c r="R24" s="1"/>
      <c r="S24" s="1"/>
      <c r="T24" s="1"/>
      <c r="U24" s="1"/>
      <c r="V24" s="1"/>
      <c r="W24" s="1"/>
      <c r="X24" s="1"/>
      <c r="Y24" s="1"/>
      <c r="Z24" s="1"/>
    </row>
    <row r="25" spans="1:26" ht="15" customHeight="1" x14ac:dyDescent="0.35">
      <c r="A25" s="1"/>
      <c r="B25" s="22"/>
      <c r="C25" s="23"/>
      <c r="D25" s="24"/>
      <c r="E25" s="25"/>
      <c r="F25" s="1"/>
      <c r="G25" s="1"/>
      <c r="H25" s="1"/>
      <c r="I25" s="1"/>
      <c r="J25" s="1"/>
      <c r="K25" s="1"/>
      <c r="L25" s="1"/>
      <c r="M25" s="1"/>
      <c r="N25" s="1"/>
      <c r="O25" s="1"/>
      <c r="P25" s="1"/>
      <c r="Q25" s="1"/>
      <c r="R25" s="1"/>
      <c r="S25" s="1"/>
      <c r="T25" s="1"/>
      <c r="U25" s="1"/>
      <c r="V25" s="1"/>
      <c r="W25" s="1"/>
      <c r="X25" s="1"/>
      <c r="Y25" s="1"/>
      <c r="Z25" s="1"/>
    </row>
    <row r="26" spans="1:26" ht="15" customHeight="1" x14ac:dyDescent="0.35">
      <c r="A26" s="1"/>
      <c r="B26" s="26"/>
      <c r="C26" s="27"/>
      <c r="D26" s="27"/>
      <c r="E26" s="28"/>
      <c r="F26" s="1"/>
      <c r="G26" s="1"/>
      <c r="H26" s="1"/>
      <c r="I26" s="1"/>
      <c r="J26" s="1"/>
      <c r="K26" s="1"/>
      <c r="L26" s="1"/>
      <c r="M26" s="1"/>
      <c r="N26" s="1"/>
      <c r="O26" s="1"/>
      <c r="P26" s="1"/>
      <c r="Q26" s="1"/>
      <c r="R26" s="1"/>
      <c r="S26" s="1"/>
      <c r="T26" s="1"/>
      <c r="U26" s="1"/>
      <c r="V26" s="1"/>
      <c r="W26" s="1"/>
      <c r="X26" s="1"/>
      <c r="Y26" s="1"/>
      <c r="Z26" s="1"/>
    </row>
    <row r="27" spans="1:26" ht="15" customHeight="1" x14ac:dyDescent="0.35">
      <c r="A27" s="1"/>
      <c r="B27" s="26"/>
      <c r="C27" s="27"/>
      <c r="D27" s="27"/>
      <c r="E27" s="28"/>
      <c r="F27" s="1"/>
      <c r="G27" s="1"/>
      <c r="H27" s="1"/>
      <c r="I27" s="1"/>
      <c r="J27" s="1"/>
      <c r="K27" s="1"/>
      <c r="L27" s="1"/>
      <c r="M27" s="1"/>
      <c r="N27" s="1"/>
      <c r="O27" s="1"/>
      <c r="P27" s="1"/>
      <c r="Q27" s="1"/>
      <c r="R27" s="1"/>
      <c r="S27" s="1"/>
      <c r="T27" s="1"/>
      <c r="U27" s="1"/>
      <c r="V27" s="1"/>
      <c r="W27" s="1"/>
      <c r="X27" s="1"/>
      <c r="Y27" s="1"/>
      <c r="Z27" s="1"/>
    </row>
    <row r="28" spans="1:26" ht="15" customHeight="1" x14ac:dyDescent="0.35">
      <c r="A28" s="1"/>
      <c r="B28" s="26"/>
      <c r="C28" s="27"/>
      <c r="D28" s="27"/>
      <c r="E28" s="28"/>
      <c r="F28" s="1"/>
      <c r="G28" s="1"/>
      <c r="H28" s="1"/>
      <c r="I28" s="1"/>
      <c r="J28" s="1"/>
      <c r="K28" s="1"/>
      <c r="L28" s="1"/>
      <c r="M28" s="1"/>
      <c r="N28" s="1"/>
      <c r="O28" s="1"/>
      <c r="P28" s="1"/>
      <c r="Q28" s="1"/>
      <c r="R28" s="1"/>
      <c r="S28" s="1"/>
      <c r="T28" s="1"/>
      <c r="U28" s="1"/>
      <c r="V28" s="1"/>
      <c r="W28" s="1"/>
      <c r="X28" s="1"/>
      <c r="Y28" s="1"/>
      <c r="Z28" s="1"/>
    </row>
    <row r="29" spans="1:26" ht="15" customHeight="1" x14ac:dyDescent="0.35">
      <c r="A29" s="1"/>
      <c r="B29" s="260" t="s">
        <v>11</v>
      </c>
      <c r="C29" s="252"/>
      <c r="D29" s="252"/>
      <c r="E29" s="253"/>
      <c r="F29" s="1"/>
      <c r="G29" s="1"/>
      <c r="H29" s="1"/>
      <c r="I29" s="1"/>
      <c r="J29" s="1"/>
      <c r="K29" s="1"/>
      <c r="L29" s="1"/>
      <c r="M29" s="1"/>
      <c r="N29" s="1"/>
      <c r="O29" s="1"/>
      <c r="P29" s="1"/>
      <c r="Q29" s="1"/>
      <c r="R29" s="1"/>
      <c r="S29" s="1"/>
      <c r="T29" s="1"/>
      <c r="U29" s="1"/>
      <c r="V29" s="1"/>
      <c r="W29" s="1"/>
      <c r="X29" s="1"/>
      <c r="Y29" s="1"/>
      <c r="Z29" s="1"/>
    </row>
    <row r="30" spans="1:26" ht="15" customHeight="1" x14ac:dyDescent="0.35">
      <c r="A30" s="1"/>
      <c r="B30" s="261" t="str">
        <f t="shared" ref="B30:B31" si="0">C22</f>
        <v>ERYCK BRAYANN TRISTÃO VEIGA DO MONTE</v>
      </c>
      <c r="C30" s="252"/>
      <c r="D30" s="252"/>
      <c r="E30" s="253"/>
      <c r="F30" s="1"/>
      <c r="G30" s="1"/>
      <c r="H30" s="1"/>
      <c r="I30" s="1"/>
      <c r="J30" s="1"/>
      <c r="K30" s="1"/>
      <c r="L30" s="1"/>
      <c r="M30" s="1"/>
      <c r="N30" s="1"/>
      <c r="O30" s="1"/>
      <c r="P30" s="1"/>
      <c r="Q30" s="1"/>
      <c r="R30" s="1"/>
      <c r="S30" s="1"/>
      <c r="T30" s="1"/>
      <c r="U30" s="1"/>
      <c r="V30" s="1"/>
      <c r="W30" s="1"/>
      <c r="X30" s="1"/>
      <c r="Y30" s="1"/>
      <c r="Z30" s="1"/>
    </row>
    <row r="31" spans="1:26" ht="15" customHeight="1" x14ac:dyDescent="0.3">
      <c r="A31" s="1"/>
      <c r="B31" s="262" t="str">
        <f t="shared" si="0"/>
        <v>Engenheiro Civil  - CREA MG 212.981/D</v>
      </c>
      <c r="C31" s="252"/>
      <c r="D31" s="252"/>
      <c r="E31" s="253"/>
      <c r="F31" s="1"/>
      <c r="G31" s="1"/>
      <c r="H31" s="1"/>
      <c r="I31" s="1"/>
      <c r="J31" s="1"/>
      <c r="K31" s="1"/>
      <c r="L31" s="1"/>
      <c r="M31" s="1"/>
      <c r="N31" s="1"/>
      <c r="O31" s="1"/>
      <c r="P31" s="1"/>
      <c r="Q31" s="1"/>
      <c r="R31" s="1"/>
      <c r="S31" s="1"/>
      <c r="T31" s="1"/>
      <c r="U31" s="1"/>
      <c r="V31" s="1"/>
      <c r="W31" s="1"/>
      <c r="X31" s="1"/>
      <c r="Y31" s="1"/>
      <c r="Z31" s="1"/>
    </row>
    <row r="32" spans="1:26" ht="15" customHeight="1" x14ac:dyDescent="0.3">
      <c r="A32" s="1"/>
      <c r="B32" s="29"/>
      <c r="C32" s="30"/>
      <c r="D32" s="30"/>
      <c r="E32" s="3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2"/>
      <c r="C33" s="11"/>
      <c r="D33" s="11"/>
      <c r="E33" s="1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13"/>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6">
    <mergeCell ref="B2:E6"/>
    <mergeCell ref="C16:E16"/>
    <mergeCell ref="B29:E29"/>
    <mergeCell ref="B30:E30"/>
    <mergeCell ref="B31:E31"/>
    <mergeCell ref="B12:C13"/>
  </mergeCells>
  <printOptions horizontalCentered="1"/>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BFBF"/>
    <outlinePr summaryBelow="0"/>
    <pageSetUpPr fitToPage="1"/>
  </sheetPr>
  <dimension ref="A1:AG537"/>
  <sheetViews>
    <sheetView showGridLines="0" tabSelected="1" view="pageBreakPreview" zoomScale="60" zoomScaleNormal="82" workbookViewId="0">
      <pane ySplit="17" topLeftCell="A18" activePane="bottomLeft" state="frozen"/>
      <selection activeCell="C20" sqref="C20"/>
      <selection pane="bottomLeft" activeCell="N321" sqref="N321"/>
    </sheetView>
  </sheetViews>
  <sheetFormatPr defaultColWidth="12.58203125" defaultRowHeight="15" customHeight="1" x14ac:dyDescent="0.3"/>
  <cols>
    <col min="1" max="1" width="10.58203125" style="110" customWidth="1"/>
    <col min="2" max="2" width="15.33203125" style="110" customWidth="1"/>
    <col min="3" max="3" width="15" style="110" customWidth="1"/>
    <col min="4" max="4" width="99.5" style="110" customWidth="1"/>
    <col min="5" max="5" width="8.5" style="110" customWidth="1"/>
    <col min="6" max="6" width="11.4140625" style="111" customWidth="1"/>
    <col min="7" max="7" width="17.4140625" style="162" customWidth="1"/>
    <col min="8" max="9" width="12.1640625" style="110" bestFit="1" customWidth="1"/>
    <col min="10" max="10" width="17.33203125" style="110" customWidth="1"/>
    <col min="11" max="11" width="16.1640625" style="110" customWidth="1"/>
    <col min="12" max="12" width="14.9140625" style="110" bestFit="1" customWidth="1"/>
    <col min="13" max="13" width="16" style="110" customWidth="1"/>
    <col min="14" max="14" width="14.58203125" style="110" customWidth="1"/>
    <col min="15" max="16" width="15.08203125" style="110" customWidth="1"/>
    <col min="17" max="17" width="7.58203125" style="110" customWidth="1"/>
    <col min="18" max="18" width="17.9140625" style="110" customWidth="1"/>
    <col min="19" max="31" width="7.58203125" style="110" customWidth="1"/>
    <col min="32" max="16384" width="12.58203125" style="110"/>
  </cols>
  <sheetData>
    <row r="1" spans="1:33" ht="18.75" customHeight="1" x14ac:dyDescent="0.3">
      <c r="A1" s="46"/>
      <c r="B1" s="47"/>
      <c r="C1" s="48"/>
      <c r="D1" s="48"/>
      <c r="E1" s="49"/>
      <c r="F1" s="102"/>
      <c r="G1" s="48"/>
      <c r="H1" s="51"/>
      <c r="I1" s="51"/>
      <c r="J1" s="51"/>
      <c r="K1" s="4"/>
      <c r="L1" s="4"/>
      <c r="M1" s="4"/>
      <c r="N1" s="4"/>
      <c r="O1" s="52"/>
      <c r="P1" s="35"/>
      <c r="Q1" s="35"/>
      <c r="R1" s="35"/>
      <c r="S1" s="35"/>
      <c r="T1" s="35"/>
      <c r="U1" s="35"/>
      <c r="V1" s="35"/>
      <c r="W1" s="35"/>
      <c r="X1" s="35"/>
      <c r="Y1" s="35"/>
      <c r="Z1" s="35"/>
      <c r="AA1" s="35"/>
      <c r="AB1" s="35"/>
      <c r="AC1" s="35"/>
      <c r="AD1" s="35"/>
      <c r="AE1" s="35"/>
      <c r="AF1" s="32"/>
      <c r="AG1" s="32"/>
    </row>
    <row r="2" spans="1:33" ht="18.75" customHeight="1" x14ac:dyDescent="0.3">
      <c r="A2" s="276" t="s">
        <v>14</v>
      </c>
      <c r="B2" s="276"/>
      <c r="C2" s="276"/>
      <c r="D2" s="276"/>
      <c r="E2" s="276"/>
      <c r="F2" s="276"/>
      <c r="G2" s="276"/>
      <c r="H2" s="276"/>
      <c r="I2" s="276"/>
      <c r="J2" s="276"/>
      <c r="K2" s="153"/>
      <c r="L2" s="153"/>
      <c r="M2" s="50"/>
      <c r="N2" s="4"/>
      <c r="O2" s="4"/>
      <c r="P2" s="4"/>
      <c r="Q2" s="4"/>
      <c r="R2" s="52"/>
      <c r="S2" s="35"/>
      <c r="T2" s="35"/>
      <c r="U2" s="35"/>
      <c r="V2" s="35"/>
      <c r="W2" s="35"/>
      <c r="X2" s="35"/>
      <c r="Y2" s="35"/>
      <c r="Z2" s="35"/>
      <c r="AA2" s="35"/>
      <c r="AB2" s="35"/>
      <c r="AC2" s="35"/>
      <c r="AD2" s="35"/>
      <c r="AE2" s="35"/>
      <c r="AF2" s="35"/>
      <c r="AG2" s="35"/>
    </row>
    <row r="3" spans="1:33" ht="18.75" customHeight="1" x14ac:dyDescent="0.3">
      <c r="A3" s="276"/>
      <c r="B3" s="276"/>
      <c r="C3" s="276"/>
      <c r="D3" s="276"/>
      <c r="E3" s="276"/>
      <c r="F3" s="276"/>
      <c r="G3" s="276"/>
      <c r="H3" s="276"/>
      <c r="I3" s="276"/>
      <c r="J3" s="276"/>
      <c r="K3" s="154"/>
      <c r="L3" s="153"/>
      <c r="M3" s="50"/>
      <c r="N3" s="4"/>
      <c r="O3" s="4"/>
      <c r="P3" s="4"/>
      <c r="Q3" s="4"/>
      <c r="R3" s="52"/>
      <c r="S3" s="35"/>
      <c r="T3" s="35"/>
      <c r="U3" s="35"/>
      <c r="V3" s="35"/>
      <c r="W3" s="35"/>
      <c r="X3" s="35"/>
      <c r="Y3" s="35"/>
      <c r="Z3" s="35"/>
      <c r="AA3" s="35"/>
      <c r="AB3" s="35"/>
      <c r="AC3" s="35"/>
      <c r="AD3" s="35"/>
      <c r="AE3" s="35"/>
      <c r="AF3" s="35"/>
      <c r="AG3" s="35"/>
    </row>
    <row r="4" spans="1:33" ht="18.75" customHeight="1" x14ac:dyDescent="0.3">
      <c r="A4" s="276"/>
      <c r="B4" s="276"/>
      <c r="C4" s="276"/>
      <c r="D4" s="276"/>
      <c r="E4" s="276"/>
      <c r="F4" s="276"/>
      <c r="G4" s="276"/>
      <c r="H4" s="276"/>
      <c r="I4" s="276"/>
      <c r="J4" s="276"/>
      <c r="K4" s="154"/>
      <c r="L4" s="153"/>
      <c r="M4" s="50"/>
      <c r="N4" s="4"/>
      <c r="O4" s="4"/>
      <c r="P4" s="4"/>
      <c r="Q4" s="4"/>
      <c r="R4" s="52"/>
      <c r="S4" s="35"/>
      <c r="T4" s="35"/>
      <c r="U4" s="35"/>
      <c r="V4" s="35"/>
      <c r="W4" s="35"/>
      <c r="X4" s="35"/>
      <c r="Y4" s="35"/>
      <c r="Z4" s="35"/>
      <c r="AA4" s="35"/>
      <c r="AB4" s="35"/>
      <c r="AC4" s="35"/>
      <c r="AD4" s="35"/>
      <c r="AE4" s="35"/>
      <c r="AF4" s="35"/>
      <c r="AG4" s="35"/>
    </row>
    <row r="5" spans="1:33" ht="18.75" customHeight="1" x14ac:dyDescent="0.3">
      <c r="A5" s="276"/>
      <c r="B5" s="276"/>
      <c r="C5" s="276"/>
      <c r="D5" s="276"/>
      <c r="E5" s="276"/>
      <c r="F5" s="276"/>
      <c r="G5" s="276"/>
      <c r="H5" s="276"/>
      <c r="I5" s="276"/>
      <c r="J5" s="276"/>
      <c r="K5" s="154"/>
      <c r="L5" s="286">
        <f>I470</f>
        <v>2012528.18</v>
      </c>
      <c r="M5" s="286"/>
      <c r="N5" s="286"/>
      <c r="O5" s="4"/>
      <c r="P5" s="4"/>
      <c r="Q5" s="4"/>
      <c r="R5" s="52"/>
      <c r="S5" s="35"/>
      <c r="T5" s="35"/>
      <c r="U5" s="35"/>
      <c r="V5" s="35"/>
      <c r="W5" s="35"/>
      <c r="X5" s="35"/>
      <c r="Y5" s="35"/>
      <c r="Z5" s="35"/>
      <c r="AA5" s="35"/>
      <c r="AB5" s="35"/>
      <c r="AC5" s="35"/>
      <c r="AD5" s="35"/>
      <c r="AE5" s="35"/>
      <c r="AF5" s="35"/>
      <c r="AG5" s="35"/>
    </row>
    <row r="6" spans="1:33" ht="18.75" customHeight="1" x14ac:dyDescent="0.3">
      <c r="A6" s="276"/>
      <c r="B6" s="276"/>
      <c r="C6" s="276"/>
      <c r="D6" s="276"/>
      <c r="E6" s="276"/>
      <c r="F6" s="276"/>
      <c r="G6" s="276"/>
      <c r="H6" s="276"/>
      <c r="I6" s="276"/>
      <c r="J6" s="276"/>
      <c r="K6" s="153"/>
      <c r="L6" s="286"/>
      <c r="M6" s="286"/>
      <c r="N6" s="286"/>
      <c r="O6" s="4"/>
      <c r="P6" s="4"/>
      <c r="Q6" s="4"/>
      <c r="R6" s="52"/>
      <c r="S6" s="35"/>
      <c r="T6" s="35"/>
      <c r="U6" s="35"/>
      <c r="V6" s="35"/>
      <c r="W6" s="35"/>
      <c r="X6" s="35"/>
      <c r="Y6" s="35"/>
      <c r="Z6" s="35"/>
      <c r="AA6" s="35"/>
      <c r="AB6" s="35"/>
      <c r="AC6" s="35"/>
      <c r="AD6" s="35"/>
      <c r="AE6" s="35"/>
      <c r="AF6" s="35"/>
      <c r="AG6" s="35"/>
    </row>
    <row r="7" spans="1:33" ht="15" customHeight="1" x14ac:dyDescent="0.3">
      <c r="A7" s="46"/>
      <c r="B7" s="47"/>
      <c r="C7" s="4"/>
      <c r="D7" s="48"/>
      <c r="E7" s="4"/>
      <c r="F7" s="102"/>
      <c r="G7" s="48"/>
      <c r="H7" s="4"/>
      <c r="I7" s="50"/>
      <c r="J7" s="49"/>
      <c r="K7" s="35"/>
      <c r="L7" s="286"/>
      <c r="M7" s="286"/>
      <c r="N7" s="286"/>
      <c r="O7" s="4"/>
      <c r="P7" s="4"/>
      <c r="Q7" s="4"/>
      <c r="R7" s="52"/>
      <c r="S7" s="35"/>
      <c r="T7" s="35"/>
      <c r="U7" s="35"/>
      <c r="V7" s="35"/>
      <c r="W7" s="35"/>
      <c r="X7" s="35"/>
      <c r="Y7" s="35"/>
      <c r="Z7" s="35"/>
      <c r="AA7" s="35"/>
      <c r="AB7" s="35"/>
      <c r="AC7" s="35"/>
      <c r="AD7" s="35"/>
      <c r="AE7" s="35"/>
      <c r="AF7" s="35"/>
      <c r="AG7" s="35"/>
    </row>
    <row r="8" spans="1:33" ht="15" customHeight="1" x14ac:dyDescent="0.3">
      <c r="A8" s="53" t="str">
        <f ca="1">'DADOS GERAIS'!$B$8</f>
        <v>Secretaria de Atenção Especializada à Saúde</v>
      </c>
      <c r="B8" s="54"/>
      <c r="C8" s="5"/>
      <c r="D8" s="55"/>
      <c r="E8" s="5"/>
      <c r="F8" s="103"/>
      <c r="G8" s="157" t="s">
        <v>14899</v>
      </c>
      <c r="H8" s="5"/>
      <c r="I8" s="56"/>
      <c r="J8" s="37" t="str">
        <f>'DADOS GERAIS'!$B$21</f>
        <v>Data:</v>
      </c>
      <c r="L8" s="286"/>
      <c r="M8" s="286"/>
      <c r="N8" s="286"/>
      <c r="O8" s="4"/>
      <c r="P8" s="4"/>
      <c r="Q8" s="4"/>
      <c r="R8" s="52"/>
      <c r="S8" s="35"/>
      <c r="T8" s="35"/>
      <c r="U8" s="35"/>
      <c r="V8" s="35"/>
      <c r="W8" s="35"/>
      <c r="X8" s="35"/>
      <c r="Y8" s="35"/>
      <c r="Z8" s="35"/>
      <c r="AA8" s="35"/>
      <c r="AB8" s="35"/>
      <c r="AC8" s="35"/>
      <c r="AD8" s="35"/>
      <c r="AE8" s="35"/>
      <c r="AF8" s="35"/>
      <c r="AG8" s="35"/>
    </row>
    <row r="9" spans="1:33" ht="15" customHeight="1" x14ac:dyDescent="0.3">
      <c r="A9" s="38" t="str">
        <f ca="1">'DADOS GERAIS'!$B$9</f>
        <v>Unidade Básica de Saúde Porte 1</v>
      </c>
      <c r="B9" s="57"/>
      <c r="C9" s="6"/>
      <c r="D9" s="58"/>
      <c r="E9" s="32"/>
      <c r="F9" s="104"/>
      <c r="G9" s="163">
        <v>0.2021</v>
      </c>
      <c r="H9" s="59"/>
      <c r="I9" s="58"/>
      <c r="J9" s="39" t="str">
        <f>'DADOS GERAIS'!$C$21</f>
        <v>16/01/2025</v>
      </c>
      <c r="L9" s="286"/>
      <c r="M9" s="286"/>
      <c r="N9" s="286"/>
      <c r="O9" s="4"/>
      <c r="P9" s="4"/>
      <c r="Q9" s="4"/>
      <c r="R9" s="52"/>
      <c r="S9" s="35"/>
      <c r="T9" s="35"/>
      <c r="U9" s="35"/>
      <c r="V9" s="35"/>
      <c r="W9" s="35"/>
      <c r="X9" s="35"/>
      <c r="Y9" s="35"/>
      <c r="Z9" s="35"/>
      <c r="AA9" s="35"/>
      <c r="AB9" s="35"/>
      <c r="AC9" s="35"/>
      <c r="AD9" s="35"/>
      <c r="AE9" s="35"/>
      <c r="AF9" s="35"/>
      <c r="AG9" s="35"/>
    </row>
    <row r="10" spans="1:33" ht="15" customHeight="1" x14ac:dyDescent="0.3">
      <c r="A10" s="38"/>
      <c r="B10" s="57"/>
      <c r="C10" s="6"/>
      <c r="D10" s="58"/>
      <c r="E10" s="6"/>
      <c r="F10" s="105"/>
      <c r="G10" s="61"/>
      <c r="H10" s="32"/>
      <c r="I10" s="32"/>
      <c r="J10" s="60"/>
      <c r="M10" s="50"/>
      <c r="N10" s="4"/>
      <c r="O10" s="4"/>
      <c r="P10" s="4"/>
      <c r="Q10" s="4"/>
      <c r="R10" s="52"/>
      <c r="S10" s="35"/>
      <c r="T10" s="35"/>
      <c r="U10" s="35"/>
      <c r="V10" s="35"/>
      <c r="W10" s="35"/>
      <c r="X10" s="35"/>
      <c r="Y10" s="35"/>
      <c r="Z10" s="35"/>
      <c r="AA10" s="35"/>
      <c r="AB10" s="35"/>
      <c r="AC10" s="35"/>
      <c r="AD10" s="35"/>
      <c r="AE10" s="35"/>
      <c r="AF10" s="35"/>
      <c r="AG10" s="35"/>
    </row>
    <row r="11" spans="1:33" ht="15" customHeight="1" x14ac:dyDescent="0.3">
      <c r="A11" s="41" t="s">
        <v>1</v>
      </c>
      <c r="B11" s="57"/>
      <c r="C11" s="6"/>
      <c r="D11" s="58"/>
      <c r="E11" s="6"/>
      <c r="F11" s="105"/>
      <c r="G11" s="61" t="s">
        <v>14897</v>
      </c>
      <c r="H11" s="61"/>
      <c r="I11" s="32"/>
      <c r="J11" s="40"/>
      <c r="M11" s="50"/>
      <c r="N11" s="4"/>
      <c r="O11" s="4"/>
      <c r="P11" s="4"/>
      <c r="Q11" s="4"/>
      <c r="R11" s="52"/>
      <c r="S11" s="35"/>
      <c r="T11" s="35"/>
      <c r="U11" s="35"/>
      <c r="V11" s="35"/>
      <c r="W11" s="35"/>
      <c r="X11" s="35"/>
      <c r="Y11" s="35"/>
      <c r="Z11" s="35"/>
      <c r="AA11" s="35"/>
      <c r="AB11" s="35"/>
      <c r="AC11" s="35"/>
      <c r="AD11" s="35"/>
      <c r="AE11" s="35"/>
      <c r="AF11" s="35"/>
      <c r="AG11" s="35"/>
    </row>
    <row r="12" spans="1:33" ht="15" customHeight="1" x14ac:dyDescent="0.3">
      <c r="A12" s="62" t="str">
        <f>'DADOS GERAIS'!$B$12</f>
        <v>SINAPI (10/2024) - CPOS/CDHU (03/2024) - SBC (03/2024) - ORSE (03/2024) - SEINFRA (07/2024) - IOPES (03/2024) - EMOP (03/2024)</v>
      </c>
      <c r="B12" s="57"/>
      <c r="C12" s="6"/>
      <c r="D12" s="58"/>
      <c r="E12" s="6"/>
      <c r="F12" s="105"/>
      <c r="G12" s="158" t="s">
        <v>14898</v>
      </c>
      <c r="H12" s="59"/>
      <c r="I12" s="63"/>
      <c r="J12" s="64"/>
      <c r="M12" s="50"/>
      <c r="N12" s="4"/>
      <c r="O12" s="4"/>
      <c r="P12" s="4"/>
      <c r="Q12" s="4"/>
      <c r="R12" s="52"/>
      <c r="S12" s="35"/>
      <c r="T12" s="35"/>
      <c r="U12" s="35"/>
      <c r="V12" s="35"/>
      <c r="W12" s="35"/>
      <c r="X12" s="35"/>
      <c r="Y12" s="35"/>
      <c r="Z12" s="35"/>
      <c r="AA12" s="35"/>
      <c r="AB12" s="35"/>
      <c r="AC12" s="35"/>
      <c r="AD12" s="35"/>
      <c r="AE12" s="35"/>
      <c r="AF12" s="35"/>
      <c r="AG12" s="35"/>
    </row>
    <row r="13" spans="1:33" ht="15" customHeight="1" x14ac:dyDescent="0.3">
      <c r="A13" s="65"/>
      <c r="B13" s="66"/>
      <c r="C13" s="7"/>
      <c r="D13" s="67"/>
      <c r="E13" s="7"/>
      <c r="F13" s="106"/>
      <c r="G13" s="159"/>
      <c r="H13" s="68"/>
      <c r="I13" s="68"/>
      <c r="J13" s="69"/>
      <c r="M13" s="70"/>
      <c r="N13" s="71"/>
      <c r="O13" s="71"/>
      <c r="P13" s="71"/>
      <c r="Q13" s="71"/>
      <c r="R13" s="72"/>
      <c r="S13" s="35"/>
      <c r="T13" s="35"/>
      <c r="U13" s="35"/>
      <c r="V13" s="35"/>
      <c r="W13" s="35"/>
      <c r="X13" s="35"/>
      <c r="Y13" s="35"/>
      <c r="Z13" s="35"/>
      <c r="AA13" s="35"/>
      <c r="AB13" s="35"/>
      <c r="AC13" s="35"/>
      <c r="AD13" s="35"/>
      <c r="AE13" s="35"/>
      <c r="AF13" s="35"/>
      <c r="AG13" s="35"/>
    </row>
    <row r="14" spans="1:33" ht="15" customHeight="1" x14ac:dyDescent="0.3">
      <c r="A14" s="46"/>
      <c r="B14" s="73"/>
      <c r="C14" s="35"/>
      <c r="D14" s="74"/>
      <c r="E14" s="35"/>
      <c r="F14" s="107"/>
      <c r="G14" s="74"/>
      <c r="H14" s="35"/>
      <c r="I14" s="36"/>
      <c r="J14" s="4"/>
      <c r="K14" s="35"/>
      <c r="L14" s="35"/>
      <c r="M14" s="50"/>
      <c r="N14" s="4"/>
      <c r="O14" s="4"/>
      <c r="P14" s="4"/>
      <c r="Q14" s="4"/>
      <c r="R14" s="52"/>
      <c r="S14" s="35"/>
      <c r="T14" s="35"/>
      <c r="U14" s="35"/>
      <c r="V14" s="35"/>
      <c r="W14" s="35"/>
      <c r="X14" s="35"/>
      <c r="Y14" s="35"/>
      <c r="Z14" s="35"/>
      <c r="AA14" s="35"/>
      <c r="AB14" s="35"/>
      <c r="AC14" s="35"/>
      <c r="AD14" s="35"/>
      <c r="AE14" s="35"/>
      <c r="AF14" s="35"/>
      <c r="AG14" s="35"/>
    </row>
    <row r="15" spans="1:33" ht="15" customHeight="1" x14ac:dyDescent="0.3">
      <c r="A15" s="278" t="s">
        <v>15</v>
      </c>
      <c r="B15" s="280" t="s">
        <v>16</v>
      </c>
      <c r="C15" s="278" t="s">
        <v>17</v>
      </c>
      <c r="D15" s="278" t="s">
        <v>18</v>
      </c>
      <c r="E15" s="281" t="s">
        <v>19</v>
      </c>
      <c r="F15" s="282" t="s">
        <v>20</v>
      </c>
      <c r="G15" s="284" t="s">
        <v>21</v>
      </c>
      <c r="H15" s="273" t="s">
        <v>14885</v>
      </c>
      <c r="I15" s="273" t="s">
        <v>14887</v>
      </c>
      <c r="J15" s="274" t="s">
        <v>14886</v>
      </c>
      <c r="K15" s="47"/>
      <c r="L15" s="72"/>
      <c r="M15" s="73"/>
      <c r="N15" s="73"/>
      <c r="O15" s="73"/>
      <c r="P15" s="73"/>
      <c r="Q15" s="73"/>
      <c r="R15" s="73"/>
      <c r="S15" s="73"/>
      <c r="T15" s="73"/>
      <c r="U15" s="73"/>
      <c r="V15" s="73"/>
      <c r="W15" s="73"/>
      <c r="X15" s="73"/>
      <c r="Y15" s="73"/>
      <c r="Z15" s="73"/>
      <c r="AA15" s="73"/>
      <c r="AB15" s="73"/>
      <c r="AC15" s="32"/>
      <c r="AD15" s="32"/>
    </row>
    <row r="16" spans="1:33" ht="15.5" x14ac:dyDescent="0.3">
      <c r="A16" s="279"/>
      <c r="B16" s="279"/>
      <c r="C16" s="279"/>
      <c r="D16" s="279"/>
      <c r="E16" s="279"/>
      <c r="F16" s="283"/>
      <c r="G16" s="285"/>
      <c r="H16" s="273"/>
      <c r="I16" s="273"/>
      <c r="J16" s="275"/>
      <c r="K16" s="47"/>
      <c r="L16" s="72"/>
      <c r="M16" s="73"/>
      <c r="N16" s="73"/>
      <c r="O16" s="73"/>
      <c r="P16" s="73"/>
      <c r="Q16" s="73"/>
      <c r="R16" s="73"/>
      <c r="S16" s="73"/>
      <c r="T16" s="73"/>
      <c r="U16" s="73"/>
      <c r="V16" s="73"/>
      <c r="W16" s="73"/>
      <c r="X16" s="73"/>
      <c r="Y16" s="73"/>
      <c r="Z16" s="73"/>
      <c r="AA16" s="73"/>
      <c r="AB16" s="73"/>
      <c r="AC16" s="32"/>
      <c r="AD16" s="32"/>
    </row>
    <row r="17" spans="1:30" ht="15.5" x14ac:dyDescent="0.3">
      <c r="A17" s="75"/>
      <c r="B17" s="76"/>
      <c r="C17" s="76"/>
      <c r="D17" s="77"/>
      <c r="E17" s="78"/>
      <c r="F17" s="108"/>
      <c r="G17" s="160"/>
      <c r="H17" s="79"/>
      <c r="I17" s="70"/>
      <c r="J17" s="47"/>
      <c r="K17" s="47"/>
      <c r="L17" s="52"/>
      <c r="M17" s="35"/>
      <c r="N17" s="35"/>
      <c r="O17" s="35"/>
      <c r="P17" s="35"/>
      <c r="Q17" s="35"/>
      <c r="R17" s="35"/>
      <c r="S17" s="35"/>
      <c r="T17" s="35"/>
      <c r="U17" s="35"/>
      <c r="V17" s="35"/>
      <c r="W17" s="35"/>
      <c r="X17" s="35"/>
      <c r="Y17" s="35"/>
      <c r="Z17" s="35"/>
      <c r="AA17" s="35"/>
      <c r="AB17" s="35"/>
      <c r="AC17" s="32"/>
      <c r="AD17" s="32"/>
    </row>
    <row r="18" spans="1:30" ht="15" customHeight="1" x14ac:dyDescent="0.3">
      <c r="A18" s="135">
        <v>1</v>
      </c>
      <c r="B18" s="135"/>
      <c r="C18" s="135"/>
      <c r="D18" s="135" t="s">
        <v>277</v>
      </c>
      <c r="E18" s="135"/>
      <c r="F18" s="147"/>
      <c r="G18" s="136"/>
      <c r="H18" s="135"/>
      <c r="I18" s="135"/>
      <c r="J18" s="136"/>
      <c r="K18" s="80"/>
      <c r="L18" s="74"/>
      <c r="M18" s="35"/>
      <c r="N18" s="35"/>
      <c r="O18" s="35"/>
      <c r="P18" s="35"/>
      <c r="Q18" s="35"/>
      <c r="R18" s="35"/>
      <c r="S18" s="35"/>
      <c r="T18" s="35"/>
      <c r="U18" s="35"/>
      <c r="V18" s="35"/>
      <c r="W18" s="35"/>
      <c r="X18" s="35"/>
      <c r="Y18" s="35"/>
      <c r="Z18" s="35"/>
      <c r="AA18" s="35"/>
      <c r="AB18" s="35"/>
      <c r="AC18" s="32"/>
      <c r="AD18" s="32"/>
    </row>
    <row r="19" spans="1:30" ht="15.5" x14ac:dyDescent="0.3">
      <c r="A19" s="135" t="s">
        <v>22</v>
      </c>
      <c r="B19" s="135"/>
      <c r="C19" s="135"/>
      <c r="D19" s="135" t="s">
        <v>278</v>
      </c>
      <c r="E19" s="270" t="s">
        <v>14888</v>
      </c>
      <c r="F19" s="271"/>
      <c r="G19" s="271"/>
      <c r="H19" s="271"/>
      <c r="I19" s="272"/>
      <c r="J19" s="156">
        <f>ROUND(SUM(J20:J37),2)</f>
        <v>178663.58</v>
      </c>
      <c r="K19" s="36"/>
      <c r="L19" s="74"/>
      <c r="M19" s="35"/>
      <c r="N19" s="35"/>
      <c r="O19" s="35"/>
      <c r="P19" s="35"/>
      <c r="Q19" s="35"/>
      <c r="R19" s="35"/>
      <c r="S19" s="35"/>
      <c r="T19" s="35"/>
      <c r="U19" s="35"/>
      <c r="V19" s="35"/>
      <c r="W19" s="35"/>
      <c r="X19" s="35"/>
      <c r="Y19" s="35"/>
      <c r="Z19" s="35"/>
      <c r="AA19" s="35"/>
      <c r="AB19" s="35"/>
      <c r="AC19" s="32"/>
      <c r="AD19" s="32"/>
    </row>
    <row r="20" spans="1:30" ht="15.5" x14ac:dyDescent="0.3">
      <c r="A20" s="137" t="s">
        <v>279</v>
      </c>
      <c r="B20" s="138" t="s">
        <v>14889</v>
      </c>
      <c r="C20" s="137" t="s">
        <v>133</v>
      </c>
      <c r="D20" s="137" t="s">
        <v>504</v>
      </c>
      <c r="E20" s="139" t="s">
        <v>505</v>
      </c>
      <c r="F20" s="148">
        <v>10</v>
      </c>
      <c r="G20" s="140">
        <v>811.66</v>
      </c>
      <c r="H20" s="155">
        <f>ROUND(F20*G20,2)</f>
        <v>8116.6</v>
      </c>
      <c r="I20" s="155">
        <f>ROUND(G20+(G20*$G$9),2)</f>
        <v>975.7</v>
      </c>
      <c r="J20" s="155">
        <f>ROUND(I20*F20,2)</f>
        <v>9757</v>
      </c>
      <c r="K20" s="227">
        <f>J20/$J$19</f>
        <v>5.4611018093334976E-2</v>
      </c>
      <c r="L20" s="243">
        <f>SUM(K20:K36)-K33+L33</f>
        <v>0.88045129287121648</v>
      </c>
      <c r="M20" s="35"/>
      <c r="N20" s="35"/>
      <c r="O20" s="35"/>
      <c r="P20" s="35"/>
      <c r="Q20" s="35"/>
      <c r="R20" s="35"/>
      <c r="S20" s="35"/>
      <c r="T20" s="35"/>
      <c r="U20" s="35"/>
      <c r="V20" s="35"/>
      <c r="W20" s="35"/>
      <c r="X20" s="35"/>
      <c r="Y20" s="35"/>
      <c r="Z20" s="35"/>
      <c r="AA20" s="35"/>
      <c r="AB20" s="35"/>
      <c r="AC20" s="32"/>
      <c r="AD20" s="32"/>
    </row>
    <row r="21" spans="1:30" ht="28" x14ac:dyDescent="0.3">
      <c r="A21" s="137" t="s">
        <v>14913</v>
      </c>
      <c r="B21" s="138" t="s">
        <v>14925</v>
      </c>
      <c r="C21" s="137" t="s">
        <v>14926</v>
      </c>
      <c r="D21" s="137" t="s">
        <v>14924</v>
      </c>
      <c r="E21" s="139" t="s">
        <v>26</v>
      </c>
      <c r="F21" s="148">
        <v>1</v>
      </c>
      <c r="G21" s="140">
        <v>915.03</v>
      </c>
      <c r="H21" s="155">
        <f t="shared" ref="H21:H22" si="0">ROUND(F21*G21,2)</f>
        <v>915.03</v>
      </c>
      <c r="I21" s="155">
        <f t="shared" ref="I21:I22" si="1">ROUND(G21+(G21*$G$9),2)</f>
        <v>1099.96</v>
      </c>
      <c r="J21" s="155">
        <f t="shared" ref="J21:J22" si="2">ROUND(I21*F21,2)</f>
        <v>1099.96</v>
      </c>
      <c r="K21" s="227">
        <f t="shared" ref="K21:K22" si="3">J21/$J$19</f>
        <v>6.1565988994511369E-3</v>
      </c>
      <c r="L21" s="243"/>
      <c r="M21" s="35"/>
      <c r="N21" s="35"/>
      <c r="O21" s="35"/>
      <c r="P21" s="35"/>
      <c r="Q21" s="35"/>
      <c r="R21" s="35"/>
      <c r="S21" s="35"/>
      <c r="T21" s="35"/>
      <c r="U21" s="35"/>
      <c r="V21" s="35"/>
      <c r="W21" s="35"/>
      <c r="X21" s="35"/>
      <c r="Y21" s="35"/>
      <c r="Z21" s="35"/>
      <c r="AA21" s="35"/>
      <c r="AB21" s="35"/>
      <c r="AC21" s="32"/>
      <c r="AD21" s="32"/>
    </row>
    <row r="22" spans="1:30" ht="28" x14ac:dyDescent="0.3">
      <c r="A22" s="137" t="s">
        <v>14914</v>
      </c>
      <c r="B22" s="138" t="s">
        <v>14927</v>
      </c>
      <c r="C22" s="137" t="s">
        <v>14926</v>
      </c>
      <c r="D22" s="137" t="s">
        <v>14928</v>
      </c>
      <c r="E22" s="139" t="s">
        <v>31</v>
      </c>
      <c r="F22" s="148">
        <v>60</v>
      </c>
      <c r="G22" s="140">
        <v>79.09</v>
      </c>
      <c r="H22" s="155">
        <f t="shared" si="0"/>
        <v>4745.3999999999996</v>
      </c>
      <c r="I22" s="155">
        <f t="shared" si="1"/>
        <v>95.07</v>
      </c>
      <c r="J22" s="155">
        <f t="shared" si="2"/>
        <v>5704.2</v>
      </c>
      <c r="K22" s="227">
        <f t="shared" si="3"/>
        <v>3.1927044112739708E-2</v>
      </c>
      <c r="L22" s="243"/>
      <c r="M22" s="35"/>
      <c r="N22" s="35"/>
      <c r="O22" s="35"/>
      <c r="P22" s="35"/>
      <c r="Q22" s="35"/>
      <c r="R22" s="35"/>
      <c r="S22" s="35"/>
      <c r="T22" s="35"/>
      <c r="U22" s="35"/>
      <c r="V22" s="35"/>
      <c r="W22" s="35"/>
      <c r="X22" s="35"/>
      <c r="Y22" s="35"/>
      <c r="Z22" s="35"/>
      <c r="AA22" s="35"/>
      <c r="AB22" s="35"/>
      <c r="AC22" s="32"/>
      <c r="AD22" s="32"/>
    </row>
    <row r="23" spans="1:30" ht="28" x14ac:dyDescent="0.3">
      <c r="A23" s="137" t="s">
        <v>14915</v>
      </c>
      <c r="B23" s="138" t="s">
        <v>640</v>
      </c>
      <c r="C23" s="137" t="s">
        <v>100</v>
      </c>
      <c r="D23" s="137" t="s">
        <v>641</v>
      </c>
      <c r="E23" s="139" t="s">
        <v>24</v>
      </c>
      <c r="F23" s="148">
        <v>10</v>
      </c>
      <c r="G23" s="140">
        <v>450</v>
      </c>
      <c r="H23" s="155">
        <f t="shared" ref="H23:H86" si="4">ROUND(F23*G23,2)</f>
        <v>4500</v>
      </c>
      <c r="I23" s="155">
        <f t="shared" ref="I23:I86" si="5">ROUND(G23+(G23*$G$9),2)</f>
        <v>540.95000000000005</v>
      </c>
      <c r="J23" s="155">
        <f t="shared" ref="J23:J86" si="6">ROUND(I23*F23,2)</f>
        <v>5409.5</v>
      </c>
      <c r="K23" s="227">
        <f t="shared" ref="K23:K37" si="7">J23/$J$19</f>
        <v>3.0277575317812395E-2</v>
      </c>
      <c r="L23" s="74"/>
      <c r="M23" s="35"/>
      <c r="N23" s="35"/>
      <c r="O23" s="35"/>
      <c r="P23" s="35"/>
      <c r="Q23" s="35"/>
      <c r="R23" s="35"/>
      <c r="S23" s="35"/>
      <c r="T23" s="35"/>
      <c r="U23" s="35"/>
      <c r="V23" s="35"/>
      <c r="W23" s="35"/>
      <c r="X23" s="35"/>
      <c r="Y23" s="35"/>
      <c r="Z23" s="35"/>
      <c r="AA23" s="35"/>
      <c r="AB23" s="35"/>
      <c r="AC23" s="32"/>
      <c r="AD23" s="32"/>
    </row>
    <row r="24" spans="1:30" ht="15.5" x14ac:dyDescent="0.3">
      <c r="A24" s="137" t="s">
        <v>14916</v>
      </c>
      <c r="B24" s="138">
        <v>4656</v>
      </c>
      <c r="C24" s="137" t="s">
        <v>100</v>
      </c>
      <c r="D24" s="137" t="s">
        <v>1020</v>
      </c>
      <c r="E24" s="139" t="s">
        <v>1021</v>
      </c>
      <c r="F24" s="148">
        <v>10</v>
      </c>
      <c r="G24" s="140">
        <v>1272.79</v>
      </c>
      <c r="H24" s="155">
        <f t="shared" si="4"/>
        <v>12727.9</v>
      </c>
      <c r="I24" s="155">
        <f t="shared" si="5"/>
        <v>1530.02</v>
      </c>
      <c r="J24" s="155">
        <f t="shared" si="6"/>
        <v>15300.2</v>
      </c>
      <c r="K24" s="227">
        <f t="shared" si="7"/>
        <v>8.563692723497425E-2</v>
      </c>
      <c r="L24" s="74"/>
      <c r="M24" s="35"/>
      <c r="N24" s="35"/>
      <c r="O24" s="35"/>
      <c r="P24" s="35"/>
      <c r="Q24" s="35"/>
      <c r="R24" s="35"/>
      <c r="S24" s="35"/>
      <c r="T24" s="35"/>
      <c r="U24" s="35"/>
      <c r="V24" s="35"/>
      <c r="W24" s="35"/>
      <c r="X24" s="35"/>
      <c r="Y24" s="35"/>
      <c r="Z24" s="35"/>
      <c r="AA24" s="35"/>
      <c r="AB24" s="35"/>
      <c r="AC24" s="32"/>
      <c r="AD24" s="32"/>
    </row>
    <row r="25" spans="1:30" ht="15.5" x14ac:dyDescent="0.3">
      <c r="A25" s="137" t="s">
        <v>14917</v>
      </c>
      <c r="B25" s="138">
        <v>12208</v>
      </c>
      <c r="C25" s="137" t="s">
        <v>28</v>
      </c>
      <c r="D25" s="137" t="s">
        <v>643</v>
      </c>
      <c r="E25" s="139" t="s">
        <v>24</v>
      </c>
      <c r="F25" s="148">
        <v>6</v>
      </c>
      <c r="G25" s="140">
        <v>680.72</v>
      </c>
      <c r="H25" s="155">
        <f t="shared" si="4"/>
        <v>4084.32</v>
      </c>
      <c r="I25" s="155">
        <f t="shared" si="5"/>
        <v>818.29</v>
      </c>
      <c r="J25" s="155">
        <f t="shared" si="6"/>
        <v>4909.74</v>
      </c>
      <c r="K25" s="227">
        <f t="shared" si="7"/>
        <v>2.7480362813730702E-2</v>
      </c>
      <c r="L25" s="74"/>
      <c r="M25" s="35"/>
      <c r="N25" s="35"/>
      <c r="O25" s="35"/>
      <c r="P25" s="35"/>
      <c r="Q25" s="35"/>
      <c r="R25" s="35"/>
      <c r="S25" s="35"/>
      <c r="T25" s="35"/>
      <c r="U25" s="35"/>
      <c r="V25" s="35"/>
      <c r="W25" s="35"/>
      <c r="X25" s="35"/>
      <c r="Y25" s="35"/>
      <c r="Z25" s="35"/>
      <c r="AA25" s="35"/>
      <c r="AB25" s="35"/>
      <c r="AC25" s="32"/>
      <c r="AD25" s="32"/>
    </row>
    <row r="26" spans="1:30" ht="28" x14ac:dyDescent="0.3">
      <c r="A26" s="137" t="s">
        <v>14918</v>
      </c>
      <c r="B26" s="138">
        <v>95648</v>
      </c>
      <c r="C26" s="137" t="s">
        <v>23</v>
      </c>
      <c r="D26" s="137" t="str">
        <f>VLOOKUP(B26,BD!A3:D7739,2,0)</f>
        <v>KIT CAVALETE PARA MEDIÇÃO DE ÁGUA - ENTRADA INDIVIDUALIZADA, EM CPVC DN 28 MM (1"), PARA 1 MEDIDOR - FORNECIMENTO E INSTALAÇÃO (EXCLUSIVE HIDRÔMETRO). AF_03/2024</v>
      </c>
      <c r="E26" s="139" t="s">
        <v>26</v>
      </c>
      <c r="F26" s="148">
        <v>1</v>
      </c>
      <c r="G26" s="140" t="str">
        <f>VLOOKUP(B26,BD!A3:D7739,4,0)</f>
        <v>608,59</v>
      </c>
      <c r="H26" s="155">
        <f t="shared" si="4"/>
        <v>608.59</v>
      </c>
      <c r="I26" s="155">
        <f t="shared" si="5"/>
        <v>731.59</v>
      </c>
      <c r="J26" s="155">
        <f t="shared" si="6"/>
        <v>731.59</v>
      </c>
      <c r="K26" s="227">
        <f t="shared" si="7"/>
        <v>4.0947908913501014E-3</v>
      </c>
      <c r="L26" s="74"/>
      <c r="M26" s="35"/>
      <c r="N26" s="35"/>
      <c r="O26" s="35"/>
      <c r="P26" s="35"/>
      <c r="Q26" s="35"/>
      <c r="R26" s="35"/>
      <c r="S26" s="35"/>
      <c r="T26" s="35"/>
      <c r="U26" s="35"/>
      <c r="V26" s="35"/>
      <c r="W26" s="35"/>
      <c r="X26" s="35"/>
      <c r="Y26" s="35"/>
      <c r="Z26" s="35"/>
      <c r="AA26" s="35"/>
      <c r="AB26" s="35"/>
      <c r="AC26" s="32"/>
      <c r="AD26" s="32"/>
    </row>
    <row r="27" spans="1:30" ht="15.5" x14ac:dyDescent="0.3">
      <c r="A27" s="137" t="s">
        <v>14919</v>
      </c>
      <c r="B27" s="138">
        <v>95673</v>
      </c>
      <c r="C27" s="137" t="s">
        <v>23</v>
      </c>
      <c r="D27" s="137" t="str">
        <f>VLOOKUP(B27,BD!A4:D7740,2,0)</f>
        <v>HIDRÔMETRO DN 1/2", 1,5 M3/H - FORNECIMENTO E INSTALAÇÃO. AF_03/2024</v>
      </c>
      <c r="E27" s="139" t="s">
        <v>26</v>
      </c>
      <c r="F27" s="148">
        <v>1</v>
      </c>
      <c r="G27" s="140" t="str">
        <f>VLOOKUP(B27,BD!A4:D7740,4,0)</f>
        <v>158,68</v>
      </c>
      <c r="H27" s="155">
        <f t="shared" si="4"/>
        <v>158.68</v>
      </c>
      <c r="I27" s="155">
        <f t="shared" si="5"/>
        <v>190.75</v>
      </c>
      <c r="J27" s="155">
        <f t="shared" si="6"/>
        <v>190.75</v>
      </c>
      <c r="K27" s="227">
        <f t="shared" si="7"/>
        <v>1.0676490418472528E-3</v>
      </c>
      <c r="L27" s="74"/>
      <c r="M27" s="35"/>
      <c r="N27" s="35"/>
      <c r="O27" s="35"/>
      <c r="P27" s="35"/>
      <c r="Q27" s="35"/>
      <c r="R27" s="35"/>
      <c r="S27" s="35"/>
      <c r="T27" s="35"/>
      <c r="U27" s="35"/>
      <c r="V27" s="35"/>
      <c r="W27" s="35"/>
      <c r="X27" s="35"/>
      <c r="Y27" s="35"/>
      <c r="Z27" s="35"/>
      <c r="AA27" s="35"/>
      <c r="AB27" s="35"/>
      <c r="AC27" s="32"/>
      <c r="AD27" s="32"/>
    </row>
    <row r="28" spans="1:30" ht="28" x14ac:dyDescent="0.3">
      <c r="A28" s="137" t="s">
        <v>14920</v>
      </c>
      <c r="B28" s="138">
        <v>101509</v>
      </c>
      <c r="C28" s="137" t="s">
        <v>23</v>
      </c>
      <c r="D28" s="137" t="str">
        <f>VLOOKUP(B28,BD!A5:D7741,2,0)</f>
        <v>ENTRADA DE ENERGIA ELÉTRICA, AÉREA, TRIFÁSICA, COM CAIXA DE EMBUTIR, CABO DE 10 MM2 E DISJUNTOR DIN 50A (NÃO INCLUSO O POSTE DE CONCRETO). AF_07/2020</v>
      </c>
      <c r="E28" s="139" t="s">
        <v>26</v>
      </c>
      <c r="F28" s="148">
        <v>1</v>
      </c>
      <c r="G28" s="140" t="str">
        <f>VLOOKUP(B28,BD!A5:D7741,4,0)</f>
        <v>1.927,36</v>
      </c>
      <c r="H28" s="155">
        <f t="shared" si="4"/>
        <v>1927.36</v>
      </c>
      <c r="I28" s="155">
        <f t="shared" si="5"/>
        <v>2316.88</v>
      </c>
      <c r="J28" s="155">
        <f t="shared" si="6"/>
        <v>2316.88</v>
      </c>
      <c r="K28" s="227">
        <f t="shared" si="7"/>
        <v>1.2967835974181198E-2</v>
      </c>
      <c r="L28" s="74"/>
      <c r="M28" s="35"/>
      <c r="N28" s="35"/>
      <c r="O28" s="35"/>
      <c r="P28" s="35"/>
      <c r="Q28" s="35"/>
      <c r="R28" s="35"/>
      <c r="S28" s="35"/>
      <c r="T28" s="35"/>
      <c r="U28" s="35"/>
      <c r="V28" s="35"/>
      <c r="W28" s="35"/>
      <c r="X28" s="35"/>
      <c r="Y28" s="35"/>
      <c r="Z28" s="35"/>
      <c r="AA28" s="35"/>
      <c r="AB28" s="35"/>
      <c r="AC28" s="32"/>
      <c r="AD28" s="32"/>
    </row>
    <row r="29" spans="1:30" ht="28" x14ac:dyDescent="0.3">
      <c r="A29" s="137" t="s">
        <v>14921</v>
      </c>
      <c r="B29" s="138">
        <v>103689</v>
      </c>
      <c r="C29" s="137" t="s">
        <v>23</v>
      </c>
      <c r="D29" s="137" t="str">
        <f>VLOOKUP(B29,BD!A6:D7742,2,0)</f>
        <v>FORNECIMENTO E INSTALAÇÃO DE PLACA DE OBRA COM CHAPA GALVANIZADA E ESTRUTURA DE MADEIRA. AF_03/2022_PS</v>
      </c>
      <c r="E29" s="139" t="s">
        <v>24</v>
      </c>
      <c r="F29" s="148">
        <v>6</v>
      </c>
      <c r="G29" s="140" t="str">
        <f>VLOOKUP(B29,BD!A6:D7742,4,0)</f>
        <v>490,31</v>
      </c>
      <c r="H29" s="155">
        <f t="shared" si="4"/>
        <v>2941.86</v>
      </c>
      <c r="I29" s="155">
        <f t="shared" si="5"/>
        <v>589.4</v>
      </c>
      <c r="J29" s="155">
        <f t="shared" si="6"/>
        <v>3536.4</v>
      </c>
      <c r="K29" s="227">
        <f t="shared" si="7"/>
        <v>1.9793625539127786E-2</v>
      </c>
      <c r="L29" s="74"/>
      <c r="M29" s="35"/>
      <c r="N29" s="35"/>
      <c r="O29" s="35"/>
      <c r="P29" s="35"/>
      <c r="Q29" s="35"/>
      <c r="R29" s="35"/>
      <c r="S29" s="35"/>
      <c r="T29" s="35"/>
      <c r="U29" s="35"/>
      <c r="V29" s="35"/>
      <c r="W29" s="35"/>
      <c r="X29" s="35"/>
      <c r="Y29" s="35"/>
      <c r="Z29" s="35"/>
      <c r="AA29" s="35"/>
      <c r="AB29" s="35"/>
      <c r="AC29" s="32"/>
      <c r="AD29" s="32"/>
    </row>
    <row r="30" spans="1:30" ht="28" x14ac:dyDescent="0.3">
      <c r="A30" s="137" t="s">
        <v>14922</v>
      </c>
      <c r="B30" s="138" t="s">
        <v>14890</v>
      </c>
      <c r="C30" s="137" t="s">
        <v>133</v>
      </c>
      <c r="D30" s="137" t="s">
        <v>477</v>
      </c>
      <c r="E30" s="139" t="s">
        <v>33</v>
      </c>
      <c r="F30" s="148">
        <v>100</v>
      </c>
      <c r="G30" s="140">
        <v>5.86</v>
      </c>
      <c r="H30" s="155">
        <f t="shared" si="4"/>
        <v>586</v>
      </c>
      <c r="I30" s="155">
        <f t="shared" si="5"/>
        <v>7.04</v>
      </c>
      <c r="J30" s="155">
        <f t="shared" si="6"/>
        <v>704</v>
      </c>
      <c r="K30" s="227">
        <f t="shared" si="7"/>
        <v>3.9403665817062438E-3</v>
      </c>
      <c r="L30" s="74"/>
      <c r="M30" s="35"/>
      <c r="N30" s="35"/>
      <c r="O30" s="35"/>
      <c r="P30" s="35"/>
      <c r="Q30" s="35"/>
      <c r="R30" s="35"/>
      <c r="S30" s="35"/>
      <c r="T30" s="35"/>
      <c r="U30" s="35"/>
      <c r="V30" s="35"/>
      <c r="W30" s="35"/>
      <c r="X30" s="35"/>
      <c r="Y30" s="35"/>
      <c r="Z30" s="35"/>
      <c r="AA30" s="35"/>
      <c r="AB30" s="35"/>
      <c r="AC30" s="32"/>
      <c r="AD30" s="32"/>
    </row>
    <row r="31" spans="1:30" ht="15.5" x14ac:dyDescent="0.3">
      <c r="A31" s="137" t="s">
        <v>14923</v>
      </c>
      <c r="B31" s="138">
        <v>98459</v>
      </c>
      <c r="C31" s="137" t="s">
        <v>23</v>
      </c>
      <c r="D31" s="137" t="str">
        <f>VLOOKUP(B31,BD!A8:D7744,2,0)</f>
        <v>TAPUME COM TELHA METÁLICA. AF_03/2024</v>
      </c>
      <c r="E31" s="139" t="s">
        <v>24</v>
      </c>
      <c r="F31" s="148">
        <v>330</v>
      </c>
      <c r="G31" s="140" t="str">
        <f>VLOOKUP(B31,BD!A8:D7744,4,0)</f>
        <v>79,85</v>
      </c>
      <c r="H31" s="155">
        <f t="shared" si="4"/>
        <v>26350.5</v>
      </c>
      <c r="I31" s="155">
        <f t="shared" si="5"/>
        <v>95.99</v>
      </c>
      <c r="J31" s="155">
        <f t="shared" si="6"/>
        <v>31676.7</v>
      </c>
      <c r="K31" s="227">
        <f t="shared" si="7"/>
        <v>0.17729802570842923</v>
      </c>
      <c r="L31" s="74"/>
      <c r="M31" s="35"/>
      <c r="N31" s="35"/>
      <c r="O31" s="35"/>
      <c r="P31" s="35"/>
      <c r="Q31" s="35"/>
      <c r="R31" s="35"/>
      <c r="S31" s="35"/>
      <c r="T31" s="35"/>
      <c r="U31" s="35"/>
      <c r="V31" s="35"/>
      <c r="W31" s="35"/>
      <c r="X31" s="35"/>
      <c r="Y31" s="35"/>
      <c r="Z31" s="35"/>
      <c r="AA31" s="35"/>
      <c r="AB31" s="35"/>
      <c r="AC31" s="32"/>
      <c r="AD31" s="32"/>
    </row>
    <row r="32" spans="1:30" ht="15.5" x14ac:dyDescent="0.3">
      <c r="A32" s="135" t="s">
        <v>478</v>
      </c>
      <c r="B32" s="135"/>
      <c r="C32" s="135"/>
      <c r="D32" s="135" t="s">
        <v>513</v>
      </c>
      <c r="E32" s="267"/>
      <c r="F32" s="268"/>
      <c r="G32" s="268"/>
      <c r="H32" s="268"/>
      <c r="I32" s="268"/>
      <c r="J32" s="269"/>
      <c r="K32" s="227">
        <f t="shared" si="7"/>
        <v>0</v>
      </c>
      <c r="L32" s="74"/>
      <c r="M32" s="35"/>
      <c r="N32" s="35"/>
      <c r="O32" s="35"/>
      <c r="P32" s="35"/>
      <c r="Q32" s="35"/>
      <c r="R32" s="35"/>
      <c r="S32" s="35"/>
      <c r="T32" s="35"/>
      <c r="U32" s="35"/>
      <c r="V32" s="35"/>
      <c r="W32" s="35"/>
      <c r="X32" s="35"/>
      <c r="Y32" s="35"/>
      <c r="Z32" s="35"/>
      <c r="AA32" s="35"/>
      <c r="AB32" s="35"/>
      <c r="AC32" s="32"/>
      <c r="AD32" s="32"/>
    </row>
    <row r="33" spans="1:30" ht="15.5" x14ac:dyDescent="0.3">
      <c r="A33" s="137" t="s">
        <v>479</v>
      </c>
      <c r="B33" s="138">
        <v>93565</v>
      </c>
      <c r="C33" s="137" t="s">
        <v>23</v>
      </c>
      <c r="D33" s="137" t="str">
        <f>VLOOKUP(B33,BD!A10:D7746,2,0)</f>
        <v>ENGENHEIRO CIVIL DE OBRA JUNIOR COM ENCARGOS COMPLEMENTARES</v>
      </c>
      <c r="E33" s="139" t="s">
        <v>238</v>
      </c>
      <c r="F33" s="148">
        <v>2</v>
      </c>
      <c r="G33" s="140">
        <v>8433.1200000000008</v>
      </c>
      <c r="H33" s="155">
        <f t="shared" si="4"/>
        <v>16866.240000000002</v>
      </c>
      <c r="I33" s="155">
        <f t="shared" si="5"/>
        <v>10137.450000000001</v>
      </c>
      <c r="J33" s="155">
        <f t="shared" si="6"/>
        <v>20274.900000000001</v>
      </c>
      <c r="K33" s="227">
        <f t="shared" si="7"/>
        <v>0.11348087841965331</v>
      </c>
      <c r="L33" s="227">
        <f>K33/6</f>
        <v>1.8913479736608885E-2</v>
      </c>
      <c r="M33" s="35"/>
      <c r="N33" s="35"/>
      <c r="O33" s="35"/>
      <c r="P33" s="35"/>
      <c r="Q33" s="35"/>
      <c r="R33" s="35"/>
      <c r="S33" s="35"/>
      <c r="T33" s="35"/>
      <c r="U33" s="35"/>
      <c r="V33" s="35"/>
      <c r="W33" s="35"/>
      <c r="X33" s="35"/>
      <c r="Y33" s="35"/>
      <c r="Z33" s="35"/>
      <c r="AA33" s="35"/>
      <c r="AB33" s="35"/>
      <c r="AC33" s="32"/>
      <c r="AD33" s="32"/>
    </row>
    <row r="34" spans="1:30" ht="15.5" x14ac:dyDescent="0.3">
      <c r="A34" s="135" t="s">
        <v>25</v>
      </c>
      <c r="B34" s="135"/>
      <c r="C34" s="135"/>
      <c r="D34" s="135" t="s">
        <v>281</v>
      </c>
      <c r="E34" s="267"/>
      <c r="F34" s="268"/>
      <c r="G34" s="268"/>
      <c r="H34" s="268"/>
      <c r="I34" s="268"/>
      <c r="J34" s="269"/>
      <c r="K34" s="227">
        <f t="shared" si="7"/>
        <v>0</v>
      </c>
      <c r="L34" s="74"/>
      <c r="M34" s="35"/>
      <c r="N34" s="35"/>
      <c r="O34" s="35"/>
      <c r="P34" s="35"/>
      <c r="Q34" s="35"/>
      <c r="R34" s="35"/>
      <c r="S34" s="35"/>
      <c r="T34" s="35"/>
      <c r="U34" s="35"/>
      <c r="V34" s="35"/>
      <c r="W34" s="35"/>
      <c r="X34" s="35"/>
      <c r="Y34" s="35"/>
      <c r="Z34" s="35"/>
      <c r="AA34" s="35"/>
      <c r="AB34" s="35"/>
      <c r="AC34" s="32"/>
      <c r="AD34" s="32"/>
    </row>
    <row r="35" spans="1:30" ht="28" x14ac:dyDescent="0.3">
      <c r="A35" s="137" t="s">
        <v>282</v>
      </c>
      <c r="B35" s="138" t="s">
        <v>14891</v>
      </c>
      <c r="C35" s="137" t="s">
        <v>63</v>
      </c>
      <c r="D35" s="137" t="s">
        <v>649</v>
      </c>
      <c r="E35" s="139" t="s">
        <v>26</v>
      </c>
      <c r="F35" s="148">
        <v>1</v>
      </c>
      <c r="G35" s="140">
        <f>2012825*0.03</f>
        <v>60384.75</v>
      </c>
      <c r="H35" s="155">
        <f t="shared" si="4"/>
        <v>60384.75</v>
      </c>
      <c r="I35" s="155">
        <f t="shared" si="5"/>
        <v>72588.509999999995</v>
      </c>
      <c r="J35" s="155">
        <f t="shared" si="6"/>
        <v>72588.509999999995</v>
      </c>
      <c r="K35" s="227">
        <f t="shared" si="7"/>
        <v>0.40628599292592255</v>
      </c>
      <c r="L35" s="74"/>
      <c r="M35" s="35"/>
      <c r="N35" s="35"/>
      <c r="O35" s="35"/>
      <c r="P35" s="35"/>
      <c r="Q35" s="35"/>
      <c r="R35" s="35"/>
      <c r="S35" s="35"/>
      <c r="T35" s="35"/>
      <c r="U35" s="35"/>
      <c r="V35" s="35"/>
      <c r="W35" s="35"/>
      <c r="X35" s="35"/>
      <c r="Y35" s="35"/>
      <c r="Z35" s="35"/>
      <c r="AA35" s="35"/>
      <c r="AB35" s="35"/>
      <c r="AC35" s="32"/>
      <c r="AD35" s="32"/>
    </row>
    <row r="36" spans="1:30" ht="15.5" x14ac:dyDescent="0.3">
      <c r="A36" s="135" t="s">
        <v>506</v>
      </c>
      <c r="B36" s="135"/>
      <c r="C36" s="135"/>
      <c r="D36" s="135" t="s">
        <v>218</v>
      </c>
      <c r="E36" s="267"/>
      <c r="F36" s="268"/>
      <c r="G36" s="268"/>
      <c r="H36" s="268"/>
      <c r="I36" s="268"/>
      <c r="J36" s="269"/>
      <c r="K36" s="227">
        <f t="shared" si="7"/>
        <v>0</v>
      </c>
      <c r="L36" s="72"/>
      <c r="M36" s="35"/>
      <c r="N36" s="35"/>
      <c r="O36" s="35"/>
      <c r="P36" s="35"/>
      <c r="Q36" s="35"/>
      <c r="R36" s="35"/>
      <c r="S36" s="35"/>
      <c r="T36" s="35"/>
      <c r="U36" s="35"/>
      <c r="V36" s="35"/>
      <c r="W36" s="35"/>
      <c r="X36" s="35"/>
      <c r="Y36" s="35"/>
      <c r="Z36" s="35"/>
      <c r="AA36" s="35"/>
      <c r="AB36" s="35"/>
      <c r="AC36" s="32"/>
      <c r="AD36" s="32"/>
    </row>
    <row r="37" spans="1:30" ht="42" x14ac:dyDescent="0.3">
      <c r="A37" s="137" t="s">
        <v>507</v>
      </c>
      <c r="B37" s="138" t="s">
        <v>14892</v>
      </c>
      <c r="C37" s="137" t="s">
        <v>63</v>
      </c>
      <c r="D37" s="137" t="s">
        <v>220</v>
      </c>
      <c r="E37" s="139" t="s">
        <v>221</v>
      </c>
      <c r="F37" s="148">
        <v>275</v>
      </c>
      <c r="G37" s="140">
        <v>13.5</v>
      </c>
      <c r="H37" s="155">
        <f t="shared" si="4"/>
        <v>3712.5</v>
      </c>
      <c r="I37" s="155">
        <f t="shared" si="5"/>
        <v>16.23</v>
      </c>
      <c r="J37" s="155">
        <f t="shared" si="6"/>
        <v>4463.25</v>
      </c>
      <c r="K37" s="227">
        <f t="shared" si="7"/>
        <v>2.4981308445739196E-2</v>
      </c>
      <c r="L37" s="227">
        <f>K37/5</f>
        <v>4.9962616891478396E-3</v>
      </c>
      <c r="M37" s="35"/>
      <c r="N37" s="35"/>
      <c r="O37" s="35"/>
      <c r="P37" s="35"/>
      <c r="Q37" s="35"/>
      <c r="R37" s="35"/>
      <c r="S37" s="35"/>
      <c r="T37" s="35"/>
      <c r="U37" s="35"/>
      <c r="V37" s="35"/>
      <c r="W37" s="35"/>
      <c r="X37" s="35"/>
      <c r="Y37" s="35"/>
      <c r="Z37" s="35"/>
      <c r="AA37" s="35"/>
      <c r="AB37" s="35"/>
      <c r="AC37" s="32"/>
      <c r="AD37" s="32"/>
    </row>
    <row r="38" spans="1:30" ht="15.5" x14ac:dyDescent="0.3">
      <c r="A38" s="135">
        <v>2</v>
      </c>
      <c r="B38" s="135"/>
      <c r="C38" s="135"/>
      <c r="D38" s="135" t="s">
        <v>29</v>
      </c>
      <c r="E38" s="270" t="s">
        <v>14888</v>
      </c>
      <c r="F38" s="271"/>
      <c r="G38" s="271"/>
      <c r="H38" s="271"/>
      <c r="I38" s="272"/>
      <c r="J38" s="156">
        <f>ROUND(SUM(J39:J54),2)</f>
        <v>220148.85</v>
      </c>
      <c r="K38" s="36"/>
      <c r="L38" s="74"/>
      <c r="M38" s="35"/>
      <c r="N38" s="35"/>
      <c r="O38" s="35"/>
      <c r="P38" s="35"/>
      <c r="Q38" s="35"/>
      <c r="R38" s="35"/>
      <c r="S38" s="35"/>
      <c r="T38" s="35"/>
      <c r="U38" s="35"/>
      <c r="V38" s="35"/>
      <c r="W38" s="35"/>
      <c r="X38" s="35"/>
      <c r="Y38" s="35"/>
      <c r="Z38" s="35"/>
      <c r="AA38" s="35"/>
      <c r="AB38" s="35"/>
      <c r="AC38" s="32"/>
      <c r="AD38" s="32"/>
    </row>
    <row r="39" spans="1:30" ht="28" x14ac:dyDescent="0.3">
      <c r="A39" s="137" t="s">
        <v>30</v>
      </c>
      <c r="B39" s="138">
        <v>99059</v>
      </c>
      <c r="C39" s="137" t="s">
        <v>23</v>
      </c>
      <c r="D39" s="137" t="str">
        <f>VLOOKUP(B39,BD!A16:D7752,2,0)</f>
        <v>LOCAÇÃO CONVENCIONAL DE OBRA, UTILIZANDO GABARITO DE TÁBUAS CORRIDAS PONTALETADAS A CADA 2,00M -  2 UTILIZAÇÕES. AF_03/2024</v>
      </c>
      <c r="E39" s="139" t="s">
        <v>31</v>
      </c>
      <c r="F39" s="148">
        <v>125</v>
      </c>
      <c r="G39" s="140" t="str">
        <f>VLOOKUP(B39,BD!A16:D7752,4,0)</f>
        <v>69,05</v>
      </c>
      <c r="H39" s="155">
        <f t="shared" si="4"/>
        <v>8631.25</v>
      </c>
      <c r="I39" s="155">
        <f t="shared" si="5"/>
        <v>83.01</v>
      </c>
      <c r="J39" s="155">
        <f t="shared" si="6"/>
        <v>10376.25</v>
      </c>
      <c r="K39" s="36"/>
      <c r="L39" s="74"/>
      <c r="M39" s="35"/>
      <c r="N39" s="35"/>
      <c r="O39" s="35"/>
      <c r="P39" s="35"/>
      <c r="Q39" s="35"/>
      <c r="R39" s="35"/>
      <c r="S39" s="35"/>
      <c r="T39" s="35"/>
      <c r="U39" s="35"/>
      <c r="V39" s="35"/>
      <c r="W39" s="35"/>
      <c r="X39" s="35"/>
      <c r="Y39" s="35"/>
      <c r="Z39" s="35"/>
      <c r="AA39" s="35"/>
      <c r="AB39" s="35"/>
      <c r="AC39" s="32"/>
      <c r="AD39" s="32"/>
    </row>
    <row r="40" spans="1:30" ht="42" x14ac:dyDescent="0.3">
      <c r="A40" s="137" t="s">
        <v>32</v>
      </c>
      <c r="B40" s="138">
        <v>90100</v>
      </c>
      <c r="C40" s="137" t="s">
        <v>23</v>
      </c>
      <c r="D40" s="137" t="str">
        <f>VLOOKUP(B40,BD!A17:D7753,2,0)</f>
        <v>ESCAVAÇÃO MECANIZADA DE VALA COM PROF. ATÉ 1,5 M (MÉDIA MONTANTE E JUSANTE/UMA COMPOSIÇÃO POR TRECHO), RETROESCAV. (0,26 M3), LARG. DE 0,8 M A 1,5 M, EM SOLO DE 1A CATEGORIA, EM LOCAIS COM ALTO NÍVEL DE INTERFERÊNCIA. AF_09/2024</v>
      </c>
      <c r="E40" s="139" t="s">
        <v>33</v>
      </c>
      <c r="F40" s="148">
        <v>203.88</v>
      </c>
      <c r="G40" s="140" t="str">
        <f>VLOOKUP(B40,BD!A17:D7753,4,0)</f>
        <v>13,56</v>
      </c>
      <c r="H40" s="155">
        <f t="shared" si="4"/>
        <v>2764.61</v>
      </c>
      <c r="I40" s="155">
        <f t="shared" si="5"/>
        <v>16.3</v>
      </c>
      <c r="J40" s="155">
        <f t="shared" si="6"/>
        <v>3323.24</v>
      </c>
      <c r="K40" s="36"/>
      <c r="L40" s="74"/>
      <c r="M40" s="35"/>
      <c r="N40" s="35"/>
      <c r="O40" s="35"/>
      <c r="P40" s="35"/>
      <c r="Q40" s="35"/>
      <c r="R40" s="35"/>
      <c r="S40" s="35"/>
      <c r="T40" s="35"/>
      <c r="U40" s="35"/>
      <c r="V40" s="35"/>
      <c r="W40" s="35"/>
      <c r="X40" s="35"/>
      <c r="Y40" s="35"/>
      <c r="Z40" s="35"/>
      <c r="AA40" s="35"/>
      <c r="AB40" s="35"/>
      <c r="AC40" s="32"/>
      <c r="AD40" s="32"/>
    </row>
    <row r="41" spans="1:30" ht="15.5" x14ac:dyDescent="0.3">
      <c r="A41" s="137" t="s">
        <v>34</v>
      </c>
      <c r="B41" s="138">
        <v>93358</v>
      </c>
      <c r="C41" s="137" t="s">
        <v>23</v>
      </c>
      <c r="D41" s="137" t="str">
        <f>VLOOKUP(B41,BD!A18:D7754,2,0)</f>
        <v>ESCAVAÇÃO MANUAL DE VALA. AF_09/2024</v>
      </c>
      <c r="E41" s="139" t="s">
        <v>33</v>
      </c>
      <c r="F41" s="148">
        <v>23.341999999999999</v>
      </c>
      <c r="G41" s="140" t="str">
        <f>VLOOKUP(B41,BD!A18:D7754,4,0)</f>
        <v>80,73</v>
      </c>
      <c r="H41" s="155">
        <f t="shared" si="4"/>
        <v>1884.4</v>
      </c>
      <c r="I41" s="155">
        <f t="shared" si="5"/>
        <v>97.05</v>
      </c>
      <c r="J41" s="155">
        <f t="shared" si="6"/>
        <v>2265.34</v>
      </c>
      <c r="K41" s="36"/>
      <c r="L41" s="74"/>
      <c r="M41" s="35"/>
      <c r="N41" s="35"/>
      <c r="O41" s="35"/>
      <c r="P41" s="35"/>
      <c r="Q41" s="35"/>
      <c r="R41" s="35"/>
      <c r="S41" s="35"/>
      <c r="T41" s="35"/>
      <c r="U41" s="35"/>
      <c r="V41" s="35"/>
      <c r="W41" s="35"/>
      <c r="X41" s="35"/>
      <c r="Y41" s="35"/>
      <c r="Z41" s="35"/>
      <c r="AA41" s="35"/>
      <c r="AB41" s="35"/>
      <c r="AC41" s="32"/>
      <c r="AD41" s="32"/>
    </row>
    <row r="42" spans="1:30" ht="28" x14ac:dyDescent="0.3">
      <c r="A42" s="137" t="s">
        <v>35</v>
      </c>
      <c r="B42" s="138">
        <v>100324</v>
      </c>
      <c r="C42" s="137" t="s">
        <v>23</v>
      </c>
      <c r="D42" s="137" t="str">
        <f>VLOOKUP(B42,BD!A19:D7755,2,0)</f>
        <v>LASTRO COM MATERIAL GRANULAR (PEDRA BRITADA N.1 E PEDRA BRITADA N.2), APLICADO EM PISOS OU LAJES SOBRE SOLO, ESPESSURA DE *10 CM*. AF_01/2024</v>
      </c>
      <c r="E42" s="139" t="s">
        <v>33</v>
      </c>
      <c r="F42" s="148">
        <v>36.186</v>
      </c>
      <c r="G42" s="140" t="str">
        <f>VLOOKUP(B42,BD!A19:D7755,4,0)</f>
        <v>210,04</v>
      </c>
      <c r="H42" s="155">
        <f t="shared" si="4"/>
        <v>7600.51</v>
      </c>
      <c r="I42" s="155">
        <f t="shared" si="5"/>
        <v>252.49</v>
      </c>
      <c r="J42" s="155">
        <f t="shared" si="6"/>
        <v>9136.6</v>
      </c>
      <c r="K42" s="36"/>
      <c r="L42" s="74"/>
      <c r="M42" s="35"/>
      <c r="N42" s="35"/>
      <c r="O42" s="35"/>
      <c r="P42" s="35"/>
      <c r="Q42" s="35"/>
      <c r="R42" s="35"/>
      <c r="S42" s="35"/>
      <c r="T42" s="35"/>
      <c r="U42" s="35"/>
      <c r="V42" s="35"/>
      <c r="W42" s="35"/>
      <c r="X42" s="35"/>
      <c r="Y42" s="35"/>
      <c r="Z42" s="35"/>
      <c r="AA42" s="35"/>
      <c r="AB42" s="35"/>
      <c r="AC42" s="32"/>
      <c r="AD42" s="32"/>
    </row>
    <row r="43" spans="1:30" ht="28" x14ac:dyDescent="0.3">
      <c r="A43" s="137" t="s">
        <v>36</v>
      </c>
      <c r="B43" s="138">
        <v>96534</v>
      </c>
      <c r="C43" s="137" t="s">
        <v>23</v>
      </c>
      <c r="D43" s="137" t="str">
        <f>VLOOKUP(B43,BD!A20:D7756,2,0)</f>
        <v>FABRICAÇÃO, MONTAGEM E DESMONTAGEM DE FÔRMA PARA BLOCO DE COROAMENTO, EM MADEIRA SERRADA, E=25 MM, 4 UTILIZAÇÕES. AF_01/2024</v>
      </c>
      <c r="E43" s="139" t="s">
        <v>24</v>
      </c>
      <c r="F43" s="148">
        <v>392.1</v>
      </c>
      <c r="G43" s="140" t="str">
        <f>VLOOKUP(B43,BD!A20:D7756,4,0)</f>
        <v>76,19</v>
      </c>
      <c r="H43" s="155">
        <f t="shared" si="4"/>
        <v>29874.1</v>
      </c>
      <c r="I43" s="155">
        <f t="shared" si="5"/>
        <v>91.59</v>
      </c>
      <c r="J43" s="155">
        <f t="shared" si="6"/>
        <v>35912.44</v>
      </c>
      <c r="K43" s="36"/>
      <c r="L43" s="74"/>
      <c r="M43" s="35"/>
      <c r="N43" s="35"/>
      <c r="O43" s="35"/>
      <c r="P43" s="35"/>
      <c r="Q43" s="35"/>
      <c r="R43" s="35"/>
      <c r="S43" s="35"/>
      <c r="T43" s="35"/>
      <c r="U43" s="35"/>
      <c r="V43" s="35"/>
      <c r="W43" s="35"/>
      <c r="X43" s="35"/>
      <c r="Y43" s="35"/>
      <c r="Z43" s="35"/>
      <c r="AA43" s="35"/>
      <c r="AB43" s="35"/>
      <c r="AC43" s="32"/>
      <c r="AD43" s="32"/>
    </row>
    <row r="44" spans="1:30" ht="15.5" x14ac:dyDescent="0.3">
      <c r="A44" s="137" t="s">
        <v>37</v>
      </c>
      <c r="B44" s="138">
        <v>96543</v>
      </c>
      <c r="C44" s="137" t="s">
        <v>23</v>
      </c>
      <c r="D44" s="137" t="str">
        <f>VLOOKUP(B44,BD!A21:D7757,2,0)</f>
        <v>ARMAÇÃO DE BLOCO UTILIZANDO AÇO CA-60 DE 5 MM - MONTAGEM. AF_01/2024</v>
      </c>
      <c r="E44" s="139" t="s">
        <v>38</v>
      </c>
      <c r="F44" s="148">
        <v>440.3</v>
      </c>
      <c r="G44" s="140" t="str">
        <f>VLOOKUP(B44,BD!A21:D7757,4,0)</f>
        <v>19,85</v>
      </c>
      <c r="H44" s="155">
        <f t="shared" si="4"/>
        <v>8739.9599999999991</v>
      </c>
      <c r="I44" s="155">
        <f t="shared" si="5"/>
        <v>23.86</v>
      </c>
      <c r="J44" s="155">
        <f t="shared" si="6"/>
        <v>10505.56</v>
      </c>
      <c r="K44" s="36"/>
      <c r="L44" s="74"/>
      <c r="M44" s="35"/>
      <c r="N44" s="35"/>
      <c r="O44" s="35"/>
      <c r="P44" s="35"/>
      <c r="Q44" s="35"/>
      <c r="R44" s="35"/>
      <c r="S44" s="35"/>
      <c r="T44" s="35"/>
      <c r="U44" s="35"/>
      <c r="V44" s="35"/>
      <c r="W44" s="35"/>
      <c r="X44" s="35"/>
      <c r="Y44" s="35"/>
      <c r="Z44" s="35"/>
      <c r="AA44" s="35"/>
      <c r="AB44" s="35"/>
      <c r="AC44" s="32"/>
      <c r="AD44" s="32"/>
    </row>
    <row r="45" spans="1:30" ht="15.5" x14ac:dyDescent="0.3">
      <c r="A45" s="137" t="s">
        <v>39</v>
      </c>
      <c r="B45" s="138">
        <v>96544</v>
      </c>
      <c r="C45" s="137" t="s">
        <v>23</v>
      </c>
      <c r="D45" s="137" t="str">
        <f>VLOOKUP(B45,BD!A22:D7758,2,0)</f>
        <v>ARMAÇÃO DE BLOCO UTILIZANDO AÇO CA-50 DE 6,3 MM - MONTAGEM. AF_01/2024</v>
      </c>
      <c r="E45" s="139" t="s">
        <v>38</v>
      </c>
      <c r="F45" s="148">
        <v>139.1</v>
      </c>
      <c r="G45" s="140" t="str">
        <f>VLOOKUP(B45,BD!A22:D7758,4,0)</f>
        <v>17,79</v>
      </c>
      <c r="H45" s="155">
        <f t="shared" si="4"/>
        <v>2474.59</v>
      </c>
      <c r="I45" s="155">
        <f t="shared" si="5"/>
        <v>21.39</v>
      </c>
      <c r="J45" s="155">
        <f t="shared" si="6"/>
        <v>2975.35</v>
      </c>
      <c r="K45" s="36"/>
      <c r="L45" s="74"/>
      <c r="M45" s="35"/>
      <c r="N45" s="35"/>
      <c r="O45" s="35"/>
      <c r="P45" s="35"/>
      <c r="Q45" s="35"/>
      <c r="R45" s="35"/>
      <c r="S45" s="35"/>
      <c r="T45" s="35"/>
      <c r="U45" s="35"/>
      <c r="V45" s="35"/>
      <c r="W45" s="35"/>
      <c r="X45" s="35"/>
      <c r="Y45" s="35"/>
      <c r="Z45" s="35"/>
      <c r="AA45" s="35"/>
      <c r="AB45" s="35"/>
      <c r="AC45" s="32"/>
      <c r="AD45" s="32"/>
    </row>
    <row r="46" spans="1:30" ht="15.5" x14ac:dyDescent="0.3">
      <c r="A46" s="137" t="s">
        <v>40</v>
      </c>
      <c r="B46" s="138">
        <v>96545</v>
      </c>
      <c r="C46" s="137" t="s">
        <v>23</v>
      </c>
      <c r="D46" s="137" t="str">
        <f>VLOOKUP(B46,BD!A23:D7759,2,0)</f>
        <v>ARMAÇÃO DE BLOCO UTILIZANDO AÇO CA-50 DE 8 MM - MONTAGEM. AF_01/2024</v>
      </c>
      <c r="E46" s="139" t="s">
        <v>38</v>
      </c>
      <c r="F46" s="148">
        <v>1010.5</v>
      </c>
      <c r="G46" s="140" t="str">
        <f>VLOOKUP(B46,BD!A23:D7759,4,0)</f>
        <v>15,96</v>
      </c>
      <c r="H46" s="155">
        <f t="shared" si="4"/>
        <v>16127.58</v>
      </c>
      <c r="I46" s="155">
        <f t="shared" si="5"/>
        <v>19.190000000000001</v>
      </c>
      <c r="J46" s="155">
        <f t="shared" si="6"/>
        <v>19391.5</v>
      </c>
      <c r="K46" s="36"/>
      <c r="L46" s="74"/>
      <c r="M46" s="35"/>
      <c r="N46" s="35"/>
      <c r="O46" s="35"/>
      <c r="P46" s="35"/>
      <c r="Q46" s="35"/>
      <c r="R46" s="35"/>
      <c r="S46" s="35"/>
      <c r="T46" s="35"/>
      <c r="U46" s="35"/>
      <c r="V46" s="35"/>
      <c r="W46" s="35"/>
      <c r="X46" s="35"/>
      <c r="Y46" s="35"/>
      <c r="Z46" s="35"/>
      <c r="AA46" s="35"/>
      <c r="AB46" s="35"/>
      <c r="AC46" s="32"/>
      <c r="AD46" s="32"/>
    </row>
    <row r="47" spans="1:30" ht="15.5" x14ac:dyDescent="0.3">
      <c r="A47" s="137" t="s">
        <v>41</v>
      </c>
      <c r="B47" s="138">
        <v>96546</v>
      </c>
      <c r="C47" s="137" t="s">
        <v>23</v>
      </c>
      <c r="D47" s="137" t="str">
        <f>VLOOKUP(B47,BD!A24:D7760,2,0)</f>
        <v>ARMAÇÃO DE BLOCO UTILIZANDO AÇO CA-50 DE 10 MM - MONTAGEM. AF_01/2024</v>
      </c>
      <c r="E47" s="139" t="s">
        <v>38</v>
      </c>
      <c r="F47" s="148">
        <v>650</v>
      </c>
      <c r="G47" s="140" t="str">
        <f>VLOOKUP(B47,BD!A24:D7760,4,0)</f>
        <v>13,93</v>
      </c>
      <c r="H47" s="155">
        <f t="shared" si="4"/>
        <v>9054.5</v>
      </c>
      <c r="I47" s="155">
        <f t="shared" si="5"/>
        <v>16.75</v>
      </c>
      <c r="J47" s="155">
        <f t="shared" si="6"/>
        <v>10887.5</v>
      </c>
      <c r="K47" s="36"/>
      <c r="L47" s="74"/>
      <c r="M47" s="35"/>
      <c r="N47" s="35"/>
      <c r="O47" s="35"/>
      <c r="P47" s="35"/>
      <c r="Q47" s="35"/>
      <c r="R47" s="35"/>
      <c r="S47" s="35"/>
      <c r="T47" s="35"/>
      <c r="U47" s="35"/>
      <c r="V47" s="35"/>
      <c r="W47" s="35"/>
      <c r="X47" s="35"/>
      <c r="Y47" s="35"/>
      <c r="Z47" s="35"/>
      <c r="AA47" s="35"/>
      <c r="AB47" s="35"/>
      <c r="AC47" s="32"/>
      <c r="AD47" s="32"/>
    </row>
    <row r="48" spans="1:30" ht="28" x14ac:dyDescent="0.3">
      <c r="A48" s="137" t="s">
        <v>42</v>
      </c>
      <c r="B48" s="138">
        <v>104920</v>
      </c>
      <c r="C48" s="137" t="s">
        <v>23</v>
      </c>
      <c r="D48" s="137" t="str">
        <f>VLOOKUP(B48,BD!A25:D7761,2,0)</f>
        <v>ARMAÇÃO DE BLOCO, SAPATA ISOLADA, VIGA BALDRAME E SAPATA CORRIDA UTILIZANDO AÇO CA-50 DE 12,5 MM - MONTAGEM. AF_01/2024</v>
      </c>
      <c r="E48" s="139" t="s">
        <v>38</v>
      </c>
      <c r="F48" s="148">
        <v>724.4</v>
      </c>
      <c r="G48" s="140" t="str">
        <f>VLOOKUP(B48,BD!A25:D7761,4,0)</f>
        <v>10,70</v>
      </c>
      <c r="H48" s="155">
        <f t="shared" si="4"/>
        <v>7751.08</v>
      </c>
      <c r="I48" s="155">
        <f t="shared" si="5"/>
        <v>12.86</v>
      </c>
      <c r="J48" s="155">
        <f t="shared" si="6"/>
        <v>9315.7800000000007</v>
      </c>
      <c r="K48" s="36"/>
      <c r="L48" s="74"/>
      <c r="M48" s="35"/>
      <c r="N48" s="35"/>
      <c r="O48" s="35"/>
      <c r="P48" s="35"/>
      <c r="Q48" s="35"/>
      <c r="R48" s="35"/>
      <c r="S48" s="35"/>
      <c r="T48" s="35"/>
      <c r="U48" s="35"/>
      <c r="V48" s="35"/>
      <c r="W48" s="35"/>
      <c r="X48" s="35"/>
      <c r="Y48" s="35"/>
      <c r="Z48" s="35"/>
      <c r="AA48" s="35"/>
      <c r="AB48" s="35"/>
      <c r="AC48" s="32"/>
      <c r="AD48" s="32"/>
    </row>
    <row r="49" spans="1:30" ht="28" x14ac:dyDescent="0.3">
      <c r="A49" s="137" t="s">
        <v>43</v>
      </c>
      <c r="B49" s="138">
        <v>104921</v>
      </c>
      <c r="C49" s="137" t="s">
        <v>23</v>
      </c>
      <c r="D49" s="137" t="str">
        <f>VLOOKUP(B49,BD!A26:D7762,2,0)</f>
        <v>ARMAÇÃO DE BLOCO, SAPATA ISOLADA, VIGA BALDRAME E SAPATA CORRIDA UTILIZANDO AÇO CA-50 DE 16 MM - MONTAGEM. AF_01/2024</v>
      </c>
      <c r="E49" s="139" t="s">
        <v>38</v>
      </c>
      <c r="F49" s="148">
        <v>655.8</v>
      </c>
      <c r="G49" s="140" t="str">
        <f>VLOOKUP(B49,BD!A26:D7762,4,0)</f>
        <v>10,05</v>
      </c>
      <c r="H49" s="155">
        <f t="shared" si="4"/>
        <v>6590.79</v>
      </c>
      <c r="I49" s="155">
        <f t="shared" si="5"/>
        <v>12.08</v>
      </c>
      <c r="J49" s="155">
        <f t="shared" si="6"/>
        <v>7922.06</v>
      </c>
      <c r="K49" s="36"/>
      <c r="L49" s="74"/>
      <c r="M49" s="35"/>
      <c r="N49" s="35"/>
      <c r="O49" s="35"/>
      <c r="P49" s="35"/>
      <c r="Q49" s="35"/>
      <c r="R49" s="35"/>
      <c r="S49" s="35"/>
      <c r="T49" s="35"/>
      <c r="U49" s="35"/>
      <c r="V49" s="35"/>
      <c r="W49" s="35"/>
      <c r="X49" s="35"/>
      <c r="Y49" s="35"/>
      <c r="Z49" s="35"/>
      <c r="AA49" s="35"/>
      <c r="AB49" s="32"/>
      <c r="AC49" s="32"/>
      <c r="AD49" s="32"/>
    </row>
    <row r="50" spans="1:30" ht="28" x14ac:dyDescent="0.3">
      <c r="A50" s="137" t="s">
        <v>44</v>
      </c>
      <c r="B50" s="138">
        <v>96557</v>
      </c>
      <c r="C50" s="137" t="s">
        <v>23</v>
      </c>
      <c r="D50" s="137" t="str">
        <f>VLOOKUP(B50,BD!A27:D7763,2,0)</f>
        <v>CONCRETAGEM DE BLOCO DE COROAMENTO OU VIGA BALDRAME, FCK 30 MPA, COM USO DE BOMBA - LANÇAMENTO, ADENSAMENTO E ACABAMENTO. AF_01/2024</v>
      </c>
      <c r="E50" s="139" t="s">
        <v>33</v>
      </c>
      <c r="F50" s="148">
        <v>56.9</v>
      </c>
      <c r="G50" s="140" t="str">
        <f>VLOOKUP(B50,BD!A27:D7763,4,0)</f>
        <v>796,48</v>
      </c>
      <c r="H50" s="155">
        <f t="shared" si="4"/>
        <v>45319.71</v>
      </c>
      <c r="I50" s="155">
        <f t="shared" si="5"/>
        <v>957.45</v>
      </c>
      <c r="J50" s="155">
        <f t="shared" si="6"/>
        <v>54478.91</v>
      </c>
      <c r="K50" s="36"/>
      <c r="L50" s="74"/>
      <c r="M50" s="35"/>
      <c r="N50" s="35"/>
      <c r="O50" s="35"/>
      <c r="P50" s="35"/>
      <c r="Q50" s="35"/>
      <c r="R50" s="35"/>
      <c r="S50" s="35"/>
      <c r="T50" s="35"/>
      <c r="U50" s="35"/>
      <c r="V50" s="35"/>
      <c r="W50" s="35"/>
      <c r="X50" s="35"/>
      <c r="Y50" s="35"/>
      <c r="Z50" s="35"/>
      <c r="AA50" s="35"/>
      <c r="AB50" s="32"/>
      <c r="AC50" s="32"/>
      <c r="AD50" s="32"/>
    </row>
    <row r="51" spans="1:30" ht="15.5" x14ac:dyDescent="0.3">
      <c r="A51" s="137" t="s">
        <v>45</v>
      </c>
      <c r="B51" s="138">
        <v>100574</v>
      </c>
      <c r="C51" s="137" t="s">
        <v>23</v>
      </c>
      <c r="D51" s="137" t="str">
        <f>VLOOKUP(B51,BD!A28:D7764,2,0)</f>
        <v>ESPALHAMENTO DE MATERIAL COM TRATOR DE ESTEIRAS. AF_09/2024</v>
      </c>
      <c r="E51" s="139" t="s">
        <v>33</v>
      </c>
      <c r="F51" s="148">
        <v>167.23500000000001</v>
      </c>
      <c r="G51" s="140" t="str">
        <f>VLOOKUP(B51,BD!A28:D7764,4,0)</f>
        <v>1,41</v>
      </c>
      <c r="H51" s="155">
        <f t="shared" si="4"/>
        <v>235.8</v>
      </c>
      <c r="I51" s="155">
        <f t="shared" si="5"/>
        <v>1.69</v>
      </c>
      <c r="J51" s="155">
        <f t="shared" si="6"/>
        <v>282.63</v>
      </c>
      <c r="K51" s="36"/>
      <c r="L51" s="44"/>
      <c r="M51" s="35"/>
      <c r="N51" s="35"/>
      <c r="O51" s="35"/>
      <c r="P51" s="35"/>
      <c r="Q51" s="35"/>
      <c r="R51" s="35"/>
      <c r="S51" s="35"/>
      <c r="T51" s="35"/>
      <c r="U51" s="35"/>
      <c r="V51" s="35"/>
      <c r="W51" s="35"/>
      <c r="X51" s="35"/>
      <c r="Y51" s="35"/>
      <c r="Z51" s="35"/>
      <c r="AA51" s="35"/>
      <c r="AB51" s="32"/>
      <c r="AC51" s="32"/>
      <c r="AD51" s="32"/>
    </row>
    <row r="52" spans="1:30" ht="15.5" x14ac:dyDescent="0.3">
      <c r="A52" s="137" t="s">
        <v>480</v>
      </c>
      <c r="B52" s="138">
        <v>93382</v>
      </c>
      <c r="C52" s="137" t="s">
        <v>23</v>
      </c>
      <c r="D52" s="137" t="str">
        <f>VLOOKUP(B52,BD!A29:D7765,2,0)</f>
        <v>REATERRO MANUAL DE VALAS, COM COMPACTADOR DE SOLOS DE PERCUSSÃO. AF_08/2023</v>
      </c>
      <c r="E52" s="139" t="s">
        <v>33</v>
      </c>
      <c r="F52" s="148">
        <v>221.86</v>
      </c>
      <c r="G52" s="140" t="str">
        <f>VLOOKUP(B52,BD!A29:D7765,4,0)</f>
        <v>25,98</v>
      </c>
      <c r="H52" s="155">
        <f t="shared" si="4"/>
        <v>5763.92</v>
      </c>
      <c r="I52" s="155">
        <f t="shared" si="5"/>
        <v>31.23</v>
      </c>
      <c r="J52" s="155">
        <f t="shared" si="6"/>
        <v>6928.69</v>
      </c>
      <c r="K52" s="36"/>
      <c r="L52" s="74"/>
      <c r="M52" s="35"/>
      <c r="N52" s="35"/>
      <c r="O52" s="35"/>
      <c r="P52" s="35"/>
      <c r="Q52" s="35"/>
      <c r="R52" s="35"/>
      <c r="S52" s="35"/>
      <c r="T52" s="35"/>
      <c r="U52" s="35"/>
      <c r="V52" s="35"/>
      <c r="W52" s="35"/>
      <c r="X52" s="35"/>
      <c r="Y52" s="35"/>
      <c r="Z52" s="35"/>
      <c r="AA52" s="35"/>
      <c r="AB52" s="32"/>
      <c r="AC52" s="32"/>
      <c r="AD52" s="32"/>
    </row>
    <row r="53" spans="1:30" ht="15.5" x14ac:dyDescent="0.3">
      <c r="A53" s="137" t="s">
        <v>481</v>
      </c>
      <c r="B53" s="138">
        <v>98557</v>
      </c>
      <c r="C53" s="137" t="s">
        <v>23</v>
      </c>
      <c r="D53" s="137" t="str">
        <f>VLOOKUP(B53,BD!A30:D7766,2,0)</f>
        <v>IMPERMEABILIZAÇÃO DE SUPERFÍCIE COM EMULSÃO ASFÁLTICA, 2 DEMÃOS. AF_09/2023</v>
      </c>
      <c r="E53" s="139" t="s">
        <v>24</v>
      </c>
      <c r="F53" s="148">
        <v>388.18</v>
      </c>
      <c r="G53" s="140" t="str">
        <f>VLOOKUP(B53,BD!A30:D7766,4,0)</f>
        <v>41,28</v>
      </c>
      <c r="H53" s="155">
        <f t="shared" si="4"/>
        <v>16024.07</v>
      </c>
      <c r="I53" s="155">
        <f t="shared" si="5"/>
        <v>49.62</v>
      </c>
      <c r="J53" s="155">
        <f t="shared" si="6"/>
        <v>19261.490000000002</v>
      </c>
      <c r="K53" s="36"/>
      <c r="L53" s="74"/>
      <c r="M53" s="35"/>
      <c r="N53" s="35"/>
      <c r="O53" s="35"/>
      <c r="P53" s="35"/>
      <c r="Q53" s="35"/>
      <c r="R53" s="35"/>
      <c r="S53" s="35"/>
      <c r="T53" s="35"/>
      <c r="U53" s="35"/>
      <c r="V53" s="35"/>
      <c r="W53" s="35"/>
      <c r="X53" s="35"/>
      <c r="Y53" s="35"/>
      <c r="Z53" s="35"/>
      <c r="AA53" s="35"/>
      <c r="AB53" s="32"/>
      <c r="AC53" s="32"/>
      <c r="AD53" s="32"/>
    </row>
    <row r="54" spans="1:30" ht="15.5" x14ac:dyDescent="0.3">
      <c r="A54" s="137" t="s">
        <v>1024</v>
      </c>
      <c r="B54" s="138" t="s">
        <v>48</v>
      </c>
      <c r="C54" s="137" t="s">
        <v>28</v>
      </c>
      <c r="D54" s="137" t="s">
        <v>49</v>
      </c>
      <c r="E54" s="139" t="s">
        <v>33</v>
      </c>
      <c r="F54" s="148">
        <v>56.9</v>
      </c>
      <c r="G54" s="140">
        <v>251.25</v>
      </c>
      <c r="H54" s="155">
        <f t="shared" si="4"/>
        <v>14296.13</v>
      </c>
      <c r="I54" s="155">
        <f t="shared" si="5"/>
        <v>302.02999999999997</v>
      </c>
      <c r="J54" s="155">
        <f t="shared" si="6"/>
        <v>17185.509999999998</v>
      </c>
      <c r="K54" s="36"/>
      <c r="L54" s="74"/>
      <c r="M54" s="35"/>
      <c r="N54" s="35"/>
      <c r="O54" s="35"/>
      <c r="P54" s="35"/>
      <c r="Q54" s="35"/>
      <c r="R54" s="35"/>
      <c r="S54" s="35"/>
      <c r="T54" s="35"/>
      <c r="U54" s="35"/>
      <c r="V54" s="35"/>
      <c r="W54" s="35"/>
      <c r="X54" s="35"/>
      <c r="Y54" s="35"/>
      <c r="Z54" s="35"/>
      <c r="AA54" s="35"/>
      <c r="AB54" s="32"/>
      <c r="AC54" s="32"/>
      <c r="AD54" s="32"/>
    </row>
    <row r="55" spans="1:30" ht="15.5" x14ac:dyDescent="0.3">
      <c r="A55" s="135">
        <v>3</v>
      </c>
      <c r="B55" s="135"/>
      <c r="C55" s="135"/>
      <c r="D55" s="135" t="s">
        <v>50</v>
      </c>
      <c r="E55" s="270" t="s">
        <v>14888</v>
      </c>
      <c r="F55" s="271"/>
      <c r="G55" s="271"/>
      <c r="H55" s="271"/>
      <c r="I55" s="272"/>
      <c r="J55" s="156">
        <f>ROUND(SUM(J56:J86),2)</f>
        <v>334428.59000000003</v>
      </c>
      <c r="K55" s="36"/>
      <c r="L55" s="44"/>
      <c r="M55" s="35"/>
      <c r="N55" s="35"/>
      <c r="O55" s="35"/>
      <c r="P55" s="35"/>
      <c r="Q55" s="35"/>
      <c r="R55" s="35"/>
      <c r="S55" s="35"/>
      <c r="T55" s="35"/>
      <c r="U55" s="35"/>
      <c r="V55" s="35"/>
      <c r="W55" s="35"/>
      <c r="X55" s="35"/>
      <c r="Y55" s="35"/>
      <c r="Z55" s="35"/>
      <c r="AA55" s="35"/>
      <c r="AB55" s="32"/>
      <c r="AC55" s="32"/>
      <c r="AD55" s="32"/>
    </row>
    <row r="56" spans="1:30" ht="15.5" x14ac:dyDescent="0.3">
      <c r="A56" s="135" t="s">
        <v>51</v>
      </c>
      <c r="B56" s="135"/>
      <c r="C56" s="135"/>
      <c r="D56" s="135" t="s">
        <v>52</v>
      </c>
      <c r="E56" s="267"/>
      <c r="F56" s="268"/>
      <c r="G56" s="268"/>
      <c r="H56" s="268"/>
      <c r="I56" s="268"/>
      <c r="J56" s="269"/>
      <c r="K56" s="36"/>
      <c r="L56" s="81"/>
      <c r="M56" s="43"/>
      <c r="N56" s="43"/>
      <c r="O56" s="43"/>
      <c r="P56" s="43"/>
      <c r="Q56" s="43"/>
      <c r="R56" s="43"/>
      <c r="S56" s="43"/>
      <c r="T56" s="43"/>
      <c r="U56" s="43"/>
      <c r="V56" s="43"/>
      <c r="W56" s="43"/>
      <c r="X56" s="43"/>
      <c r="Y56" s="43"/>
      <c r="Z56" s="43"/>
      <c r="AA56" s="43"/>
      <c r="AB56" s="6"/>
      <c r="AC56" s="32"/>
      <c r="AD56" s="32"/>
    </row>
    <row r="57" spans="1:30" ht="28" x14ac:dyDescent="0.3">
      <c r="A57" s="137" t="s">
        <v>53</v>
      </c>
      <c r="B57" s="138">
        <v>92423</v>
      </c>
      <c r="C57" s="137" t="s">
        <v>23</v>
      </c>
      <c r="D57" s="137" t="str">
        <f>VLOOKUP(B57,BD!A34:D7770,2,0)</f>
        <v>MONTAGEM E DESMONTAGEM DE FÔRMA DE PILARES RETANGULARES E ESTRUTURAS SIMILARES, PÉ-DIREITO SIMPLES, EM CHAPA DE MADEIRA COMPENSADA RESINADA, 6 UTILIZAÇÕES. AF_09/2020</v>
      </c>
      <c r="E57" s="139" t="s">
        <v>24</v>
      </c>
      <c r="F57" s="148">
        <v>283</v>
      </c>
      <c r="G57" s="140" t="str">
        <f>VLOOKUP(B57,BD!A34:D7770,4,0)</f>
        <v>69,18</v>
      </c>
      <c r="H57" s="155">
        <f t="shared" si="4"/>
        <v>19577.939999999999</v>
      </c>
      <c r="I57" s="155">
        <f t="shared" si="5"/>
        <v>83.16</v>
      </c>
      <c r="J57" s="155">
        <f t="shared" si="6"/>
        <v>23534.28</v>
      </c>
      <c r="K57" s="227">
        <f>J57/$J$55</f>
        <v>7.0371615058389583E-2</v>
      </c>
      <c r="L57" s="227">
        <f>SUM(K57:K73)</f>
        <v>0.52586535738466611</v>
      </c>
      <c r="M57" s="35"/>
      <c r="N57" s="35"/>
      <c r="O57" s="35"/>
      <c r="P57" s="35"/>
      <c r="Q57" s="35"/>
      <c r="R57" s="35"/>
      <c r="S57" s="35"/>
      <c r="T57" s="35"/>
      <c r="U57" s="35"/>
      <c r="V57" s="35"/>
      <c r="W57" s="35"/>
      <c r="X57" s="35"/>
      <c r="Y57" s="35"/>
      <c r="Z57" s="35"/>
      <c r="AA57" s="35"/>
      <c r="AB57" s="32"/>
      <c r="AC57" s="32"/>
      <c r="AD57" s="32"/>
    </row>
    <row r="58" spans="1:30" ht="27.65" customHeight="1" x14ac:dyDescent="0.3">
      <c r="A58" s="137" t="s">
        <v>54</v>
      </c>
      <c r="B58" s="138">
        <v>92762</v>
      </c>
      <c r="C58" s="137" t="s">
        <v>23</v>
      </c>
      <c r="D58" s="137" t="str">
        <f>VLOOKUP(B58,BD!A35:D7771,2,0)</f>
        <v>ARMAÇÃO DE PILAR OU VIGA DE ESTRUTURA CONVENCIONAL DE CONCRETO ARMADO UTILIZANDO AÇO CA-50 DE 10,0 MM - MONTAGEM. AF_06/2022</v>
      </c>
      <c r="E58" s="139" t="s">
        <v>38</v>
      </c>
      <c r="F58" s="148">
        <v>680.7</v>
      </c>
      <c r="G58" s="140" t="str">
        <f>VLOOKUP(B58,BD!A35:D7771,4,0)</f>
        <v>10,95</v>
      </c>
      <c r="H58" s="155">
        <f t="shared" si="4"/>
        <v>7453.67</v>
      </c>
      <c r="I58" s="155">
        <f t="shared" si="5"/>
        <v>13.16</v>
      </c>
      <c r="J58" s="155">
        <f t="shared" si="6"/>
        <v>8958.01</v>
      </c>
      <c r="K58" s="227">
        <f t="shared" ref="K58:K86" si="8">J58/$J$55</f>
        <v>2.6786017307910186E-2</v>
      </c>
      <c r="L58" s="74"/>
      <c r="M58" s="35"/>
      <c r="N58" s="35"/>
      <c r="O58" s="35"/>
      <c r="P58" s="35"/>
      <c r="Q58" s="35"/>
      <c r="R58" s="35"/>
      <c r="S58" s="35"/>
      <c r="T58" s="35"/>
      <c r="U58" s="35"/>
      <c r="V58" s="35"/>
      <c r="W58" s="35"/>
      <c r="X58" s="35"/>
      <c r="Y58" s="35"/>
      <c r="Z58" s="35"/>
      <c r="AA58" s="35"/>
      <c r="AB58" s="32"/>
      <c r="AC58" s="32"/>
      <c r="AD58" s="32"/>
    </row>
    <row r="59" spans="1:30" ht="28" x14ac:dyDescent="0.3">
      <c r="A59" s="137" t="s">
        <v>56</v>
      </c>
      <c r="B59" s="138">
        <v>92763</v>
      </c>
      <c r="C59" s="137" t="s">
        <v>23</v>
      </c>
      <c r="D59" s="137" t="str">
        <f>VLOOKUP(B59,BD!A36:D7772,2,0)</f>
        <v>ARMAÇÃO DE PILAR OU VIGA DE ESTRUTURA CONVENCIONAL DE CONCRETO ARMADO UTILIZANDO AÇO CA-50 DE 12,5 MM - MONTAGEM. AF_06/2022</v>
      </c>
      <c r="E59" s="139" t="s">
        <v>38</v>
      </c>
      <c r="F59" s="148">
        <v>214.4</v>
      </c>
      <c r="G59" s="140" t="str">
        <f>VLOOKUP(B59,BD!A36:D7772,4,0)</f>
        <v>9,18</v>
      </c>
      <c r="H59" s="155">
        <f t="shared" si="4"/>
        <v>1968.19</v>
      </c>
      <c r="I59" s="155">
        <f t="shared" si="5"/>
        <v>11.04</v>
      </c>
      <c r="J59" s="155">
        <f t="shared" si="6"/>
        <v>2366.98</v>
      </c>
      <c r="K59" s="227">
        <f t="shared" si="8"/>
        <v>7.0776843570700696E-3</v>
      </c>
      <c r="L59" s="74"/>
      <c r="M59" s="35"/>
      <c r="N59" s="35"/>
      <c r="O59" s="35"/>
      <c r="P59" s="35"/>
      <c r="Q59" s="35"/>
      <c r="R59" s="35"/>
      <c r="S59" s="35"/>
      <c r="T59" s="35"/>
      <c r="U59" s="35"/>
      <c r="V59" s="35"/>
      <c r="W59" s="35"/>
      <c r="X59" s="35"/>
      <c r="Y59" s="35"/>
      <c r="Z59" s="35"/>
      <c r="AA59" s="35"/>
      <c r="AB59" s="32"/>
      <c r="AC59" s="32"/>
      <c r="AD59" s="32"/>
    </row>
    <row r="60" spans="1:30" ht="28" x14ac:dyDescent="0.3">
      <c r="A60" s="137" t="s">
        <v>58</v>
      </c>
      <c r="B60" s="138">
        <v>92764</v>
      </c>
      <c r="C60" s="137" t="s">
        <v>23</v>
      </c>
      <c r="D60" s="137" t="str">
        <f>VLOOKUP(B60,BD!A37:D7773,2,0)</f>
        <v>ARMAÇÃO DE PILAR OU VIGA DE ESTRUTURA CONVENCIONAL DE CONCRETO ARMADO UTILIZANDO AÇO CA-50 DE 16,0 MM - MONTAGEM. AF_06/2022</v>
      </c>
      <c r="E60" s="139" t="s">
        <v>38</v>
      </c>
      <c r="F60" s="148">
        <v>145</v>
      </c>
      <c r="G60" s="140" t="str">
        <f>VLOOKUP(B60,BD!A37:D7773,4,0)</f>
        <v>8,87</v>
      </c>
      <c r="H60" s="155">
        <f t="shared" si="4"/>
        <v>1286.1500000000001</v>
      </c>
      <c r="I60" s="155">
        <f t="shared" si="5"/>
        <v>10.66</v>
      </c>
      <c r="J60" s="155">
        <f t="shared" si="6"/>
        <v>1545.7</v>
      </c>
      <c r="K60" s="227">
        <f t="shared" si="8"/>
        <v>4.6219134554255662E-3</v>
      </c>
      <c r="L60" s="74"/>
      <c r="M60" s="35"/>
      <c r="N60" s="35"/>
      <c r="O60" s="35"/>
      <c r="P60" s="35"/>
      <c r="Q60" s="35"/>
      <c r="R60" s="35"/>
      <c r="S60" s="35"/>
      <c r="T60" s="35"/>
      <c r="U60" s="35"/>
      <c r="V60" s="35"/>
      <c r="W60" s="35"/>
      <c r="X60" s="35"/>
      <c r="Y60" s="35"/>
      <c r="Z60" s="35"/>
      <c r="AA60" s="35"/>
      <c r="AB60" s="32"/>
      <c r="AC60" s="32"/>
      <c r="AD60" s="32"/>
    </row>
    <row r="61" spans="1:30" ht="28" x14ac:dyDescent="0.3">
      <c r="A61" s="137" t="s">
        <v>60</v>
      </c>
      <c r="B61" s="138">
        <v>92759</v>
      </c>
      <c r="C61" s="137" t="s">
        <v>23</v>
      </c>
      <c r="D61" s="137" t="str">
        <f>VLOOKUP(B61,BD!A38:D7774,2,0)</f>
        <v>ARMAÇÃO DE PILAR OU VIGA DE ESTRUTURA CONVENCIONAL DE CONCRETO ARMADO UTILIZANDO AÇO CA-60 DE 5,0 MM - MONTAGEM. AF_06/2022</v>
      </c>
      <c r="E61" s="139" t="s">
        <v>38</v>
      </c>
      <c r="F61" s="148">
        <v>403.7</v>
      </c>
      <c r="G61" s="140" t="str">
        <f>VLOOKUP(B61,BD!A38:D7774,4,0)</f>
        <v>14,02</v>
      </c>
      <c r="H61" s="155">
        <f t="shared" si="4"/>
        <v>5659.87</v>
      </c>
      <c r="I61" s="155">
        <f t="shared" si="5"/>
        <v>16.850000000000001</v>
      </c>
      <c r="J61" s="155">
        <f t="shared" si="6"/>
        <v>6802.35</v>
      </c>
      <c r="K61" s="227">
        <f t="shared" si="8"/>
        <v>2.034021672608792E-2</v>
      </c>
      <c r="L61" s="74"/>
      <c r="M61" s="35"/>
      <c r="N61" s="35"/>
      <c r="O61" s="35"/>
      <c r="P61" s="35"/>
      <c r="Q61" s="35"/>
      <c r="R61" s="35"/>
      <c r="S61" s="35"/>
      <c r="T61" s="35"/>
      <c r="U61" s="35"/>
      <c r="V61" s="35"/>
      <c r="W61" s="35"/>
      <c r="X61" s="35"/>
      <c r="Y61" s="35"/>
      <c r="Z61" s="35"/>
      <c r="AA61" s="35"/>
      <c r="AB61" s="32"/>
      <c r="AC61" s="32"/>
      <c r="AD61" s="32"/>
    </row>
    <row r="62" spans="1:30" ht="28" x14ac:dyDescent="0.3">
      <c r="A62" s="137" t="s">
        <v>62</v>
      </c>
      <c r="B62" s="138" t="s">
        <v>658</v>
      </c>
      <c r="C62" s="137" t="s">
        <v>63</v>
      </c>
      <c r="D62" s="137" t="s">
        <v>659</v>
      </c>
      <c r="E62" s="139" t="s">
        <v>33</v>
      </c>
      <c r="F62" s="148">
        <v>18.600000000000001</v>
      </c>
      <c r="G62" s="140">
        <v>735.19</v>
      </c>
      <c r="H62" s="155">
        <f t="shared" si="4"/>
        <v>13674.53</v>
      </c>
      <c r="I62" s="155">
        <f t="shared" si="5"/>
        <v>883.77</v>
      </c>
      <c r="J62" s="155">
        <f t="shared" si="6"/>
        <v>16438.12</v>
      </c>
      <c r="K62" s="227">
        <f t="shared" si="8"/>
        <v>4.9152855023549269E-2</v>
      </c>
      <c r="L62" s="74"/>
      <c r="M62" s="35"/>
      <c r="N62" s="35"/>
      <c r="O62" s="35"/>
      <c r="P62" s="35"/>
      <c r="Q62" s="35"/>
      <c r="R62" s="35"/>
      <c r="S62" s="35"/>
      <c r="T62" s="35"/>
      <c r="U62" s="35"/>
      <c r="V62" s="35"/>
      <c r="W62" s="35"/>
      <c r="X62" s="35"/>
      <c r="Y62" s="35"/>
      <c r="Z62" s="35"/>
      <c r="AA62" s="35"/>
      <c r="AB62" s="32"/>
      <c r="AC62" s="32"/>
      <c r="AD62" s="32"/>
    </row>
    <row r="63" spans="1:30" ht="15.5" x14ac:dyDescent="0.3">
      <c r="A63" s="137" t="s">
        <v>64</v>
      </c>
      <c r="B63" s="138" t="s">
        <v>48</v>
      </c>
      <c r="C63" s="137" t="s">
        <v>28</v>
      </c>
      <c r="D63" s="137" t="s">
        <v>49</v>
      </c>
      <c r="E63" s="139" t="s">
        <v>33</v>
      </c>
      <c r="F63" s="148">
        <v>18.600000000000001</v>
      </c>
      <c r="G63" s="140">
        <f>G54</f>
        <v>251.25</v>
      </c>
      <c r="H63" s="155">
        <f t="shared" si="4"/>
        <v>4673.25</v>
      </c>
      <c r="I63" s="155">
        <f t="shared" si="5"/>
        <v>302.02999999999997</v>
      </c>
      <c r="J63" s="155">
        <f t="shared" si="6"/>
        <v>5617.76</v>
      </c>
      <c r="K63" s="227">
        <f t="shared" si="8"/>
        <v>1.6798085355082829E-2</v>
      </c>
      <c r="L63" s="74"/>
      <c r="M63" s="35"/>
      <c r="N63" s="35"/>
      <c r="O63" s="35"/>
      <c r="P63" s="35"/>
      <c r="Q63" s="35"/>
      <c r="R63" s="35"/>
      <c r="S63" s="35"/>
      <c r="T63" s="35"/>
      <c r="U63" s="35"/>
      <c r="V63" s="35"/>
      <c r="W63" s="35"/>
      <c r="X63" s="35"/>
      <c r="Y63" s="35"/>
      <c r="Z63" s="35"/>
      <c r="AA63" s="35"/>
      <c r="AB63" s="32"/>
      <c r="AC63" s="32"/>
      <c r="AD63" s="32"/>
    </row>
    <row r="64" spans="1:30" ht="15.5" x14ac:dyDescent="0.3">
      <c r="A64" s="135" t="s">
        <v>65</v>
      </c>
      <c r="B64" s="135"/>
      <c r="C64" s="135"/>
      <c r="D64" s="135" t="s">
        <v>66</v>
      </c>
      <c r="E64" s="267"/>
      <c r="F64" s="268"/>
      <c r="G64" s="268"/>
      <c r="H64" s="268"/>
      <c r="I64" s="268"/>
      <c r="J64" s="269"/>
      <c r="K64" s="227">
        <f t="shared" si="8"/>
        <v>0</v>
      </c>
      <c r="L64" s="81"/>
      <c r="M64" s="43"/>
      <c r="N64" s="43"/>
      <c r="O64" s="43"/>
      <c r="P64" s="43"/>
      <c r="Q64" s="43"/>
      <c r="R64" s="43"/>
      <c r="S64" s="43"/>
      <c r="T64" s="43"/>
      <c r="U64" s="43"/>
      <c r="V64" s="43"/>
      <c r="W64" s="43"/>
      <c r="X64" s="43"/>
      <c r="Y64" s="43"/>
      <c r="Z64" s="43"/>
      <c r="AA64" s="43"/>
      <c r="AB64" s="6"/>
      <c r="AC64" s="32"/>
      <c r="AD64" s="32"/>
    </row>
    <row r="65" spans="1:30" ht="27.65" customHeight="1" x14ac:dyDescent="0.3">
      <c r="A65" s="137" t="s">
        <v>67</v>
      </c>
      <c r="B65" s="138">
        <v>92460</v>
      </c>
      <c r="C65" s="137" t="s">
        <v>23</v>
      </c>
      <c r="D65" s="137" t="str">
        <f>VLOOKUP(B65,BD!A42:D7778,2,0)</f>
        <v>MONTAGEM E DESMONTAGEM DE FÔRMA DE VIGA, ESCORAMENTO METÁLICO, PÉ-DIREITO SIMPLES, EM CHAPA DE MADEIRA RESINADA, 6 UTILIZAÇÕES. AF_09/2020</v>
      </c>
      <c r="E65" s="139" t="s">
        <v>24</v>
      </c>
      <c r="F65" s="148">
        <v>292</v>
      </c>
      <c r="G65" s="140" t="str">
        <f>VLOOKUP(B65,BD!A42:D7778,4,0)</f>
        <v>120,65</v>
      </c>
      <c r="H65" s="155">
        <f t="shared" si="4"/>
        <v>35229.800000000003</v>
      </c>
      <c r="I65" s="155">
        <f t="shared" si="5"/>
        <v>145.03</v>
      </c>
      <c r="J65" s="155">
        <f t="shared" si="6"/>
        <v>42348.76</v>
      </c>
      <c r="K65" s="227">
        <f t="shared" si="8"/>
        <v>0.1266302022802536</v>
      </c>
      <c r="L65" s="74"/>
      <c r="M65" s="35"/>
      <c r="N65" s="35"/>
      <c r="O65" s="35"/>
      <c r="P65" s="35"/>
      <c r="Q65" s="35"/>
      <c r="R65" s="35"/>
      <c r="S65" s="35"/>
      <c r="T65" s="35"/>
      <c r="U65" s="35"/>
      <c r="V65" s="35"/>
      <c r="W65" s="35"/>
      <c r="X65" s="35"/>
      <c r="Y65" s="35"/>
      <c r="Z65" s="35"/>
      <c r="AA65" s="35"/>
      <c r="AB65" s="32"/>
      <c r="AC65" s="32"/>
      <c r="AD65" s="32"/>
    </row>
    <row r="66" spans="1:30" ht="28" x14ac:dyDescent="0.3">
      <c r="A66" s="137" t="s">
        <v>68</v>
      </c>
      <c r="B66" s="138">
        <v>92760</v>
      </c>
      <c r="C66" s="137" t="s">
        <v>23</v>
      </c>
      <c r="D66" s="137" t="str">
        <f>VLOOKUP(B66,BD!A43:D7779,2,0)</f>
        <v>ARMAÇÃO DE PILAR OU VIGA DE ESTRUTURA CONVENCIONAL DE CONCRETO ARMADO UTILIZANDO AÇO CA-50 DE 6,3 MM - MONTAGEM. AF_06/2022</v>
      </c>
      <c r="E66" s="139" t="s">
        <v>38</v>
      </c>
      <c r="F66" s="148">
        <v>403.8</v>
      </c>
      <c r="G66" s="140" t="str">
        <f>VLOOKUP(B66,BD!A43:D7779,4,0)</f>
        <v>13,15</v>
      </c>
      <c r="H66" s="155">
        <f t="shared" si="4"/>
        <v>5309.97</v>
      </c>
      <c r="I66" s="155">
        <f t="shared" si="5"/>
        <v>15.81</v>
      </c>
      <c r="J66" s="155">
        <f t="shared" si="6"/>
        <v>6384.08</v>
      </c>
      <c r="K66" s="227">
        <f t="shared" si="8"/>
        <v>1.9089516240223359E-2</v>
      </c>
      <c r="L66" s="74"/>
      <c r="M66" s="35"/>
      <c r="N66" s="35"/>
      <c r="O66" s="35"/>
      <c r="P66" s="35"/>
      <c r="Q66" s="35"/>
      <c r="R66" s="35"/>
      <c r="S66" s="35"/>
      <c r="T66" s="35"/>
      <c r="U66" s="35"/>
      <c r="V66" s="35"/>
      <c r="W66" s="35"/>
      <c r="X66" s="35"/>
      <c r="Y66" s="35"/>
      <c r="Z66" s="35"/>
      <c r="AA66" s="35"/>
      <c r="AB66" s="32"/>
      <c r="AC66" s="32"/>
      <c r="AD66" s="32"/>
    </row>
    <row r="67" spans="1:30" ht="28" x14ac:dyDescent="0.3">
      <c r="A67" s="137" t="s">
        <v>70</v>
      </c>
      <c r="B67" s="138">
        <v>92761</v>
      </c>
      <c r="C67" s="137" t="s">
        <v>23</v>
      </c>
      <c r="D67" s="137" t="str">
        <f>VLOOKUP(B67,BD!A44:D7780,2,0)</f>
        <v>ARMAÇÃO DE PILAR OU VIGA DE ESTRUTURA CONVENCIONAL DE CONCRETO ARMADO UTILIZANDO AÇO CA-50 DE 8,0 MM - MONTAGEM. AF_06/2022</v>
      </c>
      <c r="E67" s="139" t="s">
        <v>38</v>
      </c>
      <c r="F67" s="148">
        <v>143.5</v>
      </c>
      <c r="G67" s="140" t="str">
        <f>VLOOKUP(B67,BD!A44:D7780,4,0)</f>
        <v>12,29</v>
      </c>
      <c r="H67" s="155">
        <f t="shared" si="4"/>
        <v>1763.62</v>
      </c>
      <c r="I67" s="155">
        <f t="shared" si="5"/>
        <v>14.77</v>
      </c>
      <c r="J67" s="155">
        <f t="shared" si="6"/>
        <v>2119.5</v>
      </c>
      <c r="K67" s="227">
        <f t="shared" si="8"/>
        <v>6.337675854806552E-3</v>
      </c>
      <c r="L67" s="74"/>
      <c r="M67" s="35"/>
      <c r="N67" s="35"/>
      <c r="O67" s="35"/>
      <c r="P67" s="35"/>
      <c r="Q67" s="35"/>
      <c r="R67" s="35"/>
      <c r="S67" s="35"/>
      <c r="T67" s="35"/>
      <c r="U67" s="35"/>
      <c r="V67" s="35"/>
      <c r="W67" s="35"/>
      <c r="X67" s="35"/>
      <c r="Y67" s="35"/>
      <c r="Z67" s="35"/>
      <c r="AA67" s="35"/>
      <c r="AB67" s="32"/>
      <c r="AC67" s="32"/>
      <c r="AD67" s="32"/>
    </row>
    <row r="68" spans="1:30" ht="28" x14ac:dyDescent="0.3">
      <c r="A68" s="137" t="s">
        <v>72</v>
      </c>
      <c r="B68" s="138">
        <v>92762</v>
      </c>
      <c r="C68" s="137" t="s">
        <v>23</v>
      </c>
      <c r="D68" s="137" t="str">
        <f>VLOOKUP(B68,BD!A45:D7781,2,0)</f>
        <v>ARMAÇÃO DE PILAR OU VIGA DE ESTRUTURA CONVENCIONAL DE CONCRETO ARMADO UTILIZANDO AÇO CA-50 DE 10,0 MM - MONTAGEM. AF_06/2022</v>
      </c>
      <c r="E68" s="139" t="s">
        <v>38</v>
      </c>
      <c r="F68" s="148">
        <v>541.9</v>
      </c>
      <c r="G68" s="140" t="str">
        <f>VLOOKUP(B68,BD!A45:D7781,4,0)</f>
        <v>10,95</v>
      </c>
      <c r="H68" s="155">
        <f t="shared" si="4"/>
        <v>5933.81</v>
      </c>
      <c r="I68" s="155">
        <f t="shared" si="5"/>
        <v>13.16</v>
      </c>
      <c r="J68" s="155">
        <f t="shared" si="6"/>
        <v>7131.4</v>
      </c>
      <c r="K68" s="227">
        <f t="shared" si="8"/>
        <v>2.1324133800881075E-2</v>
      </c>
      <c r="L68" s="74"/>
      <c r="M68" s="35"/>
      <c r="N68" s="35"/>
      <c r="O68" s="35"/>
      <c r="P68" s="35"/>
      <c r="Q68" s="35"/>
      <c r="R68" s="35"/>
      <c r="S68" s="35"/>
      <c r="T68" s="35"/>
      <c r="U68" s="35"/>
      <c r="V68" s="35"/>
      <c r="W68" s="35"/>
      <c r="X68" s="35"/>
      <c r="Y68" s="35"/>
      <c r="Z68" s="35"/>
      <c r="AA68" s="35"/>
      <c r="AB68" s="32"/>
      <c r="AC68" s="32"/>
      <c r="AD68" s="32"/>
    </row>
    <row r="69" spans="1:30" ht="28" x14ac:dyDescent="0.3">
      <c r="A69" s="137" t="s">
        <v>73</v>
      </c>
      <c r="B69" s="138">
        <v>92763</v>
      </c>
      <c r="C69" s="137" t="s">
        <v>23</v>
      </c>
      <c r="D69" s="137" t="str">
        <f>VLOOKUP(B69,BD!A46:D7782,2,0)</f>
        <v>ARMAÇÃO DE PILAR OU VIGA DE ESTRUTURA CONVENCIONAL DE CONCRETO ARMADO UTILIZANDO AÇO CA-50 DE 12,5 MM - MONTAGEM. AF_06/2022</v>
      </c>
      <c r="E69" s="139" t="s">
        <v>38</v>
      </c>
      <c r="F69" s="148">
        <v>525.5</v>
      </c>
      <c r="G69" s="140" t="str">
        <f>VLOOKUP(B69,BD!A46:D7782,4,0)</f>
        <v>9,18</v>
      </c>
      <c r="H69" s="155">
        <f t="shared" si="4"/>
        <v>4824.09</v>
      </c>
      <c r="I69" s="155">
        <f t="shared" si="5"/>
        <v>11.04</v>
      </c>
      <c r="J69" s="155">
        <f t="shared" si="6"/>
        <v>5801.52</v>
      </c>
      <c r="K69" s="227">
        <f t="shared" si="8"/>
        <v>1.7347559908080824E-2</v>
      </c>
      <c r="L69" s="74"/>
      <c r="M69" s="35"/>
      <c r="N69" s="35"/>
      <c r="O69" s="35"/>
      <c r="P69" s="35"/>
      <c r="Q69" s="35"/>
      <c r="R69" s="35"/>
      <c r="S69" s="35"/>
      <c r="T69" s="35"/>
      <c r="U69" s="35"/>
      <c r="V69" s="35"/>
      <c r="W69" s="35"/>
      <c r="X69" s="35"/>
      <c r="Y69" s="35"/>
      <c r="Z69" s="35"/>
      <c r="AA69" s="35"/>
      <c r="AB69" s="32"/>
      <c r="AC69" s="32"/>
      <c r="AD69" s="32"/>
    </row>
    <row r="70" spans="1:30" ht="28" x14ac:dyDescent="0.3">
      <c r="A70" s="137" t="s">
        <v>74</v>
      </c>
      <c r="B70" s="138">
        <v>92764</v>
      </c>
      <c r="C70" s="137" t="s">
        <v>23</v>
      </c>
      <c r="D70" s="137" t="str">
        <f>VLOOKUP(B70,BD!A47:D7783,2,0)</f>
        <v>ARMAÇÃO DE PILAR OU VIGA DE ESTRUTURA CONVENCIONAL DE CONCRETO ARMADO UTILIZANDO AÇO CA-50 DE 16,0 MM - MONTAGEM. AF_06/2022</v>
      </c>
      <c r="E70" s="139" t="s">
        <v>38</v>
      </c>
      <c r="F70" s="148">
        <v>360.3</v>
      </c>
      <c r="G70" s="140" t="str">
        <f>VLOOKUP(B70,BD!A47:D7783,4,0)</f>
        <v>8,87</v>
      </c>
      <c r="H70" s="155">
        <f t="shared" si="4"/>
        <v>3195.86</v>
      </c>
      <c r="I70" s="155">
        <f t="shared" si="5"/>
        <v>10.66</v>
      </c>
      <c r="J70" s="155">
        <f t="shared" si="6"/>
        <v>3840.8</v>
      </c>
      <c r="K70" s="227">
        <f t="shared" si="8"/>
        <v>1.1484664035452232E-2</v>
      </c>
      <c r="L70" s="74"/>
      <c r="M70" s="35"/>
      <c r="N70" s="35"/>
      <c r="O70" s="35"/>
      <c r="P70" s="35"/>
      <c r="Q70" s="35"/>
      <c r="R70" s="35"/>
      <c r="S70" s="35"/>
      <c r="T70" s="35"/>
      <c r="U70" s="35"/>
      <c r="V70" s="35"/>
      <c r="W70" s="35"/>
      <c r="X70" s="35"/>
      <c r="Y70" s="35"/>
      <c r="Z70" s="35"/>
      <c r="AA70" s="35"/>
      <c r="AB70" s="32"/>
      <c r="AC70" s="32"/>
      <c r="AD70" s="32"/>
    </row>
    <row r="71" spans="1:30" ht="28" x14ac:dyDescent="0.3">
      <c r="A71" s="137" t="s">
        <v>75</v>
      </c>
      <c r="B71" s="138">
        <v>92759</v>
      </c>
      <c r="C71" s="137" t="s">
        <v>23</v>
      </c>
      <c r="D71" s="137" t="str">
        <f>VLOOKUP(B71,BD!A48:D7784,2,0)</f>
        <v>ARMAÇÃO DE PILAR OU VIGA DE ESTRUTURA CONVENCIONAL DE CONCRETO ARMADO UTILIZANDO AÇO CA-60 DE 5,0 MM - MONTAGEM. AF_06/2022</v>
      </c>
      <c r="E71" s="139" t="s">
        <v>38</v>
      </c>
      <c r="F71" s="148">
        <v>432.2</v>
      </c>
      <c r="G71" s="140" t="str">
        <f>VLOOKUP(B71,BD!A48:D7784,4,0)</f>
        <v>14,02</v>
      </c>
      <c r="H71" s="155">
        <f t="shared" si="4"/>
        <v>6059.44</v>
      </c>
      <c r="I71" s="155">
        <f t="shared" si="5"/>
        <v>16.850000000000001</v>
      </c>
      <c r="J71" s="155">
        <f t="shared" si="6"/>
        <v>7282.57</v>
      </c>
      <c r="K71" s="227">
        <f t="shared" si="8"/>
        <v>2.1776158551516184E-2</v>
      </c>
      <c r="L71" s="74"/>
      <c r="M71" s="35"/>
      <c r="N71" s="35"/>
      <c r="O71" s="35"/>
      <c r="P71" s="35"/>
      <c r="Q71" s="35"/>
      <c r="R71" s="35"/>
      <c r="S71" s="35"/>
      <c r="T71" s="35"/>
      <c r="U71" s="35"/>
      <c r="V71" s="35"/>
      <c r="W71" s="35"/>
      <c r="X71" s="35"/>
      <c r="Y71" s="35"/>
      <c r="Z71" s="35"/>
      <c r="AA71" s="35"/>
      <c r="AB71" s="32"/>
      <c r="AC71" s="32"/>
      <c r="AD71" s="32"/>
    </row>
    <row r="72" spans="1:30" ht="28" x14ac:dyDescent="0.3">
      <c r="A72" s="137" t="s">
        <v>76</v>
      </c>
      <c r="B72" s="138" t="s">
        <v>661</v>
      </c>
      <c r="C72" s="137" t="s">
        <v>63</v>
      </c>
      <c r="D72" s="137" t="s">
        <v>662</v>
      </c>
      <c r="E72" s="139" t="s">
        <v>33</v>
      </c>
      <c r="F72" s="148">
        <v>30.1</v>
      </c>
      <c r="G72" s="140">
        <f>G62</f>
        <v>735.19</v>
      </c>
      <c r="H72" s="155">
        <f t="shared" si="4"/>
        <v>22129.22</v>
      </c>
      <c r="I72" s="155">
        <f t="shared" si="5"/>
        <v>883.77</v>
      </c>
      <c r="J72" s="155">
        <f t="shared" si="6"/>
        <v>26601.48</v>
      </c>
      <c r="K72" s="227">
        <f t="shared" si="8"/>
        <v>7.9543079734899449E-2</v>
      </c>
      <c r="L72" s="74"/>
      <c r="M72" s="35"/>
      <c r="N72" s="35"/>
      <c r="O72" s="35"/>
      <c r="P72" s="35"/>
      <c r="Q72" s="35"/>
      <c r="R72" s="35"/>
      <c r="S72" s="35"/>
      <c r="T72" s="35"/>
      <c r="U72" s="35"/>
      <c r="V72" s="35"/>
      <c r="W72" s="35"/>
      <c r="X72" s="35"/>
      <c r="Y72" s="35"/>
      <c r="Z72" s="35"/>
      <c r="AA72" s="35"/>
      <c r="AB72" s="32"/>
      <c r="AC72" s="32"/>
      <c r="AD72" s="32"/>
    </row>
    <row r="73" spans="1:30" ht="15.5" x14ac:dyDescent="0.3">
      <c r="A73" s="137" t="s">
        <v>77</v>
      </c>
      <c r="B73" s="138" t="s">
        <v>48</v>
      </c>
      <c r="C73" s="137" t="s">
        <v>28</v>
      </c>
      <c r="D73" s="137" t="s">
        <v>49</v>
      </c>
      <c r="E73" s="139" t="s">
        <v>33</v>
      </c>
      <c r="F73" s="148">
        <v>30.1</v>
      </c>
      <c r="G73" s="140">
        <f>G54</f>
        <v>251.25</v>
      </c>
      <c r="H73" s="155">
        <f t="shared" si="4"/>
        <v>7562.63</v>
      </c>
      <c r="I73" s="155">
        <f t="shared" si="5"/>
        <v>302.02999999999997</v>
      </c>
      <c r="J73" s="155">
        <f t="shared" si="6"/>
        <v>9091.1</v>
      </c>
      <c r="K73" s="227">
        <f t="shared" si="8"/>
        <v>2.7183979695037434E-2</v>
      </c>
      <c r="L73" s="44"/>
      <c r="M73" s="35"/>
      <c r="N73" s="35"/>
      <c r="O73" s="35"/>
      <c r="P73" s="35"/>
      <c r="Q73" s="35"/>
      <c r="R73" s="35"/>
      <c r="S73" s="35"/>
      <c r="T73" s="35"/>
      <c r="U73" s="35"/>
      <c r="V73" s="35"/>
      <c r="W73" s="35"/>
      <c r="X73" s="35"/>
      <c r="Y73" s="35"/>
      <c r="Z73" s="35"/>
      <c r="AA73" s="35"/>
      <c r="AB73" s="32"/>
      <c r="AC73" s="32"/>
      <c r="AD73" s="32"/>
    </row>
    <row r="74" spans="1:30" ht="15.5" x14ac:dyDescent="0.3">
      <c r="A74" s="135" t="s">
        <v>78</v>
      </c>
      <c r="B74" s="135"/>
      <c r="C74" s="135"/>
      <c r="D74" s="135" t="s">
        <v>635</v>
      </c>
      <c r="E74" s="267"/>
      <c r="F74" s="268"/>
      <c r="G74" s="268"/>
      <c r="H74" s="268"/>
      <c r="I74" s="268"/>
      <c r="J74" s="269"/>
      <c r="K74" s="227">
        <f t="shared" si="8"/>
        <v>0</v>
      </c>
      <c r="L74" s="74"/>
      <c r="M74" s="35"/>
      <c r="N74" s="35"/>
      <c r="O74" s="35"/>
      <c r="P74" s="35"/>
      <c r="Q74" s="35"/>
      <c r="R74" s="35"/>
      <c r="S74" s="35"/>
      <c r="T74" s="35"/>
      <c r="U74" s="35"/>
      <c r="V74" s="35"/>
      <c r="W74" s="35"/>
      <c r="X74" s="35"/>
      <c r="Y74" s="35"/>
      <c r="Z74" s="35"/>
      <c r="AA74" s="35"/>
      <c r="AB74" s="32"/>
      <c r="AC74" s="32"/>
      <c r="AD74" s="32"/>
    </row>
    <row r="75" spans="1:30" ht="28" x14ac:dyDescent="0.3">
      <c r="A75" s="137" t="s">
        <v>79</v>
      </c>
      <c r="B75" s="138">
        <v>92515</v>
      </c>
      <c r="C75" s="137" t="s">
        <v>23</v>
      </c>
      <c r="D75" s="137" t="str">
        <f>VLOOKUP(B75,BD!A52:D7788,2,0)</f>
        <v>MONTAGEM E DESMONTAGEM DE FÔRMA DE LAJE MACIÇA, PÉ-DIREITO DUPLO, EM CHAPA DE MADEIRA COMPENSADA RESINADA, 6 UTILIZAÇÕES. AF_09/2020</v>
      </c>
      <c r="E75" s="139" t="s">
        <v>24</v>
      </c>
      <c r="F75" s="148">
        <v>56.6</v>
      </c>
      <c r="G75" s="140" t="str">
        <f>VLOOKUP(B75,BD!A52:D7788,4,0)</f>
        <v>76,30</v>
      </c>
      <c r="H75" s="155">
        <f t="shared" si="4"/>
        <v>4318.58</v>
      </c>
      <c r="I75" s="155">
        <f t="shared" si="5"/>
        <v>91.72</v>
      </c>
      <c r="J75" s="155">
        <f t="shared" si="6"/>
        <v>5191.3500000000004</v>
      </c>
      <c r="K75" s="227">
        <f t="shared" si="8"/>
        <v>1.5523044844939842E-2</v>
      </c>
      <c r="L75" s="227">
        <f>SUM(K75:K86)</f>
        <v>0.47413464261533383</v>
      </c>
      <c r="M75" s="35"/>
      <c r="N75" s="35"/>
      <c r="O75" s="35"/>
      <c r="P75" s="35"/>
      <c r="Q75" s="35"/>
      <c r="R75" s="35"/>
      <c r="S75" s="35"/>
      <c r="T75" s="35"/>
      <c r="U75" s="35"/>
      <c r="V75" s="35"/>
      <c r="W75" s="35"/>
      <c r="X75" s="35"/>
      <c r="Y75" s="35"/>
      <c r="Z75" s="35"/>
      <c r="AA75" s="35"/>
      <c r="AB75" s="32"/>
      <c r="AC75" s="32"/>
      <c r="AD75" s="32"/>
    </row>
    <row r="76" spans="1:30" ht="28" x14ac:dyDescent="0.3">
      <c r="A76" s="137" t="s">
        <v>80</v>
      </c>
      <c r="B76" s="138">
        <v>92768</v>
      </c>
      <c r="C76" s="137" t="s">
        <v>23</v>
      </c>
      <c r="D76" s="137" t="str">
        <f>VLOOKUP(B76,BD!A53:D7789,2,0)</f>
        <v>ARMAÇÃO DE LAJE DE ESTRUTURA CONVENCIONAL DE CONCRETO ARMADO UTILIZANDO AÇO CA-60 DE 5,0 MM - MONTAGEM. AF_06/2022</v>
      </c>
      <c r="E76" s="139" t="s">
        <v>38</v>
      </c>
      <c r="F76" s="148">
        <v>395.6</v>
      </c>
      <c r="G76" s="140" t="str">
        <f>VLOOKUP(B76,BD!A53:D7789,4,0)</f>
        <v>13,48</v>
      </c>
      <c r="H76" s="155">
        <f t="shared" si="4"/>
        <v>5332.69</v>
      </c>
      <c r="I76" s="155">
        <f t="shared" si="5"/>
        <v>16.2</v>
      </c>
      <c r="J76" s="155">
        <f t="shared" si="6"/>
        <v>6408.72</v>
      </c>
      <c r="K76" s="227">
        <f t="shared" si="8"/>
        <v>1.9163194151552654E-2</v>
      </c>
      <c r="L76" s="74"/>
      <c r="M76" s="35"/>
      <c r="N76" s="35"/>
      <c r="O76" s="35"/>
      <c r="P76" s="35"/>
      <c r="Q76" s="35"/>
      <c r="R76" s="35"/>
      <c r="S76" s="35"/>
      <c r="T76" s="35"/>
      <c r="U76" s="35"/>
      <c r="V76" s="35"/>
      <c r="W76" s="35"/>
      <c r="X76" s="35"/>
      <c r="Y76" s="35"/>
      <c r="Z76" s="35"/>
      <c r="AA76" s="35"/>
      <c r="AB76" s="32"/>
      <c r="AC76" s="32"/>
      <c r="AD76" s="32"/>
    </row>
    <row r="77" spans="1:30" ht="28" x14ac:dyDescent="0.3">
      <c r="A77" s="137" t="s">
        <v>81</v>
      </c>
      <c r="B77" s="138">
        <v>92769</v>
      </c>
      <c r="C77" s="137" t="s">
        <v>23</v>
      </c>
      <c r="D77" s="137" t="str">
        <f>VLOOKUP(B77,BD!A54:D7790,2,0)</f>
        <v>ARMAÇÃO DE LAJE DE ESTRUTURA CONVENCIONAL DE CONCRETO ARMADO UTILIZANDO AÇO CA-50 DE 6,3 MM - MONTAGEM. AF_06/2022</v>
      </c>
      <c r="E77" s="139" t="s">
        <v>38</v>
      </c>
      <c r="F77" s="148">
        <v>213.2</v>
      </c>
      <c r="G77" s="140" t="str">
        <f>VLOOKUP(B77,BD!A54:D7790,4,0)</f>
        <v>12,62</v>
      </c>
      <c r="H77" s="155">
        <f t="shared" si="4"/>
        <v>2690.58</v>
      </c>
      <c r="I77" s="155">
        <f t="shared" si="5"/>
        <v>15.17</v>
      </c>
      <c r="J77" s="155">
        <f t="shared" si="6"/>
        <v>3234.24</v>
      </c>
      <c r="K77" s="227">
        <f t="shared" si="8"/>
        <v>9.670943503962982E-3</v>
      </c>
      <c r="L77" s="44"/>
      <c r="M77" s="35"/>
      <c r="N77" s="35"/>
      <c r="O77" s="35"/>
      <c r="P77" s="35"/>
      <c r="Q77" s="35"/>
      <c r="R77" s="35"/>
      <c r="S77" s="35"/>
      <c r="T77" s="35"/>
      <c r="U77" s="35"/>
      <c r="V77" s="35"/>
      <c r="W77" s="35"/>
      <c r="X77" s="35"/>
      <c r="Y77" s="35"/>
      <c r="Z77" s="35"/>
      <c r="AA77" s="35"/>
      <c r="AB77" s="32"/>
      <c r="AC77" s="32"/>
      <c r="AD77" s="32"/>
    </row>
    <row r="78" spans="1:30" ht="28" x14ac:dyDescent="0.3">
      <c r="A78" s="137" t="s">
        <v>83</v>
      </c>
      <c r="B78" s="138">
        <v>92770</v>
      </c>
      <c r="C78" s="137" t="s">
        <v>23</v>
      </c>
      <c r="D78" s="137" t="str">
        <f>VLOOKUP(B78,BD!A55:D7791,2,0)</f>
        <v>ARMAÇÃO DE LAJE DE ESTRUTURA CONVENCIONAL DE CONCRETO ARMADO UTILIZANDO AÇO CA-50 DE 8,0 MM - MONTAGEM. AF_06/2022</v>
      </c>
      <c r="E78" s="139" t="s">
        <v>38</v>
      </c>
      <c r="F78" s="148">
        <v>202.8</v>
      </c>
      <c r="G78" s="140" t="str">
        <f>VLOOKUP(B78,BD!A55:D7791,4,0)</f>
        <v>11,79</v>
      </c>
      <c r="H78" s="155">
        <f t="shared" si="4"/>
        <v>2391.0100000000002</v>
      </c>
      <c r="I78" s="155">
        <f t="shared" si="5"/>
        <v>14.17</v>
      </c>
      <c r="J78" s="155">
        <f t="shared" si="6"/>
        <v>2873.68</v>
      </c>
      <c r="K78" s="227">
        <f t="shared" si="8"/>
        <v>8.592806015777537E-3</v>
      </c>
      <c r="L78" s="74"/>
      <c r="M78" s="35"/>
      <c r="N78" s="35"/>
      <c r="O78" s="35"/>
      <c r="P78" s="35"/>
      <c r="Q78" s="35"/>
      <c r="R78" s="35"/>
      <c r="S78" s="35"/>
      <c r="T78" s="35"/>
      <c r="U78" s="35"/>
      <c r="V78" s="35"/>
      <c r="W78" s="35"/>
      <c r="X78" s="35"/>
      <c r="Y78" s="35"/>
      <c r="Z78" s="35"/>
      <c r="AA78" s="35"/>
      <c r="AB78" s="32"/>
      <c r="AC78" s="32"/>
      <c r="AD78" s="32"/>
    </row>
    <row r="79" spans="1:30" ht="28" x14ac:dyDescent="0.3">
      <c r="A79" s="137" t="s">
        <v>85</v>
      </c>
      <c r="B79" s="138">
        <v>92771</v>
      </c>
      <c r="C79" s="137" t="s">
        <v>23</v>
      </c>
      <c r="D79" s="137" t="str">
        <f>VLOOKUP(B79,BD!A56:D7792,2,0)</f>
        <v>ARMAÇÃO DE LAJE DE ESTRUTURA CONVENCIONAL DE CONCRETO ARMADO UTILIZANDO AÇO CA-50 DE 10,0 MM - MONTAGEM. AF_06/2022</v>
      </c>
      <c r="E79" s="139" t="s">
        <v>38</v>
      </c>
      <c r="F79" s="148">
        <v>12.3</v>
      </c>
      <c r="G79" s="140" t="str">
        <f>VLOOKUP(B79,BD!A56:D7792,4,0)</f>
        <v>10,49</v>
      </c>
      <c r="H79" s="155">
        <f t="shared" si="4"/>
        <v>129.03</v>
      </c>
      <c r="I79" s="155">
        <f t="shared" si="5"/>
        <v>12.61</v>
      </c>
      <c r="J79" s="155">
        <f t="shared" si="6"/>
        <v>155.1</v>
      </c>
      <c r="K79" s="227">
        <f t="shared" si="8"/>
        <v>4.6377613827812983E-4</v>
      </c>
      <c r="L79" s="44"/>
      <c r="M79" s="35"/>
      <c r="N79" s="35"/>
      <c r="O79" s="35"/>
      <c r="P79" s="35"/>
      <c r="Q79" s="35"/>
      <c r="R79" s="35"/>
      <c r="S79" s="35"/>
      <c r="T79" s="35"/>
      <c r="U79" s="35"/>
      <c r="V79" s="35"/>
      <c r="W79" s="35"/>
      <c r="X79" s="35"/>
      <c r="Y79" s="35"/>
      <c r="Z79" s="35"/>
      <c r="AA79" s="35"/>
      <c r="AB79" s="32"/>
      <c r="AC79" s="32"/>
      <c r="AD79" s="32"/>
    </row>
    <row r="80" spans="1:30" ht="28" x14ac:dyDescent="0.3">
      <c r="A80" s="137" t="s">
        <v>87</v>
      </c>
      <c r="B80" s="138" t="s">
        <v>661</v>
      </c>
      <c r="C80" s="137" t="s">
        <v>63</v>
      </c>
      <c r="D80" s="137" t="s">
        <v>662</v>
      </c>
      <c r="E80" s="139" t="s">
        <v>33</v>
      </c>
      <c r="F80" s="148">
        <v>32.799999999999997</v>
      </c>
      <c r="G80" s="140">
        <f>G62</f>
        <v>735.19</v>
      </c>
      <c r="H80" s="155">
        <f t="shared" si="4"/>
        <v>24114.23</v>
      </c>
      <c r="I80" s="155">
        <f t="shared" si="5"/>
        <v>883.77</v>
      </c>
      <c r="J80" s="155">
        <f t="shared" si="6"/>
        <v>28987.66</v>
      </c>
      <c r="K80" s="227">
        <f t="shared" si="8"/>
        <v>8.667817545144689E-2</v>
      </c>
      <c r="L80" s="74"/>
      <c r="M80" s="35"/>
      <c r="N80" s="35"/>
      <c r="O80" s="35"/>
      <c r="P80" s="35"/>
      <c r="Q80" s="35"/>
      <c r="R80" s="35"/>
      <c r="S80" s="35"/>
      <c r="T80" s="35"/>
      <c r="U80" s="35"/>
      <c r="V80" s="35"/>
      <c r="W80" s="35"/>
      <c r="X80" s="35"/>
      <c r="Y80" s="35"/>
      <c r="Z80" s="35"/>
      <c r="AA80" s="35"/>
      <c r="AB80" s="32"/>
      <c r="AC80" s="32"/>
      <c r="AD80" s="32"/>
    </row>
    <row r="81" spans="1:30" ht="15.5" x14ac:dyDescent="0.3">
      <c r="A81" s="137" t="s">
        <v>89</v>
      </c>
      <c r="B81" s="138" t="s">
        <v>48</v>
      </c>
      <c r="C81" s="137" t="s">
        <v>28</v>
      </c>
      <c r="D81" s="137" t="s">
        <v>49</v>
      </c>
      <c r="E81" s="139" t="s">
        <v>33</v>
      </c>
      <c r="F81" s="148">
        <v>32.799999999999997</v>
      </c>
      <c r="G81" s="140">
        <f>G54</f>
        <v>251.25</v>
      </c>
      <c r="H81" s="155">
        <f t="shared" si="4"/>
        <v>8241</v>
      </c>
      <c r="I81" s="155">
        <f t="shared" si="5"/>
        <v>302.02999999999997</v>
      </c>
      <c r="J81" s="155">
        <f t="shared" si="6"/>
        <v>9906.58</v>
      </c>
      <c r="K81" s="227">
        <f t="shared" si="8"/>
        <v>2.9622407581839816E-2</v>
      </c>
      <c r="L81" s="74"/>
      <c r="M81" s="35"/>
      <c r="N81" s="35"/>
      <c r="O81" s="35"/>
      <c r="P81" s="35"/>
      <c r="Q81" s="35"/>
      <c r="R81" s="35"/>
      <c r="S81" s="35"/>
      <c r="T81" s="35"/>
      <c r="U81" s="35"/>
      <c r="V81" s="35"/>
      <c r="W81" s="35"/>
      <c r="X81" s="35"/>
      <c r="Y81" s="35"/>
      <c r="Z81" s="35"/>
      <c r="AA81" s="35"/>
      <c r="AB81" s="32"/>
      <c r="AC81" s="32"/>
      <c r="AD81" s="32"/>
    </row>
    <row r="82" spans="1:30" ht="15.5" x14ac:dyDescent="0.3">
      <c r="A82" s="137" t="s">
        <v>90</v>
      </c>
      <c r="B82" s="138" t="s">
        <v>664</v>
      </c>
      <c r="C82" s="137" t="s">
        <v>63</v>
      </c>
      <c r="D82" s="137" t="s">
        <v>665</v>
      </c>
      <c r="E82" s="139" t="s">
        <v>24</v>
      </c>
      <c r="F82" s="148">
        <v>93.94</v>
      </c>
      <c r="G82" s="140">
        <v>128.63</v>
      </c>
      <c r="H82" s="155">
        <f t="shared" si="4"/>
        <v>12083.5</v>
      </c>
      <c r="I82" s="155">
        <f t="shared" si="5"/>
        <v>154.63</v>
      </c>
      <c r="J82" s="155">
        <f t="shared" si="6"/>
        <v>14525.94</v>
      </c>
      <c r="K82" s="227">
        <f t="shared" si="8"/>
        <v>4.3435102244099404E-2</v>
      </c>
      <c r="L82" s="44"/>
      <c r="M82" s="35"/>
      <c r="N82" s="35"/>
      <c r="O82" s="35"/>
      <c r="P82" s="35"/>
      <c r="Q82" s="35"/>
      <c r="R82" s="35"/>
      <c r="S82" s="35"/>
      <c r="T82" s="35"/>
      <c r="U82" s="35"/>
      <c r="V82" s="35"/>
      <c r="W82" s="35"/>
      <c r="X82" s="35"/>
      <c r="Y82" s="35"/>
      <c r="Z82" s="35"/>
      <c r="AA82" s="35"/>
      <c r="AB82" s="32"/>
      <c r="AC82" s="32"/>
      <c r="AD82" s="32"/>
    </row>
    <row r="83" spans="1:30" ht="15.5" x14ac:dyDescent="0.3">
      <c r="A83" s="137" t="s">
        <v>283</v>
      </c>
      <c r="B83" s="138" t="s">
        <v>285</v>
      </c>
      <c r="C83" s="137" t="s">
        <v>63</v>
      </c>
      <c r="D83" s="137" t="s">
        <v>500</v>
      </c>
      <c r="E83" s="139" t="s">
        <v>24</v>
      </c>
      <c r="F83" s="148">
        <v>358.88</v>
      </c>
      <c r="G83" s="140">
        <v>177.11</v>
      </c>
      <c r="H83" s="155">
        <f t="shared" si="4"/>
        <v>63561.24</v>
      </c>
      <c r="I83" s="155">
        <f t="shared" si="5"/>
        <v>212.9</v>
      </c>
      <c r="J83" s="155">
        <f t="shared" si="6"/>
        <v>76405.55</v>
      </c>
      <c r="K83" s="227">
        <f t="shared" si="8"/>
        <v>0.22846596339146721</v>
      </c>
      <c r="L83" s="74"/>
      <c r="M83" s="35"/>
      <c r="N83" s="35"/>
      <c r="O83" s="35"/>
      <c r="P83" s="35"/>
      <c r="Q83" s="35"/>
      <c r="R83" s="35"/>
      <c r="S83" s="35"/>
      <c r="T83" s="35"/>
      <c r="U83" s="35"/>
      <c r="V83" s="35"/>
      <c r="W83" s="35"/>
      <c r="X83" s="35"/>
      <c r="Y83" s="35"/>
      <c r="Z83" s="35"/>
      <c r="AA83" s="35"/>
      <c r="AB83" s="32"/>
      <c r="AC83" s="32"/>
      <c r="AD83" s="32"/>
    </row>
    <row r="84" spans="1:30" ht="15.5" x14ac:dyDescent="0.3">
      <c r="A84" s="137" t="s">
        <v>284</v>
      </c>
      <c r="B84" s="138" t="s">
        <v>286</v>
      </c>
      <c r="C84" s="137" t="s">
        <v>63</v>
      </c>
      <c r="D84" s="137" t="s">
        <v>501</v>
      </c>
      <c r="E84" s="139" t="s">
        <v>24</v>
      </c>
      <c r="F84" s="148">
        <v>28.18</v>
      </c>
      <c r="G84" s="140">
        <v>257.26</v>
      </c>
      <c r="H84" s="155">
        <f t="shared" si="4"/>
        <v>7249.59</v>
      </c>
      <c r="I84" s="155">
        <f t="shared" si="5"/>
        <v>309.25</v>
      </c>
      <c r="J84" s="155">
        <f t="shared" si="6"/>
        <v>8714.67</v>
      </c>
      <c r="K84" s="227">
        <f t="shared" si="8"/>
        <v>2.6058388130033975E-2</v>
      </c>
      <c r="L84" s="74"/>
      <c r="M84" s="35"/>
      <c r="N84" s="35"/>
      <c r="O84" s="35"/>
      <c r="P84" s="35"/>
      <c r="Q84" s="35"/>
      <c r="R84" s="35"/>
      <c r="S84" s="35"/>
      <c r="T84" s="35"/>
      <c r="U84" s="35"/>
      <c r="V84" s="35"/>
      <c r="W84" s="35"/>
      <c r="X84" s="35"/>
      <c r="Y84" s="35"/>
      <c r="Z84" s="35"/>
      <c r="AA84" s="35"/>
      <c r="AB84" s="32"/>
      <c r="AC84" s="32"/>
      <c r="AD84" s="32"/>
    </row>
    <row r="85" spans="1:30" ht="15.5" customHeight="1" x14ac:dyDescent="0.3">
      <c r="A85" s="135" t="s">
        <v>1025</v>
      </c>
      <c r="B85" s="135"/>
      <c r="C85" s="135"/>
      <c r="D85" s="135" t="s">
        <v>1026</v>
      </c>
      <c r="E85" s="267"/>
      <c r="F85" s="268"/>
      <c r="G85" s="268"/>
      <c r="H85" s="268"/>
      <c r="I85" s="268"/>
      <c r="J85" s="269"/>
      <c r="K85" s="227">
        <f t="shared" si="8"/>
        <v>0</v>
      </c>
      <c r="L85" s="44"/>
      <c r="M85" s="35"/>
      <c r="N85" s="35"/>
      <c r="O85" s="35"/>
      <c r="P85" s="35"/>
      <c r="Q85" s="35"/>
      <c r="R85" s="35"/>
      <c r="S85" s="35"/>
      <c r="T85" s="35"/>
      <c r="U85" s="35"/>
      <c r="V85" s="35"/>
      <c r="W85" s="35"/>
      <c r="X85" s="35"/>
      <c r="Y85" s="35"/>
      <c r="Z85" s="35"/>
      <c r="AA85" s="35"/>
      <c r="AB85" s="32"/>
      <c r="AC85" s="32"/>
      <c r="AD85" s="32"/>
    </row>
    <row r="86" spans="1:30" ht="28" x14ac:dyDescent="0.3">
      <c r="A86" s="137" t="s">
        <v>1027</v>
      </c>
      <c r="B86" s="138">
        <v>97103</v>
      </c>
      <c r="C86" s="137" t="s">
        <v>23</v>
      </c>
      <c r="D86" s="137" t="str">
        <f>VLOOKUP(B86,BD!A63:D7799,2,0)</f>
        <v>EXECUÇÃO DE RADIER, ESPESSURA DE 20 CM, FCK = 30 MPA, COM USO DE FORMAS EM MADEIRA SERRADA. AF_09/2021</v>
      </c>
      <c r="E86" s="139" t="s">
        <v>24</v>
      </c>
      <c r="F86" s="148">
        <v>6.25</v>
      </c>
      <c r="G86" s="140" t="str">
        <f>VLOOKUP(B86,BD!A63:D7799,4,0)</f>
        <v>287,59</v>
      </c>
      <c r="H86" s="155">
        <f t="shared" si="4"/>
        <v>1797.44</v>
      </c>
      <c r="I86" s="155">
        <f t="shared" si="5"/>
        <v>345.71</v>
      </c>
      <c r="J86" s="155">
        <f t="shared" si="6"/>
        <v>2160.69</v>
      </c>
      <c r="K86" s="227">
        <f t="shared" si="8"/>
        <v>6.4608411619353472E-3</v>
      </c>
      <c r="L86" s="74"/>
      <c r="M86" s="35"/>
      <c r="N86" s="35"/>
      <c r="O86" s="35"/>
      <c r="P86" s="35"/>
      <c r="Q86" s="35"/>
      <c r="R86" s="35"/>
      <c r="S86" s="35"/>
      <c r="T86" s="35"/>
      <c r="U86" s="35"/>
      <c r="V86" s="35"/>
      <c r="W86" s="35"/>
      <c r="X86" s="35"/>
      <c r="Y86" s="35"/>
      <c r="Z86" s="35"/>
      <c r="AA86" s="35"/>
      <c r="AB86" s="32"/>
      <c r="AC86" s="32"/>
      <c r="AD86" s="32"/>
    </row>
    <row r="87" spans="1:30" ht="15.5" x14ac:dyDescent="0.3">
      <c r="A87" s="135">
        <v>4</v>
      </c>
      <c r="B87" s="135"/>
      <c r="C87" s="135"/>
      <c r="D87" s="135" t="s">
        <v>287</v>
      </c>
      <c r="E87" s="270" t="s">
        <v>14888</v>
      </c>
      <c r="F87" s="271"/>
      <c r="G87" s="271"/>
      <c r="H87" s="271"/>
      <c r="I87" s="272"/>
      <c r="J87" s="156">
        <f>ROUND(SUM(J88:J101),2)</f>
        <v>205603</v>
      </c>
      <c r="K87" s="36"/>
      <c r="L87" s="44"/>
      <c r="M87" s="35"/>
      <c r="N87" s="35"/>
      <c r="O87" s="35"/>
      <c r="P87" s="35"/>
      <c r="Q87" s="35"/>
      <c r="R87" s="35"/>
      <c r="S87" s="35"/>
      <c r="T87" s="35"/>
      <c r="U87" s="35"/>
      <c r="V87" s="35"/>
      <c r="W87" s="35"/>
      <c r="X87" s="35"/>
      <c r="Y87" s="35"/>
      <c r="Z87" s="35"/>
      <c r="AA87" s="35"/>
      <c r="AB87" s="32"/>
      <c r="AC87" s="32"/>
      <c r="AD87" s="32"/>
    </row>
    <row r="88" spans="1:30" ht="15.5" x14ac:dyDescent="0.3">
      <c r="A88" s="135" t="s">
        <v>91</v>
      </c>
      <c r="B88" s="135"/>
      <c r="C88" s="135"/>
      <c r="D88" s="135" t="s">
        <v>288</v>
      </c>
      <c r="E88" s="267"/>
      <c r="F88" s="268"/>
      <c r="G88" s="268"/>
      <c r="H88" s="268"/>
      <c r="I88" s="268"/>
      <c r="J88" s="269"/>
      <c r="K88" s="36"/>
      <c r="L88" s="74"/>
      <c r="M88" s="35"/>
      <c r="N88" s="35"/>
      <c r="O88" s="35"/>
      <c r="P88" s="35"/>
      <c r="Q88" s="35"/>
      <c r="R88" s="35"/>
      <c r="S88" s="35"/>
      <c r="T88" s="35"/>
      <c r="U88" s="35"/>
      <c r="V88" s="35"/>
      <c r="W88" s="35"/>
      <c r="X88" s="35"/>
      <c r="Y88" s="35"/>
      <c r="Z88" s="35"/>
      <c r="AA88" s="35"/>
      <c r="AB88" s="32"/>
      <c r="AC88" s="32"/>
      <c r="AD88" s="32"/>
    </row>
    <row r="89" spans="1:30" ht="28" x14ac:dyDescent="0.3">
      <c r="A89" s="137" t="s">
        <v>289</v>
      </c>
      <c r="B89" s="138">
        <v>103322</v>
      </c>
      <c r="C89" s="137" t="s">
        <v>23</v>
      </c>
      <c r="D89" s="137" t="str">
        <f>VLOOKUP(B89,BD!A66:D7802,2,0)</f>
        <v>ALVENARIA DE VEDAÇÃO DE BLOCOS CERÂMICOS FURADOS NA VERTICAL DE 9X19X39 CM (ESPESSURA 9 CM) E ARGAMASSA DE ASSENTAMENTO COM PREPARO EM BETONEIRA. AF_12/2021</v>
      </c>
      <c r="E89" s="139" t="s">
        <v>24</v>
      </c>
      <c r="F89" s="148">
        <v>12.85</v>
      </c>
      <c r="G89" s="140" t="str">
        <f>VLOOKUP(B89,BD!A66:D7802,4,0)</f>
        <v>58,32</v>
      </c>
      <c r="H89" s="155">
        <f t="shared" ref="H89:H150" si="9">ROUND(F89*G89,2)</f>
        <v>749.41</v>
      </c>
      <c r="I89" s="155">
        <f t="shared" ref="I89:I150" si="10">ROUND(G89+(G89*$G$9),2)</f>
        <v>70.11</v>
      </c>
      <c r="J89" s="155">
        <f t="shared" ref="J89:J150" si="11">ROUND(I89*F89,2)</f>
        <v>900.91</v>
      </c>
      <c r="K89" s="227">
        <f>J89/$J$87</f>
        <v>4.3817940399702333E-3</v>
      </c>
      <c r="L89" s="227">
        <f>SUM(K89:K94)</f>
        <v>0.60082873304377848</v>
      </c>
      <c r="M89" s="35"/>
      <c r="N89" s="35"/>
      <c r="O89" s="35"/>
      <c r="P89" s="35"/>
      <c r="Q89" s="35"/>
      <c r="R89" s="35"/>
      <c r="S89" s="35"/>
      <c r="T89" s="35"/>
      <c r="U89" s="35"/>
      <c r="V89" s="35"/>
      <c r="W89" s="35"/>
      <c r="X89" s="35"/>
      <c r="Y89" s="35"/>
      <c r="Z89" s="35"/>
      <c r="AA89" s="35"/>
      <c r="AB89" s="32"/>
      <c r="AC89" s="32"/>
      <c r="AD89" s="32"/>
    </row>
    <row r="90" spans="1:30" ht="28" x14ac:dyDescent="0.3">
      <c r="A90" s="137" t="s">
        <v>290</v>
      </c>
      <c r="B90" s="138">
        <v>103324</v>
      </c>
      <c r="C90" s="137" t="s">
        <v>23</v>
      </c>
      <c r="D90" s="137" t="str">
        <f>VLOOKUP(B90,BD!A67:D7803,2,0)</f>
        <v>ALVENARIA DE VEDAÇÃO DE BLOCOS CERÂMICOS FURADOS NA VERTICAL DE 14X19X39 CM (ESPESSURA 14 CM) E ARGAMASSA DE ASSENTAMENTO COM PREPARO EM BETONEIRA. AF_12/2021</v>
      </c>
      <c r="E90" s="139" t="s">
        <v>24</v>
      </c>
      <c r="F90" s="148">
        <v>713.84</v>
      </c>
      <c r="G90" s="140" t="str">
        <f>VLOOKUP(B90,BD!A67:D7803,4,0)</f>
        <v>78,12</v>
      </c>
      <c r="H90" s="155">
        <f t="shared" si="9"/>
        <v>55765.18</v>
      </c>
      <c r="I90" s="155">
        <f t="shared" si="10"/>
        <v>93.91</v>
      </c>
      <c r="J90" s="155">
        <f t="shared" si="11"/>
        <v>67036.710000000006</v>
      </c>
      <c r="K90" s="227">
        <f t="shared" ref="K90:K101" si="12">J90/$J$87</f>
        <v>0.32604927943658413</v>
      </c>
      <c r="L90" s="74"/>
      <c r="M90" s="35"/>
      <c r="N90" s="35"/>
      <c r="O90" s="35"/>
      <c r="P90" s="35"/>
      <c r="Q90" s="35"/>
      <c r="R90" s="35"/>
      <c r="S90" s="35"/>
      <c r="T90" s="35"/>
      <c r="U90" s="35"/>
      <c r="V90" s="35"/>
      <c r="W90" s="35"/>
      <c r="X90" s="35"/>
      <c r="Y90" s="35"/>
      <c r="Z90" s="35"/>
      <c r="AA90" s="35"/>
      <c r="AB90" s="32"/>
      <c r="AC90" s="32"/>
      <c r="AD90" s="32"/>
    </row>
    <row r="91" spans="1:30" ht="15.5" x14ac:dyDescent="0.3">
      <c r="A91" s="137" t="s">
        <v>291</v>
      </c>
      <c r="B91" s="138" t="s">
        <v>514</v>
      </c>
      <c r="C91" s="137" t="s">
        <v>100</v>
      </c>
      <c r="D91" s="137" t="s">
        <v>515</v>
      </c>
      <c r="E91" s="139" t="s">
        <v>24</v>
      </c>
      <c r="F91" s="148">
        <v>120.962</v>
      </c>
      <c r="G91" s="140">
        <v>254.99</v>
      </c>
      <c r="H91" s="155">
        <f t="shared" si="9"/>
        <v>30844.1</v>
      </c>
      <c r="I91" s="155">
        <f t="shared" si="10"/>
        <v>306.52</v>
      </c>
      <c r="J91" s="155">
        <f t="shared" si="11"/>
        <v>37077.269999999997</v>
      </c>
      <c r="K91" s="227">
        <f t="shared" si="12"/>
        <v>0.18033428500556897</v>
      </c>
      <c r="L91" s="44"/>
      <c r="M91" s="35"/>
      <c r="N91" s="35"/>
      <c r="O91" s="35"/>
      <c r="P91" s="35"/>
      <c r="Q91" s="35"/>
      <c r="R91" s="35"/>
      <c r="S91" s="35"/>
      <c r="T91" s="35"/>
      <c r="U91" s="35"/>
      <c r="V91" s="35"/>
      <c r="W91" s="35"/>
      <c r="X91" s="35"/>
      <c r="Y91" s="35"/>
      <c r="Z91" s="35"/>
      <c r="AA91" s="35"/>
      <c r="AB91" s="32"/>
      <c r="AC91" s="32"/>
      <c r="AD91" s="32"/>
    </row>
    <row r="92" spans="1:30" ht="15.5" x14ac:dyDescent="0.3">
      <c r="A92" s="137" t="s">
        <v>292</v>
      </c>
      <c r="B92" s="138">
        <v>93191</v>
      </c>
      <c r="C92" s="137" t="s">
        <v>23</v>
      </c>
      <c r="D92" s="137" t="str">
        <f>VLOOKUP(B92,BD!A69:D7805,2,0)</f>
        <v>VERGA MOLDADA IN LOCO COM UTILIZAÇÃO DE BLOCOS CANALETA, ESPESSURA DE *20* CM. AF_03/2024</v>
      </c>
      <c r="E92" s="139" t="s">
        <v>31</v>
      </c>
      <c r="F92" s="148">
        <v>103.5</v>
      </c>
      <c r="G92" s="140" t="str">
        <f>VLOOKUP(B92,BD!A69:D7805,4,0)</f>
        <v>71,39</v>
      </c>
      <c r="H92" s="155">
        <f t="shared" si="9"/>
        <v>7388.87</v>
      </c>
      <c r="I92" s="155">
        <f t="shared" si="10"/>
        <v>85.82</v>
      </c>
      <c r="J92" s="155">
        <f t="shared" si="11"/>
        <v>8882.3700000000008</v>
      </c>
      <c r="K92" s="227">
        <f t="shared" si="12"/>
        <v>4.3201558343020294E-2</v>
      </c>
      <c r="L92" s="74"/>
      <c r="M92" s="35"/>
      <c r="N92" s="35"/>
      <c r="O92" s="35"/>
      <c r="P92" s="35"/>
      <c r="Q92" s="35"/>
      <c r="R92" s="35"/>
      <c r="S92" s="35"/>
      <c r="T92" s="35"/>
      <c r="U92" s="35"/>
      <c r="V92" s="35"/>
      <c r="W92" s="35"/>
      <c r="X92" s="35"/>
      <c r="Y92" s="35"/>
      <c r="Z92" s="35"/>
      <c r="AA92" s="35"/>
      <c r="AB92" s="32"/>
      <c r="AC92" s="32"/>
      <c r="AD92" s="32"/>
    </row>
    <row r="93" spans="1:30" ht="28" x14ac:dyDescent="0.3">
      <c r="A93" s="137" t="s">
        <v>293</v>
      </c>
      <c r="B93" s="138">
        <v>93199</v>
      </c>
      <c r="C93" s="137" t="s">
        <v>23</v>
      </c>
      <c r="D93" s="137" t="str">
        <f>VLOOKUP(B93,BD!A70:D7806,2,0)</f>
        <v>CONTRAVERGA MOLDADA IN LOCO COM UTILIZAÇÃO DE BLOCOS CANALETA, ESPESSURA DE *20* CM. AF_03/2024</v>
      </c>
      <c r="E93" s="139" t="s">
        <v>31</v>
      </c>
      <c r="F93" s="148">
        <v>69.2</v>
      </c>
      <c r="G93" s="140" t="str">
        <f>VLOOKUP(B93,BD!A70:D7806,4,0)</f>
        <v>50,24</v>
      </c>
      <c r="H93" s="155">
        <f t="shared" si="9"/>
        <v>3476.61</v>
      </c>
      <c r="I93" s="155">
        <f t="shared" si="10"/>
        <v>60.39</v>
      </c>
      <c r="J93" s="155">
        <f t="shared" si="11"/>
        <v>4178.99</v>
      </c>
      <c r="K93" s="227">
        <f t="shared" si="12"/>
        <v>2.0325530269499958E-2</v>
      </c>
      <c r="L93" s="74"/>
      <c r="M93" s="35"/>
      <c r="N93" s="35"/>
      <c r="O93" s="35"/>
      <c r="P93" s="35"/>
      <c r="Q93" s="35"/>
      <c r="R93" s="35"/>
      <c r="S93" s="35"/>
      <c r="T93" s="35"/>
      <c r="U93" s="35"/>
      <c r="V93" s="35"/>
      <c r="W93" s="35"/>
      <c r="X93" s="35"/>
      <c r="Y93" s="35"/>
      <c r="Z93" s="35"/>
      <c r="AA93" s="35"/>
      <c r="AB93" s="32"/>
      <c r="AC93" s="32"/>
      <c r="AD93" s="32"/>
    </row>
    <row r="94" spans="1:30" ht="28" x14ac:dyDescent="0.3">
      <c r="A94" s="137" t="s">
        <v>294</v>
      </c>
      <c r="B94" s="138">
        <v>93200</v>
      </c>
      <c r="C94" s="137" t="s">
        <v>23</v>
      </c>
      <c r="D94" s="137" t="str">
        <f>VLOOKUP(B94,BD!A71:D7807,2,0)</f>
        <v>FIXAÇÃO (ENCUNHAMENTO) DE ALVENARIA DE VEDAÇÃO COM ARGAMASSA APLICADA COM BISNAGA. AF_03/2024</v>
      </c>
      <c r="E94" s="139" t="s">
        <v>31</v>
      </c>
      <c r="F94" s="148">
        <v>389.71</v>
      </c>
      <c r="G94" s="140" t="str">
        <f>VLOOKUP(B94,BD!A71:D7807,4,0)</f>
        <v>11,65</v>
      </c>
      <c r="H94" s="155">
        <f t="shared" si="9"/>
        <v>4540.12</v>
      </c>
      <c r="I94" s="155">
        <f t="shared" si="10"/>
        <v>14</v>
      </c>
      <c r="J94" s="155">
        <f t="shared" si="11"/>
        <v>5455.94</v>
      </c>
      <c r="K94" s="227">
        <f t="shared" si="12"/>
        <v>2.6536285949134982E-2</v>
      </c>
      <c r="L94" s="44"/>
      <c r="M94" s="35"/>
      <c r="N94" s="35"/>
      <c r="O94" s="35"/>
      <c r="P94" s="35"/>
      <c r="Q94" s="35"/>
      <c r="R94" s="35"/>
      <c r="S94" s="35"/>
      <c r="T94" s="35"/>
      <c r="U94" s="35"/>
      <c r="V94" s="35"/>
      <c r="W94" s="35"/>
      <c r="X94" s="35"/>
      <c r="Y94" s="35"/>
      <c r="Z94" s="35"/>
      <c r="AA94" s="35"/>
      <c r="AB94" s="32"/>
      <c r="AC94" s="32"/>
      <c r="AD94" s="32"/>
    </row>
    <row r="95" spans="1:30" ht="15.5" x14ac:dyDescent="0.3">
      <c r="A95" s="135" t="s">
        <v>92</v>
      </c>
      <c r="B95" s="135"/>
      <c r="C95" s="135"/>
      <c r="D95" s="135" t="s">
        <v>516</v>
      </c>
      <c r="E95" s="267"/>
      <c r="F95" s="268"/>
      <c r="G95" s="268"/>
      <c r="H95" s="268"/>
      <c r="I95" s="268"/>
      <c r="J95" s="269"/>
      <c r="K95" s="227">
        <f t="shared" si="12"/>
        <v>0</v>
      </c>
      <c r="L95" s="74"/>
      <c r="M95" s="35"/>
      <c r="N95" s="35"/>
      <c r="O95" s="35"/>
      <c r="P95" s="35"/>
      <c r="Q95" s="35"/>
      <c r="R95" s="35"/>
      <c r="S95" s="35"/>
      <c r="T95" s="35"/>
      <c r="U95" s="35"/>
      <c r="V95" s="35"/>
      <c r="W95" s="35"/>
      <c r="X95" s="35"/>
      <c r="Y95" s="35"/>
      <c r="Z95" s="35"/>
      <c r="AA95" s="35"/>
      <c r="AB95" s="32"/>
      <c r="AC95" s="32"/>
      <c r="AD95" s="32"/>
    </row>
    <row r="96" spans="1:30" ht="42" x14ac:dyDescent="0.3">
      <c r="A96" s="137" t="s">
        <v>295</v>
      </c>
      <c r="B96" s="138">
        <v>96359</v>
      </c>
      <c r="C96" s="137" t="s">
        <v>23</v>
      </c>
      <c r="D96" s="137" t="str">
        <f>VLOOKUP(B96,BD!A73:D7809,2,0)</f>
        <v>PAREDE COM SISTEMA EM CHAPAS DE GESSO PARA DRYWALL, USO INTERNO, COM DUAS FACES SIMPLES E ESTRUTURA METÁLICA COM GUIAS SIMPLES PARA PAREDES COM ÁREA LÍQUIDA MAIOR OU IGUAL A 6 M2, COM VÃOS. AF_07/2023_PS</v>
      </c>
      <c r="E96" s="139" t="s">
        <v>24</v>
      </c>
      <c r="F96" s="148">
        <v>36.94</v>
      </c>
      <c r="G96" s="140" t="str">
        <f>VLOOKUP(B96,BD!A73:D7809,4,0)</f>
        <v>104,46</v>
      </c>
      <c r="H96" s="155">
        <f t="shared" si="9"/>
        <v>3858.75</v>
      </c>
      <c r="I96" s="155">
        <f t="shared" si="10"/>
        <v>125.57</v>
      </c>
      <c r="J96" s="155">
        <f t="shared" si="11"/>
        <v>4638.5600000000004</v>
      </c>
      <c r="K96" s="227">
        <f t="shared" si="12"/>
        <v>2.2560760300190174E-2</v>
      </c>
      <c r="L96" s="227">
        <f>SUM(K96:K99)</f>
        <v>0.3989098894471384</v>
      </c>
      <c r="M96" s="35"/>
      <c r="N96" s="35"/>
      <c r="O96" s="35"/>
      <c r="P96" s="35"/>
      <c r="Q96" s="35"/>
      <c r="R96" s="35"/>
      <c r="S96" s="35"/>
      <c r="T96" s="35"/>
      <c r="U96" s="35"/>
      <c r="V96" s="35"/>
      <c r="W96" s="35"/>
      <c r="X96" s="35"/>
      <c r="Y96" s="35"/>
      <c r="Z96" s="35"/>
      <c r="AA96" s="35"/>
      <c r="AB96" s="32"/>
      <c r="AC96" s="32"/>
      <c r="AD96" s="32"/>
    </row>
    <row r="97" spans="1:30" ht="42" x14ac:dyDescent="0.3">
      <c r="A97" s="137" t="s">
        <v>297</v>
      </c>
      <c r="B97" s="138" t="s">
        <v>626</v>
      </c>
      <c r="C97" s="137" t="s">
        <v>63</v>
      </c>
      <c r="D97" s="137" t="s">
        <v>627</v>
      </c>
      <c r="E97" s="139" t="s">
        <v>24</v>
      </c>
      <c r="F97" s="148">
        <v>180.09</v>
      </c>
      <c r="G97" s="140">
        <v>198.41</v>
      </c>
      <c r="H97" s="155">
        <f t="shared" si="9"/>
        <v>35731.660000000003</v>
      </c>
      <c r="I97" s="155">
        <f t="shared" si="10"/>
        <v>238.51</v>
      </c>
      <c r="J97" s="155">
        <f t="shared" si="11"/>
        <v>42953.27</v>
      </c>
      <c r="K97" s="227">
        <f t="shared" si="12"/>
        <v>0.20891363452867903</v>
      </c>
      <c r="L97" s="44"/>
      <c r="M97" s="35"/>
      <c r="N97" s="35"/>
      <c r="O97" s="35"/>
      <c r="P97" s="35"/>
      <c r="Q97" s="35"/>
      <c r="R97" s="35"/>
      <c r="S97" s="35"/>
      <c r="T97" s="35"/>
      <c r="U97" s="35"/>
      <c r="V97" s="35"/>
      <c r="W97" s="35"/>
      <c r="X97" s="35"/>
      <c r="Y97" s="35"/>
      <c r="Z97" s="35"/>
      <c r="AA97" s="35"/>
      <c r="AB97" s="32"/>
      <c r="AC97" s="32"/>
      <c r="AD97" s="32"/>
    </row>
    <row r="98" spans="1:30" ht="42" x14ac:dyDescent="0.3">
      <c r="A98" s="137" t="s">
        <v>298</v>
      </c>
      <c r="B98" s="138" t="s">
        <v>668</v>
      </c>
      <c r="C98" s="137" t="s">
        <v>63</v>
      </c>
      <c r="D98" s="137" t="s">
        <v>669</v>
      </c>
      <c r="E98" s="139" t="s">
        <v>24</v>
      </c>
      <c r="F98" s="148">
        <v>84.45</v>
      </c>
      <c r="G98" s="140">
        <v>155.22999999999999</v>
      </c>
      <c r="H98" s="155">
        <f t="shared" si="9"/>
        <v>13109.17</v>
      </c>
      <c r="I98" s="155">
        <f t="shared" si="10"/>
        <v>186.6</v>
      </c>
      <c r="J98" s="155">
        <f t="shared" si="11"/>
        <v>15758.37</v>
      </c>
      <c r="K98" s="227">
        <f t="shared" si="12"/>
        <v>7.6644650126700492E-2</v>
      </c>
      <c r="L98" s="74"/>
      <c r="M98" s="35"/>
      <c r="N98" s="35"/>
      <c r="O98" s="35"/>
      <c r="P98" s="35"/>
      <c r="Q98" s="35"/>
      <c r="R98" s="35"/>
      <c r="S98" s="35"/>
      <c r="T98" s="35"/>
      <c r="U98" s="35"/>
      <c r="V98" s="35"/>
      <c r="W98" s="35"/>
      <c r="X98" s="35"/>
      <c r="Y98" s="35"/>
      <c r="Z98" s="35"/>
      <c r="AA98" s="35"/>
      <c r="AB98" s="32"/>
      <c r="AC98" s="32"/>
      <c r="AD98" s="32"/>
    </row>
    <row r="99" spans="1:30" ht="42" x14ac:dyDescent="0.3">
      <c r="A99" s="137" t="s">
        <v>605</v>
      </c>
      <c r="B99" s="138" t="s">
        <v>670</v>
      </c>
      <c r="C99" s="137" t="s">
        <v>63</v>
      </c>
      <c r="D99" s="137" t="s">
        <v>671</v>
      </c>
      <c r="E99" s="139" t="s">
        <v>24</v>
      </c>
      <c r="F99" s="148">
        <v>66.040000000000006</v>
      </c>
      <c r="G99" s="140">
        <v>235.14</v>
      </c>
      <c r="H99" s="155">
        <f t="shared" si="9"/>
        <v>15528.65</v>
      </c>
      <c r="I99" s="155">
        <f t="shared" si="10"/>
        <v>282.66000000000003</v>
      </c>
      <c r="J99" s="155">
        <f t="shared" si="11"/>
        <v>18666.87</v>
      </c>
      <c r="K99" s="227">
        <f t="shared" si="12"/>
        <v>9.0790844491568698E-2</v>
      </c>
      <c r="L99" s="44"/>
      <c r="M99" s="35"/>
      <c r="N99" s="35"/>
      <c r="O99" s="35"/>
      <c r="P99" s="35"/>
      <c r="Q99" s="35"/>
      <c r="R99" s="35"/>
      <c r="S99" s="35"/>
      <c r="T99" s="35"/>
      <c r="U99" s="35"/>
      <c r="V99" s="35"/>
      <c r="W99" s="35"/>
      <c r="X99" s="35"/>
      <c r="Y99" s="35"/>
      <c r="Z99" s="35"/>
      <c r="AA99" s="35"/>
      <c r="AB99" s="32"/>
      <c r="AC99" s="32"/>
      <c r="AD99" s="32"/>
    </row>
    <row r="100" spans="1:30" ht="15.5" x14ac:dyDescent="0.3">
      <c r="A100" s="135" t="s">
        <v>93</v>
      </c>
      <c r="B100" s="135"/>
      <c r="C100" s="135"/>
      <c r="D100" s="135" t="s">
        <v>190</v>
      </c>
      <c r="E100" s="267"/>
      <c r="F100" s="268"/>
      <c r="G100" s="268"/>
      <c r="H100" s="268"/>
      <c r="I100" s="268"/>
      <c r="J100" s="269"/>
      <c r="K100" s="227">
        <f t="shared" si="12"/>
        <v>0</v>
      </c>
      <c r="L100" s="74"/>
      <c r="M100" s="35"/>
      <c r="N100" s="35"/>
      <c r="O100" s="35"/>
      <c r="P100" s="35"/>
      <c r="Q100" s="35"/>
      <c r="R100" s="35"/>
      <c r="S100" s="35"/>
      <c r="T100" s="35"/>
      <c r="U100" s="35"/>
      <c r="V100" s="35"/>
      <c r="W100" s="35"/>
      <c r="X100" s="35"/>
      <c r="Y100" s="35"/>
      <c r="Z100" s="35"/>
      <c r="AA100" s="35"/>
      <c r="AB100" s="32"/>
      <c r="AC100" s="32"/>
      <c r="AD100" s="32"/>
    </row>
    <row r="101" spans="1:30" ht="28" x14ac:dyDescent="0.3">
      <c r="A101" s="137" t="s">
        <v>299</v>
      </c>
      <c r="B101" s="138">
        <v>102257</v>
      </c>
      <c r="C101" s="137" t="s">
        <v>23</v>
      </c>
      <c r="D101" s="137" t="str">
        <f>VLOOKUP(B101,BD!A78:D7814,2,0)</f>
        <v>DIVISORIA SANITÁRIA, TIPO CABINE, EM PAINEL DE GRANILITE, ESP = 3CM, ASSENTADO COM ARGAMASSA COLANTE AC III-E, EXCLUSIVE FERRAGENS. AF_01/2021</v>
      </c>
      <c r="E101" s="139" t="s">
        <v>24</v>
      </c>
      <c r="F101" s="148">
        <v>0.15</v>
      </c>
      <c r="G101" s="140" t="str">
        <f>VLOOKUP(B101,BD!A78:D7814,4,0)</f>
        <v>298,04</v>
      </c>
      <c r="H101" s="155">
        <f t="shared" si="9"/>
        <v>44.71</v>
      </c>
      <c r="I101" s="155">
        <f t="shared" si="10"/>
        <v>358.27</v>
      </c>
      <c r="J101" s="155">
        <f t="shared" si="11"/>
        <v>53.74</v>
      </c>
      <c r="K101" s="227">
        <f t="shared" si="12"/>
        <v>2.6137750908303867E-4</v>
      </c>
      <c r="L101" s="74"/>
      <c r="M101" s="35"/>
      <c r="N101" s="35"/>
      <c r="O101" s="35"/>
      <c r="P101" s="35"/>
      <c r="Q101" s="35"/>
      <c r="R101" s="35"/>
      <c r="S101" s="35"/>
      <c r="T101" s="35"/>
      <c r="U101" s="35"/>
      <c r="V101" s="35"/>
      <c r="W101" s="35"/>
      <c r="X101" s="35"/>
      <c r="Y101" s="35"/>
      <c r="Z101" s="35"/>
      <c r="AA101" s="35"/>
      <c r="AB101" s="32"/>
      <c r="AC101" s="32"/>
      <c r="AD101" s="32"/>
    </row>
    <row r="102" spans="1:30" ht="15.5" x14ac:dyDescent="0.3">
      <c r="A102" s="135">
        <v>5</v>
      </c>
      <c r="B102" s="135"/>
      <c r="C102" s="135"/>
      <c r="D102" s="135" t="s">
        <v>102</v>
      </c>
      <c r="E102" s="270" t="s">
        <v>14888</v>
      </c>
      <c r="F102" s="271"/>
      <c r="G102" s="271"/>
      <c r="H102" s="271"/>
      <c r="I102" s="272"/>
      <c r="J102" s="156">
        <f>ROUND(SUM(J103:J113),2)</f>
        <v>83948.69</v>
      </c>
      <c r="K102" s="36"/>
      <c r="L102" s="74"/>
      <c r="M102" s="35"/>
      <c r="N102" s="35"/>
      <c r="O102" s="35"/>
      <c r="P102" s="35"/>
      <c r="Q102" s="35"/>
      <c r="R102" s="35"/>
      <c r="S102" s="35"/>
      <c r="T102" s="35"/>
      <c r="U102" s="35"/>
      <c r="V102" s="35"/>
      <c r="W102" s="35"/>
      <c r="X102" s="35"/>
      <c r="Y102" s="35"/>
      <c r="Z102" s="35"/>
      <c r="AA102" s="35"/>
      <c r="AB102" s="32"/>
      <c r="AC102" s="32"/>
      <c r="AD102" s="32"/>
    </row>
    <row r="103" spans="1:30" ht="15.5" x14ac:dyDescent="0.3">
      <c r="A103" s="135" t="s">
        <v>95</v>
      </c>
      <c r="B103" s="135"/>
      <c r="C103" s="135"/>
      <c r="D103" s="135" t="s">
        <v>50</v>
      </c>
      <c r="E103" s="267"/>
      <c r="F103" s="268"/>
      <c r="G103" s="268"/>
      <c r="H103" s="268"/>
      <c r="I103" s="268"/>
      <c r="J103" s="269"/>
      <c r="K103" s="36"/>
      <c r="L103" s="74"/>
      <c r="M103" s="35"/>
      <c r="N103" s="35"/>
      <c r="O103" s="35"/>
      <c r="P103" s="35"/>
      <c r="Q103" s="35"/>
      <c r="R103" s="35"/>
      <c r="S103" s="35"/>
      <c r="T103" s="35"/>
      <c r="U103" s="35"/>
      <c r="V103" s="35"/>
      <c r="W103" s="35"/>
      <c r="X103" s="35"/>
      <c r="Y103" s="35"/>
      <c r="Z103" s="35"/>
      <c r="AA103" s="35"/>
      <c r="AB103" s="32"/>
      <c r="AC103" s="32"/>
      <c r="AD103" s="32"/>
    </row>
    <row r="104" spans="1:30" ht="42" x14ac:dyDescent="0.3">
      <c r="A104" s="137" t="s">
        <v>300</v>
      </c>
      <c r="B104" s="138">
        <v>100776</v>
      </c>
      <c r="C104" s="137" t="s">
        <v>23</v>
      </c>
      <c r="D104" s="137" t="str">
        <f>VLOOKUP(B104,BD!A81:D7817,2,0)</f>
        <v>ESTRUTURA TRELIÇADA DE COBERTURA, TIPO ARCO, COM LIGAÇÕES PARAFUSADAS, INCLUSOS PERFIS METÁLICOS, CHAPAS METÁLICAS, MÃO DE OBRA E TRANSPORTE COM GUINDASTE - FORNECIMENTO E INSTALAÇÃO. AF_01/2020_PSA</v>
      </c>
      <c r="E104" s="139" t="s">
        <v>38</v>
      </c>
      <c r="F104" s="148">
        <v>391.45660720000001</v>
      </c>
      <c r="G104" s="140" t="str">
        <f>VLOOKUP(B104,BD!A81:D7817,4,0)</f>
        <v>19,14</v>
      </c>
      <c r="H104" s="155">
        <f t="shared" si="9"/>
        <v>7492.48</v>
      </c>
      <c r="I104" s="155">
        <f t="shared" si="10"/>
        <v>23.01</v>
      </c>
      <c r="J104" s="155">
        <f t="shared" si="11"/>
        <v>9007.42</v>
      </c>
      <c r="K104" s="36"/>
      <c r="L104" s="74"/>
      <c r="M104" s="35"/>
      <c r="N104" s="35"/>
      <c r="O104" s="35"/>
      <c r="P104" s="35"/>
      <c r="Q104" s="35"/>
      <c r="R104" s="35"/>
      <c r="S104" s="35"/>
      <c r="T104" s="35"/>
      <c r="U104" s="35"/>
      <c r="V104" s="35"/>
      <c r="W104" s="35"/>
      <c r="X104" s="35"/>
      <c r="Y104" s="35"/>
      <c r="Z104" s="35"/>
      <c r="AA104" s="35"/>
      <c r="AB104" s="32"/>
      <c r="AC104" s="32"/>
      <c r="AD104" s="32"/>
    </row>
    <row r="105" spans="1:30" ht="42" x14ac:dyDescent="0.3">
      <c r="A105" s="137" t="s">
        <v>517</v>
      </c>
      <c r="B105" s="138">
        <v>100383</v>
      </c>
      <c r="C105" s="137" t="s">
        <v>23</v>
      </c>
      <c r="D105" s="137" t="str">
        <f>VLOOKUP(B105,BD!A82:D7818,2,0)</f>
        <v>FABRICAÇÃO E INSTALAÇÃO DE PONTALETES DE MADEIRA NÃO APARELHADA PARA TELHADOS COM ATÉ 2 ÁGUAS E COM TELHA ONDULADA DE FIBROCIMENTO, ALUMÍNIO OU PLÁSTICA EM EDIFÍCIO RESIDENCIAL DE MÚLTIPLOS PAVIMENTOS, INCLUSO TRANSPORTE VERTICAL. AF_07/2019</v>
      </c>
      <c r="E105" s="139" t="s">
        <v>24</v>
      </c>
      <c r="F105" s="148">
        <v>359.41</v>
      </c>
      <c r="G105" s="140" t="str">
        <f>VLOOKUP(B105,BD!A82:D7818,4,0)</f>
        <v>31,71</v>
      </c>
      <c r="H105" s="155">
        <f t="shared" si="9"/>
        <v>11396.89</v>
      </c>
      <c r="I105" s="155">
        <f t="shared" si="10"/>
        <v>38.119999999999997</v>
      </c>
      <c r="J105" s="155">
        <f t="shared" si="11"/>
        <v>13700.71</v>
      </c>
      <c r="K105" s="36"/>
      <c r="L105" s="74"/>
      <c r="M105" s="35"/>
      <c r="N105" s="35"/>
      <c r="O105" s="35"/>
      <c r="P105" s="35"/>
      <c r="Q105" s="35"/>
      <c r="R105" s="35"/>
      <c r="S105" s="35"/>
      <c r="T105" s="35"/>
      <c r="U105" s="35"/>
      <c r="V105" s="35"/>
      <c r="W105" s="35"/>
      <c r="X105" s="35"/>
      <c r="Y105" s="35"/>
      <c r="Z105" s="35"/>
      <c r="AA105" s="35"/>
      <c r="AB105" s="32"/>
      <c r="AC105" s="32"/>
      <c r="AD105" s="32"/>
    </row>
    <row r="106" spans="1:30" ht="42" x14ac:dyDescent="0.3">
      <c r="A106" s="137" t="s">
        <v>854</v>
      </c>
      <c r="B106" s="138">
        <v>92543</v>
      </c>
      <c r="C106" s="137" t="s">
        <v>23</v>
      </c>
      <c r="D106" s="137" t="str">
        <f>VLOOKUP(B106,BD!A83:D7819,2,0)</f>
        <v>TRAMA DE MADEIRA COMPOSTA POR TERÇAS PARA TELHADOS DE ATÉ 2 ÁGUAS PARA TELHA ONDULADA DE FIBROCIMENTO, METÁLICA, PLÁSTICA OU TERMOACÚSTICA, INCLUSO TRANSPORTE VERTICAL. AF_07/2019</v>
      </c>
      <c r="E106" s="139" t="s">
        <v>24</v>
      </c>
      <c r="F106" s="148">
        <v>359.41</v>
      </c>
      <c r="G106" s="140" t="str">
        <f>VLOOKUP(B106,BD!A83:D7819,4,0)</f>
        <v>29,67</v>
      </c>
      <c r="H106" s="155">
        <f t="shared" si="9"/>
        <v>10663.69</v>
      </c>
      <c r="I106" s="155">
        <f t="shared" si="10"/>
        <v>35.67</v>
      </c>
      <c r="J106" s="155">
        <f t="shared" si="11"/>
        <v>12820.15</v>
      </c>
      <c r="K106" s="36"/>
      <c r="L106" s="74"/>
      <c r="M106" s="35"/>
      <c r="N106" s="35"/>
      <c r="O106" s="35"/>
      <c r="P106" s="35"/>
      <c r="Q106" s="35"/>
      <c r="R106" s="35"/>
      <c r="S106" s="35"/>
      <c r="T106" s="35"/>
      <c r="U106" s="35"/>
      <c r="V106" s="35"/>
      <c r="W106" s="35"/>
      <c r="X106" s="35"/>
      <c r="Y106" s="35"/>
      <c r="Z106" s="35"/>
      <c r="AA106" s="35"/>
      <c r="AB106" s="32"/>
      <c r="AC106" s="32"/>
      <c r="AD106" s="32"/>
    </row>
    <row r="107" spans="1:30" ht="15.5" x14ac:dyDescent="0.3">
      <c r="A107" s="135" t="s">
        <v>97</v>
      </c>
      <c r="B107" s="135"/>
      <c r="C107" s="135"/>
      <c r="D107" s="135" t="s">
        <v>316</v>
      </c>
      <c r="E107" s="267"/>
      <c r="F107" s="268"/>
      <c r="G107" s="268"/>
      <c r="H107" s="268"/>
      <c r="I107" s="268"/>
      <c r="J107" s="269"/>
      <c r="K107" s="36"/>
      <c r="L107" s="74"/>
      <c r="M107" s="35"/>
      <c r="N107" s="35"/>
      <c r="O107" s="35"/>
      <c r="P107" s="35"/>
      <c r="Q107" s="35"/>
      <c r="R107" s="35"/>
      <c r="S107" s="35"/>
      <c r="T107" s="35"/>
      <c r="U107" s="35"/>
      <c r="V107" s="35"/>
      <c r="W107" s="35"/>
      <c r="X107" s="35"/>
      <c r="Y107" s="35"/>
      <c r="Z107" s="35"/>
      <c r="AA107" s="35"/>
      <c r="AB107" s="32"/>
      <c r="AC107" s="32"/>
      <c r="AD107" s="32"/>
    </row>
    <row r="108" spans="1:30" ht="42" x14ac:dyDescent="0.3">
      <c r="A108" s="137" t="s">
        <v>303</v>
      </c>
      <c r="B108" s="138">
        <v>94207</v>
      </c>
      <c r="C108" s="137" t="s">
        <v>23</v>
      </c>
      <c r="D108" s="137" t="str">
        <f>VLOOKUP(B108,BD!A85:D7821,2,0)</f>
        <v>TELHAMENTO COM TELHA ONDULADA DE FIBROCIMENTO E = 6 MM, COM RECOBRIMENTO LATERAL DE 1/4 DE ONDA PARA TELHADO COM INCLINAÇÃO MAIOR QUE 10°, COM ATÉ 2 ÁGUAS, INCLUSO IÇAMENTO. AF_07/2019</v>
      </c>
      <c r="E108" s="139" t="s">
        <v>24</v>
      </c>
      <c r="F108" s="148">
        <v>359.41</v>
      </c>
      <c r="G108" s="140" t="str">
        <f>VLOOKUP(B108,BD!A85:D7821,4,0)</f>
        <v>42,46</v>
      </c>
      <c r="H108" s="155">
        <f t="shared" si="9"/>
        <v>15260.55</v>
      </c>
      <c r="I108" s="155">
        <f t="shared" si="10"/>
        <v>51.04</v>
      </c>
      <c r="J108" s="155">
        <f t="shared" si="11"/>
        <v>18344.29</v>
      </c>
      <c r="K108" s="36"/>
      <c r="L108" s="74"/>
      <c r="M108" s="35"/>
      <c r="N108" s="35"/>
      <c r="O108" s="35"/>
      <c r="P108" s="35"/>
      <c r="Q108" s="35"/>
      <c r="R108" s="35"/>
      <c r="S108" s="35"/>
      <c r="T108" s="35"/>
      <c r="U108" s="35"/>
      <c r="V108" s="35"/>
      <c r="W108" s="35"/>
      <c r="X108" s="35"/>
      <c r="Y108" s="35"/>
      <c r="Z108" s="35"/>
      <c r="AA108" s="35"/>
      <c r="AB108" s="32"/>
      <c r="AC108" s="32"/>
      <c r="AD108" s="32"/>
    </row>
    <row r="109" spans="1:30" ht="15.5" x14ac:dyDescent="0.3">
      <c r="A109" s="137" t="s">
        <v>305</v>
      </c>
      <c r="B109" s="138" t="s">
        <v>673</v>
      </c>
      <c r="C109" s="137" t="s">
        <v>28</v>
      </c>
      <c r="D109" s="137" t="s">
        <v>674</v>
      </c>
      <c r="E109" s="139" t="s">
        <v>24</v>
      </c>
      <c r="F109" s="148">
        <v>31.6</v>
      </c>
      <c r="G109" s="140">
        <v>217.14</v>
      </c>
      <c r="H109" s="155">
        <f t="shared" si="9"/>
        <v>6861.62</v>
      </c>
      <c r="I109" s="155">
        <f t="shared" si="10"/>
        <v>261.02</v>
      </c>
      <c r="J109" s="155">
        <f t="shared" si="11"/>
        <v>8248.23</v>
      </c>
      <c r="K109" s="36"/>
      <c r="L109" s="74"/>
      <c r="M109" s="35"/>
      <c r="N109" s="35"/>
      <c r="O109" s="35"/>
      <c r="P109" s="35"/>
      <c r="Q109" s="35"/>
      <c r="R109" s="35"/>
      <c r="S109" s="35"/>
      <c r="T109" s="35"/>
      <c r="U109" s="35"/>
      <c r="V109" s="35"/>
      <c r="W109" s="35"/>
      <c r="X109" s="35"/>
      <c r="Y109" s="35"/>
      <c r="Z109" s="35"/>
      <c r="AA109" s="35"/>
      <c r="AB109" s="32"/>
      <c r="AC109" s="32"/>
      <c r="AD109" s="32"/>
    </row>
    <row r="110" spans="1:30" ht="15.5" x14ac:dyDescent="0.3">
      <c r="A110" s="135" t="s">
        <v>98</v>
      </c>
      <c r="B110" s="135"/>
      <c r="C110" s="135"/>
      <c r="D110" s="135" t="s">
        <v>318</v>
      </c>
      <c r="E110" s="267"/>
      <c r="F110" s="268"/>
      <c r="G110" s="268"/>
      <c r="H110" s="268"/>
      <c r="I110" s="268"/>
      <c r="J110" s="269"/>
      <c r="K110" s="36"/>
      <c r="L110" s="74"/>
      <c r="M110" s="35"/>
      <c r="N110" s="35"/>
      <c r="O110" s="35"/>
      <c r="P110" s="35"/>
      <c r="Q110" s="35"/>
      <c r="R110" s="35"/>
      <c r="S110" s="35"/>
      <c r="T110" s="35"/>
      <c r="U110" s="35"/>
      <c r="V110" s="35"/>
      <c r="W110" s="35"/>
      <c r="X110" s="35"/>
      <c r="Y110" s="35"/>
      <c r="Z110" s="35"/>
      <c r="AA110" s="35"/>
      <c r="AB110" s="32"/>
      <c r="AC110" s="32"/>
      <c r="AD110" s="32"/>
    </row>
    <row r="111" spans="1:30" ht="28" x14ac:dyDescent="0.3">
      <c r="A111" s="137" t="s">
        <v>307</v>
      </c>
      <c r="B111" s="138">
        <v>94229</v>
      </c>
      <c r="C111" s="137" t="s">
        <v>23</v>
      </c>
      <c r="D111" s="137" t="str">
        <f>VLOOKUP(B111,BD!A88:D7824,2,0)</f>
        <v>CALHA EM CHAPA DE AÇO GALVANIZADO NÚMERO 24, DESENVOLVIMENTO DE 100 CM, INCLUSO TRANSPORTE VERTICAL. AF_07/2019</v>
      </c>
      <c r="E111" s="139" t="s">
        <v>31</v>
      </c>
      <c r="F111" s="148">
        <v>76</v>
      </c>
      <c r="G111" s="140" t="str">
        <f>VLOOKUP(B111,BD!A88:D7824,4,0)</f>
        <v>176,99</v>
      </c>
      <c r="H111" s="155">
        <f t="shared" si="9"/>
        <v>13451.24</v>
      </c>
      <c r="I111" s="155">
        <f t="shared" si="10"/>
        <v>212.76</v>
      </c>
      <c r="J111" s="155">
        <f t="shared" si="11"/>
        <v>16169.76</v>
      </c>
      <c r="K111" s="36"/>
      <c r="L111" s="74"/>
      <c r="M111" s="35"/>
      <c r="N111" s="35"/>
      <c r="O111" s="35"/>
      <c r="P111" s="35"/>
      <c r="Q111" s="35"/>
      <c r="R111" s="35"/>
      <c r="S111" s="35"/>
      <c r="T111" s="35"/>
      <c r="U111" s="35"/>
      <c r="V111" s="35"/>
      <c r="W111" s="35"/>
      <c r="X111" s="35"/>
      <c r="Y111" s="35"/>
      <c r="Z111" s="35"/>
      <c r="AA111" s="35"/>
      <c r="AB111" s="32"/>
      <c r="AC111" s="32"/>
      <c r="AD111" s="32"/>
    </row>
    <row r="112" spans="1:30" ht="28" x14ac:dyDescent="0.3">
      <c r="A112" s="137" t="s">
        <v>518</v>
      </c>
      <c r="B112" s="138">
        <v>94231</v>
      </c>
      <c r="C112" s="137" t="s">
        <v>23</v>
      </c>
      <c r="D112" s="137" t="str">
        <f>VLOOKUP(B112,BD!A89:D7825,2,0)</f>
        <v>RUFO EM CHAPA DE AÇO GALVANIZADO NÚMERO 24, CORTE DE 25 CM, INCLUSO TRANSPORTE VERTICAL. AF_07/2019</v>
      </c>
      <c r="E112" s="139" t="s">
        <v>31</v>
      </c>
      <c r="F112" s="148">
        <v>49.85</v>
      </c>
      <c r="G112" s="140" t="str">
        <f>VLOOKUP(B112,BD!A89:D7825,4,0)</f>
        <v>53,20</v>
      </c>
      <c r="H112" s="155">
        <f t="shared" si="9"/>
        <v>2652.02</v>
      </c>
      <c r="I112" s="155">
        <f t="shared" si="10"/>
        <v>63.95</v>
      </c>
      <c r="J112" s="155">
        <f t="shared" si="11"/>
        <v>3187.91</v>
      </c>
      <c r="K112" s="36"/>
      <c r="L112" s="74"/>
      <c r="M112" s="35"/>
      <c r="N112" s="35"/>
      <c r="O112" s="35"/>
      <c r="P112" s="35"/>
      <c r="Q112" s="35"/>
      <c r="R112" s="35"/>
      <c r="S112" s="35"/>
      <c r="T112" s="35"/>
      <c r="U112" s="35"/>
      <c r="V112" s="35"/>
      <c r="W112" s="35"/>
      <c r="X112" s="35"/>
      <c r="Y112" s="35"/>
      <c r="Z112" s="35"/>
      <c r="AA112" s="35"/>
      <c r="AB112" s="32"/>
      <c r="AC112" s="32"/>
      <c r="AD112" s="32"/>
    </row>
    <row r="113" spans="1:30" ht="28" x14ac:dyDescent="0.3">
      <c r="A113" s="137" t="s">
        <v>519</v>
      </c>
      <c r="B113" s="138">
        <v>94451</v>
      </c>
      <c r="C113" s="137" t="s">
        <v>23</v>
      </c>
      <c r="D113" s="137" t="str">
        <f>VLOOKUP(B113,BD!A90:D7826,2,0)</f>
        <v>CUMEEIRA PARA TELHA DE FIBROCIMENTO ESTRUTURAL E = 6 MM, INCLUSO ACESSÓRIOS DE FIXAÇÃO E IÇAMENTO. AF_07/2019</v>
      </c>
      <c r="E113" s="139" t="s">
        <v>31</v>
      </c>
      <c r="F113" s="148">
        <v>24.55</v>
      </c>
      <c r="G113" s="140" t="str">
        <f>VLOOKUP(B113,BD!A90:D7826,4,0)</f>
        <v>83,70</v>
      </c>
      <c r="H113" s="155">
        <f t="shared" si="9"/>
        <v>2054.84</v>
      </c>
      <c r="I113" s="155">
        <f t="shared" si="10"/>
        <v>100.62</v>
      </c>
      <c r="J113" s="155">
        <f t="shared" si="11"/>
        <v>2470.2199999999998</v>
      </c>
      <c r="K113" s="36"/>
      <c r="L113" s="74"/>
      <c r="M113" s="35"/>
      <c r="N113" s="35"/>
      <c r="O113" s="35"/>
      <c r="P113" s="35"/>
      <c r="Q113" s="35"/>
      <c r="R113" s="35"/>
      <c r="S113" s="35"/>
      <c r="T113" s="35"/>
      <c r="U113" s="35"/>
      <c r="V113" s="35"/>
      <c r="W113" s="35"/>
      <c r="X113" s="35"/>
      <c r="Y113" s="35"/>
      <c r="Z113" s="35"/>
      <c r="AA113" s="35"/>
      <c r="AB113" s="32"/>
      <c r="AC113" s="32"/>
      <c r="AD113" s="32"/>
    </row>
    <row r="114" spans="1:30" ht="15.5" x14ac:dyDescent="0.3">
      <c r="A114" s="135">
        <v>6</v>
      </c>
      <c r="B114" s="135"/>
      <c r="C114" s="135"/>
      <c r="D114" s="135" t="s">
        <v>319</v>
      </c>
      <c r="E114" s="270" t="s">
        <v>14888</v>
      </c>
      <c r="F114" s="271"/>
      <c r="G114" s="271"/>
      <c r="H114" s="271"/>
      <c r="I114" s="272"/>
      <c r="J114" s="156">
        <f>ROUND(SUM(J115:J116),2)</f>
        <v>13043.18</v>
      </c>
      <c r="K114" s="36"/>
      <c r="L114" s="74"/>
      <c r="M114" s="35"/>
      <c r="N114" s="35"/>
      <c r="O114" s="35"/>
      <c r="P114" s="35"/>
      <c r="Q114" s="35"/>
      <c r="R114" s="35"/>
      <c r="S114" s="35"/>
      <c r="T114" s="35"/>
      <c r="U114" s="35"/>
      <c r="V114" s="35"/>
      <c r="W114" s="35"/>
      <c r="X114" s="35"/>
      <c r="Y114" s="35"/>
      <c r="Z114" s="35"/>
      <c r="AA114" s="35"/>
      <c r="AB114" s="32"/>
      <c r="AC114" s="32"/>
      <c r="AD114" s="32"/>
    </row>
    <row r="115" spans="1:30" ht="28" x14ac:dyDescent="0.3">
      <c r="A115" s="137" t="s">
        <v>103</v>
      </c>
      <c r="B115" s="138">
        <v>98556</v>
      </c>
      <c r="C115" s="137" t="s">
        <v>23</v>
      </c>
      <c r="D115" s="137" t="str">
        <f>VLOOKUP(B115,BD!A92:D7828,2,0)</f>
        <v>IMPERMEABILIZAÇÃO DE SUPERFÍCIE COM ARGAMASSA POLIMÉRICA / MEMBRANA ACRÍLICA, 4 DEMÃOS, REFORÇADA COM VÉU DE POLIÉSTER (MAV). AF_09/2023</v>
      </c>
      <c r="E115" s="139" t="s">
        <v>24</v>
      </c>
      <c r="F115" s="148">
        <v>155.66999999999999</v>
      </c>
      <c r="G115" s="140" t="str">
        <f>VLOOKUP(B115,BD!A92:D7828,4,0)</f>
        <v>55,41</v>
      </c>
      <c r="H115" s="155">
        <f t="shared" si="9"/>
        <v>8625.67</v>
      </c>
      <c r="I115" s="155">
        <f t="shared" si="10"/>
        <v>66.61</v>
      </c>
      <c r="J115" s="155">
        <f t="shared" si="11"/>
        <v>10369.18</v>
      </c>
      <c r="K115" s="36"/>
      <c r="L115" s="74"/>
      <c r="M115" s="35"/>
      <c r="N115" s="35"/>
      <c r="O115" s="35"/>
      <c r="P115" s="35"/>
      <c r="Q115" s="35"/>
      <c r="R115" s="35"/>
      <c r="S115" s="35"/>
      <c r="T115" s="35"/>
      <c r="U115" s="35"/>
      <c r="V115" s="35"/>
      <c r="W115" s="35"/>
      <c r="X115" s="35"/>
      <c r="Y115" s="35"/>
      <c r="Z115" s="35"/>
      <c r="AA115" s="35"/>
      <c r="AB115" s="32"/>
      <c r="AC115" s="32"/>
      <c r="AD115" s="32"/>
    </row>
    <row r="116" spans="1:30" ht="28" x14ac:dyDescent="0.3">
      <c r="A116" s="137" t="s">
        <v>1029</v>
      </c>
      <c r="B116" s="138">
        <v>98555</v>
      </c>
      <c r="C116" s="137" t="s">
        <v>23</v>
      </c>
      <c r="D116" s="137" t="str">
        <f>VLOOKUP(B116,BD!A93:D7829,2,0)</f>
        <v>IMPERMEABILIZAÇÃO DE SUPERFÍCIE COM ARGAMASSA POLIMÉRICA / MEMBRANA ACRÍLICA, 3 DEMÃOS. AF_09/2023</v>
      </c>
      <c r="E116" s="139" t="s">
        <v>24</v>
      </c>
      <c r="F116" s="148">
        <v>73.180000000000007</v>
      </c>
      <c r="G116" s="140" t="str">
        <f>VLOOKUP(B116,BD!A93:D7829,4,0)</f>
        <v>30,40</v>
      </c>
      <c r="H116" s="155">
        <f t="shared" si="9"/>
        <v>2224.67</v>
      </c>
      <c r="I116" s="155">
        <f t="shared" si="10"/>
        <v>36.54</v>
      </c>
      <c r="J116" s="155">
        <f t="shared" si="11"/>
        <v>2674</v>
      </c>
      <c r="K116" s="36"/>
      <c r="L116" s="74"/>
      <c r="M116" s="35"/>
      <c r="N116" s="35"/>
      <c r="O116" s="35"/>
      <c r="P116" s="35"/>
      <c r="Q116" s="35"/>
      <c r="R116" s="35"/>
      <c r="S116" s="35"/>
      <c r="T116" s="35"/>
      <c r="U116" s="35"/>
      <c r="V116" s="35"/>
      <c r="W116" s="35"/>
      <c r="X116" s="35"/>
      <c r="Y116" s="35"/>
      <c r="Z116" s="35"/>
      <c r="AA116" s="35"/>
      <c r="AB116" s="32"/>
      <c r="AC116" s="32"/>
      <c r="AD116" s="32"/>
    </row>
    <row r="117" spans="1:30" ht="15.5" x14ac:dyDescent="0.3">
      <c r="A117" s="135">
        <v>7</v>
      </c>
      <c r="B117" s="135"/>
      <c r="C117" s="135"/>
      <c r="D117" s="135" t="s">
        <v>170</v>
      </c>
      <c r="E117" s="270" t="s">
        <v>14888</v>
      </c>
      <c r="F117" s="271"/>
      <c r="G117" s="271"/>
      <c r="H117" s="271"/>
      <c r="I117" s="272"/>
      <c r="J117" s="156">
        <f>ROUND(SUM(J118:J147),2)</f>
        <v>126903.86</v>
      </c>
      <c r="K117" s="36"/>
      <c r="L117" s="74"/>
      <c r="M117" s="35"/>
      <c r="N117" s="35"/>
      <c r="O117" s="35"/>
      <c r="P117" s="35"/>
      <c r="Q117" s="35"/>
      <c r="R117" s="35"/>
      <c r="S117" s="35"/>
      <c r="T117" s="35"/>
      <c r="U117" s="35"/>
      <c r="V117" s="35"/>
      <c r="W117" s="35"/>
      <c r="X117" s="35"/>
      <c r="Y117" s="35"/>
      <c r="Z117" s="35"/>
      <c r="AA117" s="35"/>
      <c r="AB117" s="32"/>
      <c r="AC117" s="32"/>
      <c r="AD117" s="32"/>
    </row>
    <row r="118" spans="1:30" ht="15.5" x14ac:dyDescent="0.3">
      <c r="A118" s="135" t="s">
        <v>109</v>
      </c>
      <c r="B118" s="135"/>
      <c r="C118" s="135"/>
      <c r="D118" s="135" t="s">
        <v>241</v>
      </c>
      <c r="E118" s="267"/>
      <c r="F118" s="268"/>
      <c r="G118" s="268"/>
      <c r="H118" s="268"/>
      <c r="I118" s="268"/>
      <c r="J118" s="269"/>
      <c r="K118" s="36"/>
      <c r="L118" s="74"/>
      <c r="M118" s="35"/>
      <c r="N118" s="35"/>
      <c r="O118" s="35"/>
      <c r="P118" s="35"/>
      <c r="Q118" s="35"/>
      <c r="R118" s="35"/>
      <c r="S118" s="35"/>
      <c r="T118" s="35"/>
      <c r="U118" s="35"/>
      <c r="V118" s="35"/>
      <c r="W118" s="35"/>
      <c r="X118" s="35"/>
      <c r="Y118" s="35"/>
      <c r="Z118" s="35"/>
      <c r="AA118" s="35"/>
      <c r="AB118" s="32"/>
      <c r="AC118" s="32"/>
      <c r="AD118" s="32"/>
    </row>
    <row r="119" spans="1:30" ht="15.5" x14ac:dyDescent="0.3">
      <c r="A119" s="135" t="s">
        <v>520</v>
      </c>
      <c r="B119" s="135"/>
      <c r="C119" s="135"/>
      <c r="D119" s="135" t="s">
        <v>301</v>
      </c>
      <c r="E119" s="267"/>
      <c r="F119" s="268"/>
      <c r="G119" s="268"/>
      <c r="H119" s="268"/>
      <c r="I119" s="268"/>
      <c r="J119" s="269"/>
      <c r="K119" s="36"/>
      <c r="L119" s="74"/>
      <c r="M119" s="35"/>
      <c r="N119" s="35"/>
      <c r="O119" s="35"/>
      <c r="P119" s="35"/>
      <c r="Q119" s="35"/>
      <c r="R119" s="35"/>
      <c r="S119" s="35"/>
      <c r="T119" s="35"/>
      <c r="U119" s="35"/>
      <c r="V119" s="35"/>
      <c r="W119" s="35"/>
      <c r="X119" s="35"/>
      <c r="Y119" s="35"/>
      <c r="Z119" s="35"/>
      <c r="AA119" s="35"/>
      <c r="AB119" s="32"/>
      <c r="AC119" s="32"/>
      <c r="AD119" s="32"/>
    </row>
    <row r="120" spans="1:30" ht="42" x14ac:dyDescent="0.3">
      <c r="A120" s="137" t="s">
        <v>521</v>
      </c>
      <c r="B120" s="138">
        <v>90844</v>
      </c>
      <c r="C120" s="137" t="s">
        <v>23</v>
      </c>
      <c r="D120" s="137" t="str">
        <f>VLOOKUP(B120,BD!A97:D7833,2,0)</f>
        <v>KIT DE PORTA DE MADEIRA PARA PINTURA, SEMI-OCA (LEVE OU MÉDIA), PADRÃO MÉDIO, 90X210CM, ESPESSURA DE 3,5CM, ITENS INCLUSOS: DOBRADIÇAS, MONTAGEM E INSTALAÇÃO DO BATENTE, FECHADURA COM EXECUÇÃO DO FURO - FORNECIMENTO E INSTALAÇÃO. AF_12/2019</v>
      </c>
      <c r="E120" s="139" t="s">
        <v>26</v>
      </c>
      <c r="F120" s="148">
        <v>12</v>
      </c>
      <c r="G120" s="140" t="str">
        <f>VLOOKUP(B120,BD!A97:D7833,4,0)</f>
        <v>1.119,16</v>
      </c>
      <c r="H120" s="155">
        <f t="shared" si="9"/>
        <v>13429.92</v>
      </c>
      <c r="I120" s="155">
        <f t="shared" si="10"/>
        <v>1345.34</v>
      </c>
      <c r="J120" s="155">
        <f t="shared" si="11"/>
        <v>16144.08</v>
      </c>
      <c r="K120" s="36"/>
      <c r="L120" s="74"/>
      <c r="M120" s="35"/>
      <c r="N120" s="35"/>
      <c r="O120" s="35"/>
      <c r="P120" s="35"/>
      <c r="Q120" s="35"/>
      <c r="R120" s="35"/>
      <c r="S120" s="35"/>
      <c r="T120" s="35"/>
      <c r="U120" s="35"/>
      <c r="V120" s="35"/>
      <c r="W120" s="35"/>
      <c r="X120" s="35"/>
      <c r="Y120" s="35"/>
      <c r="Z120" s="35"/>
      <c r="AA120" s="35"/>
      <c r="AB120" s="32"/>
      <c r="AC120" s="32"/>
      <c r="AD120" s="32"/>
    </row>
    <row r="121" spans="1:30" ht="42" x14ac:dyDescent="0.3">
      <c r="A121" s="137" t="s">
        <v>522</v>
      </c>
      <c r="B121" s="138">
        <v>90843</v>
      </c>
      <c r="C121" s="137" t="s">
        <v>23</v>
      </c>
      <c r="D121" s="137" t="str">
        <f>VLOOKUP(B121,BD!A98:D7834,2,0)</f>
        <v>KIT DE PORTA DE MADEIRA PARA PINTURA, SEMI-OCA (LEVE OU MÉDIA), PADRÃO MÉDIO, 80X210CM, ESPESSURA DE 3,5CM, ITENS INCLUSOS: DOBRADIÇAS, MONTAGEM E INSTALAÇÃO DO BATENTE, FECHADURA COM EXECUÇÃO DO FURO - FORNECIMENTO E INSTALAÇÃO. AF_12/2019</v>
      </c>
      <c r="E121" s="139" t="s">
        <v>26</v>
      </c>
      <c r="F121" s="148">
        <v>10</v>
      </c>
      <c r="G121" s="140" t="str">
        <f>VLOOKUP(B121,BD!A98:D7834,4,0)</f>
        <v>1.043,29</v>
      </c>
      <c r="H121" s="155">
        <f t="shared" si="9"/>
        <v>10432.9</v>
      </c>
      <c r="I121" s="155">
        <f t="shared" si="10"/>
        <v>1254.1400000000001</v>
      </c>
      <c r="J121" s="155">
        <f t="shared" si="11"/>
        <v>12541.4</v>
      </c>
      <c r="K121" s="36"/>
      <c r="L121" s="74"/>
      <c r="M121" s="35"/>
      <c r="N121" s="35"/>
      <c r="O121" s="35"/>
      <c r="P121" s="35"/>
      <c r="Q121" s="35"/>
      <c r="R121" s="35"/>
      <c r="S121" s="35"/>
      <c r="T121" s="35"/>
      <c r="U121" s="35"/>
      <c r="V121" s="35"/>
      <c r="W121" s="35"/>
      <c r="X121" s="35"/>
      <c r="Y121" s="35"/>
      <c r="Z121" s="35"/>
      <c r="AA121" s="35"/>
      <c r="AB121" s="32"/>
      <c r="AC121" s="32"/>
      <c r="AD121" s="32"/>
    </row>
    <row r="122" spans="1:30" ht="15.5" x14ac:dyDescent="0.3">
      <c r="A122" s="137" t="s">
        <v>523</v>
      </c>
      <c r="B122" s="138" t="s">
        <v>510</v>
      </c>
      <c r="C122" s="137" t="s">
        <v>28</v>
      </c>
      <c r="D122" s="137" t="s">
        <v>511</v>
      </c>
      <c r="E122" s="139" t="s">
        <v>26</v>
      </c>
      <c r="F122" s="148">
        <v>1</v>
      </c>
      <c r="G122" s="140">
        <v>1065.8399999999999</v>
      </c>
      <c r="H122" s="155">
        <f t="shared" si="9"/>
        <v>1065.8399999999999</v>
      </c>
      <c r="I122" s="155">
        <f t="shared" si="10"/>
        <v>1281.25</v>
      </c>
      <c r="J122" s="155">
        <f t="shared" si="11"/>
        <v>1281.25</v>
      </c>
      <c r="K122" s="36"/>
      <c r="L122" s="74"/>
      <c r="M122" s="35"/>
      <c r="N122" s="35"/>
      <c r="O122" s="35"/>
      <c r="P122" s="35"/>
      <c r="Q122" s="35"/>
      <c r="R122" s="35"/>
      <c r="S122" s="35"/>
      <c r="T122" s="35"/>
      <c r="U122" s="35"/>
      <c r="V122" s="35"/>
      <c r="W122" s="35"/>
      <c r="X122" s="35"/>
      <c r="Y122" s="35"/>
      <c r="Z122" s="35"/>
      <c r="AA122" s="35"/>
      <c r="AB122" s="32"/>
      <c r="AC122" s="32"/>
      <c r="AD122" s="32"/>
    </row>
    <row r="123" spans="1:30" ht="15.5" x14ac:dyDescent="0.3">
      <c r="A123" s="137" t="s">
        <v>524</v>
      </c>
      <c r="B123" s="138" t="s">
        <v>1031</v>
      </c>
      <c r="C123" s="137" t="s">
        <v>133</v>
      </c>
      <c r="D123" s="137" t="s">
        <v>1032</v>
      </c>
      <c r="E123" s="139" t="s">
        <v>24</v>
      </c>
      <c r="F123" s="148">
        <v>14.39</v>
      </c>
      <c r="G123" s="140">
        <v>412.25</v>
      </c>
      <c r="H123" s="155">
        <f t="shared" si="9"/>
        <v>5932.28</v>
      </c>
      <c r="I123" s="155">
        <f t="shared" si="10"/>
        <v>495.57</v>
      </c>
      <c r="J123" s="155">
        <f t="shared" si="11"/>
        <v>7131.25</v>
      </c>
      <c r="K123" s="36"/>
      <c r="L123" s="74"/>
      <c r="M123" s="35"/>
      <c r="N123" s="35"/>
      <c r="O123" s="35"/>
      <c r="P123" s="35"/>
      <c r="Q123" s="35"/>
      <c r="R123" s="35"/>
      <c r="S123" s="35"/>
      <c r="T123" s="35"/>
      <c r="U123" s="35"/>
      <c r="V123" s="35"/>
      <c r="W123" s="35"/>
      <c r="X123" s="35"/>
      <c r="Y123" s="35"/>
      <c r="Z123" s="35"/>
      <c r="AA123" s="35"/>
      <c r="AB123" s="32"/>
      <c r="AC123" s="32"/>
      <c r="AD123" s="32"/>
    </row>
    <row r="124" spans="1:30" ht="28" x14ac:dyDescent="0.3">
      <c r="A124" s="137" t="s">
        <v>1180</v>
      </c>
      <c r="B124" s="138" t="s">
        <v>1181</v>
      </c>
      <c r="C124" s="137" t="s">
        <v>63</v>
      </c>
      <c r="D124" s="137" t="s">
        <v>1182</v>
      </c>
      <c r="E124" s="139" t="s">
        <v>26</v>
      </c>
      <c r="F124" s="148">
        <v>1</v>
      </c>
      <c r="G124" s="140">
        <v>1380.75</v>
      </c>
      <c r="H124" s="155">
        <f t="shared" si="9"/>
        <v>1380.75</v>
      </c>
      <c r="I124" s="155">
        <f t="shared" si="10"/>
        <v>1659.8</v>
      </c>
      <c r="J124" s="155">
        <f t="shared" si="11"/>
        <v>1659.8</v>
      </c>
      <c r="K124" s="36"/>
      <c r="L124" s="74"/>
      <c r="M124" s="35"/>
      <c r="N124" s="35"/>
      <c r="O124" s="35"/>
      <c r="P124" s="35"/>
      <c r="Q124" s="35"/>
      <c r="R124" s="35"/>
      <c r="S124" s="35"/>
      <c r="T124" s="35"/>
      <c r="U124" s="35"/>
      <c r="V124" s="35"/>
      <c r="W124" s="35"/>
      <c r="X124" s="35"/>
      <c r="Y124" s="35"/>
      <c r="Z124" s="35"/>
      <c r="AA124" s="35"/>
      <c r="AB124" s="32"/>
      <c r="AC124" s="32"/>
      <c r="AD124" s="32"/>
    </row>
    <row r="125" spans="1:30" ht="15.5" x14ac:dyDescent="0.3">
      <c r="A125" s="137" t="s">
        <v>1183</v>
      </c>
      <c r="B125" s="138" t="s">
        <v>1184</v>
      </c>
      <c r="C125" s="137" t="s">
        <v>28</v>
      </c>
      <c r="D125" s="137" t="s">
        <v>1185</v>
      </c>
      <c r="E125" s="139" t="s">
        <v>26</v>
      </c>
      <c r="F125" s="148">
        <v>2</v>
      </c>
      <c r="G125" s="140">
        <v>1513.12</v>
      </c>
      <c r="H125" s="155">
        <f t="shared" si="9"/>
        <v>3026.24</v>
      </c>
      <c r="I125" s="155">
        <f t="shared" si="10"/>
        <v>1818.92</v>
      </c>
      <c r="J125" s="155">
        <f t="shared" si="11"/>
        <v>3637.84</v>
      </c>
      <c r="K125" s="36"/>
      <c r="L125" s="74"/>
      <c r="M125" s="35"/>
      <c r="N125" s="35"/>
      <c r="O125" s="35"/>
      <c r="P125" s="35"/>
      <c r="Q125" s="35"/>
      <c r="R125" s="35"/>
      <c r="S125" s="35"/>
      <c r="T125" s="35"/>
      <c r="U125" s="35"/>
      <c r="V125" s="35"/>
      <c r="W125" s="35"/>
      <c r="X125" s="35"/>
      <c r="Y125" s="35"/>
      <c r="Z125" s="35"/>
      <c r="AA125" s="35"/>
      <c r="AB125" s="32"/>
      <c r="AC125" s="32"/>
      <c r="AD125" s="32"/>
    </row>
    <row r="126" spans="1:30" ht="15.5" x14ac:dyDescent="0.3">
      <c r="A126" s="135" t="s">
        <v>119</v>
      </c>
      <c r="B126" s="135"/>
      <c r="C126" s="135"/>
      <c r="D126" s="135" t="s">
        <v>302</v>
      </c>
      <c r="E126" s="267"/>
      <c r="F126" s="268"/>
      <c r="G126" s="268"/>
      <c r="H126" s="268"/>
      <c r="I126" s="268"/>
      <c r="J126" s="269"/>
      <c r="K126" s="36"/>
      <c r="L126" s="74"/>
      <c r="M126" s="35"/>
      <c r="N126" s="35"/>
      <c r="O126" s="35"/>
      <c r="P126" s="35"/>
      <c r="Q126" s="35"/>
      <c r="R126" s="35"/>
      <c r="S126" s="35"/>
      <c r="T126" s="35"/>
      <c r="U126" s="35"/>
      <c r="V126" s="35"/>
      <c r="W126" s="35"/>
      <c r="X126" s="35"/>
      <c r="Y126" s="35"/>
      <c r="Z126" s="35"/>
      <c r="AA126" s="35"/>
      <c r="AB126" s="32"/>
      <c r="AC126" s="32"/>
      <c r="AD126" s="32"/>
    </row>
    <row r="127" spans="1:30" ht="15.5" x14ac:dyDescent="0.3">
      <c r="A127" s="135" t="s">
        <v>525</v>
      </c>
      <c r="B127" s="135"/>
      <c r="C127" s="135"/>
      <c r="D127" s="135" t="s">
        <v>304</v>
      </c>
      <c r="E127" s="267"/>
      <c r="F127" s="268"/>
      <c r="G127" s="268"/>
      <c r="H127" s="268"/>
      <c r="I127" s="268"/>
      <c r="J127" s="269"/>
      <c r="K127" s="36"/>
      <c r="L127" s="74"/>
      <c r="M127" s="35"/>
      <c r="N127" s="35"/>
      <c r="O127" s="35"/>
      <c r="P127" s="35"/>
      <c r="Q127" s="35"/>
      <c r="R127" s="35"/>
      <c r="S127" s="35"/>
      <c r="T127" s="35"/>
      <c r="U127" s="35"/>
      <c r="V127" s="35"/>
      <c r="W127" s="35"/>
      <c r="X127" s="35"/>
      <c r="Y127" s="35"/>
      <c r="Z127" s="35"/>
      <c r="AA127" s="35"/>
      <c r="AB127" s="32"/>
      <c r="AC127" s="32"/>
      <c r="AD127" s="32"/>
    </row>
    <row r="128" spans="1:30" ht="28" x14ac:dyDescent="0.3">
      <c r="A128" s="137" t="s">
        <v>526</v>
      </c>
      <c r="B128" s="138">
        <v>91338</v>
      </c>
      <c r="C128" s="137" t="s">
        <v>23</v>
      </c>
      <c r="D128" s="137" t="str">
        <f>VLOOKUP(B128,BD!A105:D7841,2,0)</f>
        <v>PORTA DE ALUMÍNIO DE ABRIR COM LAMBRI, COM GUARNIÇÃO, FIXAÇÃO COM PARAFUSOS - FORNECIMENTO E INSTALAÇÃO. AF_12/2019</v>
      </c>
      <c r="E128" s="139" t="s">
        <v>24</v>
      </c>
      <c r="F128" s="148">
        <v>9.8699999999999992</v>
      </c>
      <c r="G128" s="140" t="str">
        <f>VLOOKUP(B128,BD!A105:D7841,4,0)</f>
        <v>826,40</v>
      </c>
      <c r="H128" s="155">
        <f t="shared" si="9"/>
        <v>8156.57</v>
      </c>
      <c r="I128" s="155">
        <f t="shared" si="10"/>
        <v>993.42</v>
      </c>
      <c r="J128" s="155">
        <f t="shared" si="11"/>
        <v>9805.06</v>
      </c>
      <c r="K128" s="36"/>
      <c r="L128" s="74"/>
      <c r="M128" s="35"/>
      <c r="N128" s="35"/>
      <c r="O128" s="35"/>
      <c r="P128" s="35"/>
      <c r="Q128" s="35"/>
      <c r="R128" s="35"/>
      <c r="S128" s="35"/>
      <c r="T128" s="35"/>
      <c r="U128" s="35"/>
      <c r="V128" s="35"/>
      <c r="W128" s="35"/>
      <c r="X128" s="35"/>
      <c r="Y128" s="35"/>
      <c r="Z128" s="35"/>
      <c r="AA128" s="35"/>
      <c r="AB128" s="32"/>
      <c r="AC128" s="32"/>
      <c r="AD128" s="32"/>
    </row>
    <row r="129" spans="1:30" ht="15.5" x14ac:dyDescent="0.3">
      <c r="A129" s="137" t="s">
        <v>527</v>
      </c>
      <c r="B129" s="138" t="s">
        <v>675</v>
      </c>
      <c r="C129" s="137" t="s">
        <v>133</v>
      </c>
      <c r="D129" s="137" t="s">
        <v>676</v>
      </c>
      <c r="E129" s="139" t="s">
        <v>24</v>
      </c>
      <c r="F129" s="148">
        <v>6.93</v>
      </c>
      <c r="G129" s="140">
        <v>414.3</v>
      </c>
      <c r="H129" s="155">
        <f t="shared" si="9"/>
        <v>2871.1</v>
      </c>
      <c r="I129" s="155">
        <f t="shared" si="10"/>
        <v>498.03</v>
      </c>
      <c r="J129" s="155">
        <f t="shared" si="11"/>
        <v>3451.35</v>
      </c>
      <c r="K129" s="36"/>
      <c r="L129" s="74"/>
      <c r="M129" s="35"/>
      <c r="N129" s="35"/>
      <c r="O129" s="35"/>
      <c r="P129" s="35"/>
      <c r="Q129" s="35"/>
      <c r="R129" s="35"/>
      <c r="S129" s="35"/>
      <c r="T129" s="35"/>
      <c r="U129" s="35"/>
      <c r="V129" s="35"/>
      <c r="W129" s="35"/>
      <c r="X129" s="35"/>
      <c r="Y129" s="35"/>
      <c r="Z129" s="35"/>
      <c r="AA129" s="35"/>
      <c r="AB129" s="32"/>
      <c r="AC129" s="32"/>
      <c r="AD129" s="32"/>
    </row>
    <row r="130" spans="1:30" ht="42" x14ac:dyDescent="0.3">
      <c r="A130" s="137" t="s">
        <v>529</v>
      </c>
      <c r="B130" s="138" t="s">
        <v>677</v>
      </c>
      <c r="C130" s="137" t="s">
        <v>317</v>
      </c>
      <c r="D130" s="137" t="s">
        <v>678</v>
      </c>
      <c r="E130" s="139" t="s">
        <v>24</v>
      </c>
      <c r="F130" s="148">
        <v>20.28</v>
      </c>
      <c r="G130" s="140">
        <v>485.2</v>
      </c>
      <c r="H130" s="155">
        <f t="shared" si="9"/>
        <v>9839.86</v>
      </c>
      <c r="I130" s="155">
        <f t="shared" si="10"/>
        <v>583.26</v>
      </c>
      <c r="J130" s="155">
        <f t="shared" si="11"/>
        <v>11828.51</v>
      </c>
      <c r="K130" s="36"/>
      <c r="L130" s="74"/>
      <c r="M130" s="35"/>
      <c r="N130" s="35"/>
      <c r="O130" s="35"/>
      <c r="P130" s="35"/>
      <c r="Q130" s="35"/>
      <c r="R130" s="35"/>
      <c r="S130" s="35"/>
      <c r="T130" s="35"/>
      <c r="U130" s="35"/>
      <c r="V130" s="35"/>
      <c r="W130" s="35"/>
      <c r="X130" s="35"/>
      <c r="Y130" s="35"/>
      <c r="Z130" s="35"/>
      <c r="AA130" s="35"/>
      <c r="AB130" s="32"/>
      <c r="AC130" s="32"/>
      <c r="AD130" s="32"/>
    </row>
    <row r="131" spans="1:30" ht="15.5" x14ac:dyDescent="0.3">
      <c r="A131" s="137" t="s">
        <v>530</v>
      </c>
      <c r="B131" s="138" t="s">
        <v>1186</v>
      </c>
      <c r="C131" s="137" t="s">
        <v>28</v>
      </c>
      <c r="D131" s="137" t="s">
        <v>1187</v>
      </c>
      <c r="E131" s="139" t="s">
        <v>24</v>
      </c>
      <c r="F131" s="148">
        <v>4.7</v>
      </c>
      <c r="G131" s="140">
        <v>438.72</v>
      </c>
      <c r="H131" s="155">
        <f t="shared" si="9"/>
        <v>2061.98</v>
      </c>
      <c r="I131" s="155">
        <f t="shared" si="10"/>
        <v>527.39</v>
      </c>
      <c r="J131" s="155">
        <f t="shared" si="11"/>
        <v>2478.73</v>
      </c>
      <c r="K131" s="36"/>
      <c r="L131" s="74"/>
      <c r="M131" s="35"/>
      <c r="N131" s="35"/>
      <c r="O131" s="35"/>
      <c r="P131" s="35"/>
      <c r="Q131" s="35"/>
      <c r="R131" s="35"/>
      <c r="S131" s="35"/>
      <c r="T131" s="35"/>
      <c r="U131" s="35"/>
      <c r="V131" s="35"/>
      <c r="W131" s="35"/>
      <c r="X131" s="35"/>
      <c r="Y131" s="35"/>
      <c r="Z131" s="35"/>
      <c r="AA131" s="35"/>
      <c r="AB131" s="32"/>
      <c r="AC131" s="32"/>
      <c r="AD131" s="32"/>
    </row>
    <row r="132" spans="1:30" ht="15.5" x14ac:dyDescent="0.3">
      <c r="A132" s="137" t="s">
        <v>1188</v>
      </c>
      <c r="B132" s="138" t="s">
        <v>1189</v>
      </c>
      <c r="C132" s="137" t="s">
        <v>28</v>
      </c>
      <c r="D132" s="137" t="s">
        <v>1190</v>
      </c>
      <c r="E132" s="139" t="s">
        <v>24</v>
      </c>
      <c r="F132" s="148">
        <v>2.52</v>
      </c>
      <c r="G132" s="140">
        <v>412.27</v>
      </c>
      <c r="H132" s="155">
        <f t="shared" si="9"/>
        <v>1038.92</v>
      </c>
      <c r="I132" s="155">
        <f t="shared" si="10"/>
        <v>495.59</v>
      </c>
      <c r="J132" s="155">
        <f t="shared" si="11"/>
        <v>1248.8900000000001</v>
      </c>
      <c r="K132" s="36"/>
      <c r="L132" s="74"/>
      <c r="M132" s="35"/>
      <c r="N132" s="35"/>
      <c r="O132" s="35"/>
      <c r="P132" s="35"/>
      <c r="Q132" s="35"/>
      <c r="R132" s="35"/>
      <c r="S132" s="35"/>
      <c r="T132" s="35"/>
      <c r="U132" s="35"/>
      <c r="V132" s="35"/>
      <c r="W132" s="35"/>
      <c r="X132" s="35"/>
      <c r="Y132" s="35"/>
      <c r="Z132" s="35"/>
      <c r="AA132" s="35"/>
      <c r="AB132" s="32"/>
      <c r="AC132" s="32"/>
      <c r="AD132" s="32"/>
    </row>
    <row r="133" spans="1:30" ht="15.5" x14ac:dyDescent="0.3">
      <c r="A133" s="135" t="s">
        <v>531</v>
      </c>
      <c r="B133" s="135"/>
      <c r="C133" s="135"/>
      <c r="D133" s="135" t="s">
        <v>306</v>
      </c>
      <c r="E133" s="267"/>
      <c r="F133" s="268"/>
      <c r="G133" s="268"/>
      <c r="H133" s="268"/>
      <c r="I133" s="268"/>
      <c r="J133" s="269"/>
      <c r="K133" s="36"/>
      <c r="L133" s="74"/>
      <c r="M133" s="35"/>
      <c r="N133" s="35"/>
      <c r="O133" s="35"/>
      <c r="P133" s="35"/>
      <c r="Q133" s="35"/>
      <c r="R133" s="35"/>
      <c r="S133" s="35"/>
      <c r="T133" s="35"/>
      <c r="U133" s="35"/>
      <c r="V133" s="35"/>
      <c r="W133" s="35"/>
      <c r="X133" s="35"/>
      <c r="Y133" s="35"/>
      <c r="Z133" s="35"/>
      <c r="AA133" s="35"/>
      <c r="AB133" s="32"/>
      <c r="AC133" s="32"/>
      <c r="AD133" s="32"/>
    </row>
    <row r="134" spans="1:30" ht="28" x14ac:dyDescent="0.3">
      <c r="A134" s="137" t="s">
        <v>532</v>
      </c>
      <c r="B134" s="138">
        <v>94569</v>
      </c>
      <c r="C134" s="137" t="s">
        <v>23</v>
      </c>
      <c r="D134" s="137" t="str">
        <f>VLOOKUP(B134,BD!A111:D7847,2,0)</f>
        <v>JANELA DE ALUMÍNIO TIPO MAXIM-AR, COM VIDROS, BATENTE E FERRAGENS. EXCLUSIVE ALIZAR, ACABAMENTO E CONTRAMARCO. FORNECIMENTO E INSTALAÇÃO. AF_12/2019</v>
      </c>
      <c r="E134" s="139" t="s">
        <v>24</v>
      </c>
      <c r="F134" s="148">
        <v>25.64</v>
      </c>
      <c r="G134" s="140" t="str">
        <f>VLOOKUP(B134,BD!A111:D7847,4,0)</f>
        <v>633,33</v>
      </c>
      <c r="H134" s="155">
        <f t="shared" si="9"/>
        <v>16238.58</v>
      </c>
      <c r="I134" s="155">
        <f t="shared" si="10"/>
        <v>761.33</v>
      </c>
      <c r="J134" s="155">
        <f t="shared" si="11"/>
        <v>19520.5</v>
      </c>
      <c r="K134" s="36"/>
      <c r="L134" s="74"/>
      <c r="M134" s="35"/>
      <c r="N134" s="35"/>
      <c r="O134" s="35"/>
      <c r="P134" s="35"/>
      <c r="Q134" s="35"/>
      <c r="R134" s="35"/>
      <c r="S134" s="35"/>
      <c r="T134" s="35"/>
      <c r="U134" s="35"/>
      <c r="V134" s="35"/>
      <c r="W134" s="35"/>
      <c r="X134" s="35"/>
      <c r="Y134" s="35"/>
      <c r="Z134" s="35"/>
      <c r="AA134" s="35"/>
      <c r="AB134" s="32"/>
      <c r="AC134" s="32"/>
      <c r="AD134" s="32"/>
    </row>
    <row r="135" spans="1:30" ht="28" x14ac:dyDescent="0.3">
      <c r="A135" s="137" t="s">
        <v>533</v>
      </c>
      <c r="B135" s="138">
        <v>100674</v>
      </c>
      <c r="C135" s="137" t="s">
        <v>23</v>
      </c>
      <c r="D135" s="137" t="str">
        <f>VLOOKUP(B135,BD!A112:D7848,2,0)</f>
        <v>JANELA FIXA DE ALUMÍNIO PARA VIDRO, COM VIDRO, BATENTE E FERRAGENS. EXCLUSIVE ACABAMENTO, ALIZAR E CONTRAMARCO. FORNECIMENTO E INSTALAÇÃO. AF_12/2019</v>
      </c>
      <c r="E135" s="139" t="s">
        <v>24</v>
      </c>
      <c r="F135" s="148">
        <v>1.35</v>
      </c>
      <c r="G135" s="140" t="str">
        <f>VLOOKUP(B135,BD!A112:D7848,4,0)</f>
        <v>678,52</v>
      </c>
      <c r="H135" s="155">
        <f t="shared" si="9"/>
        <v>916</v>
      </c>
      <c r="I135" s="155">
        <f t="shared" si="10"/>
        <v>815.65</v>
      </c>
      <c r="J135" s="155">
        <f t="shared" si="11"/>
        <v>1101.1300000000001</v>
      </c>
      <c r="K135" s="36"/>
      <c r="L135" s="74"/>
      <c r="M135" s="35"/>
      <c r="N135" s="35"/>
      <c r="O135" s="35"/>
      <c r="P135" s="35"/>
      <c r="Q135" s="35"/>
      <c r="R135" s="35"/>
      <c r="S135" s="35"/>
      <c r="T135" s="35"/>
      <c r="U135" s="35"/>
      <c r="V135" s="35"/>
      <c r="W135" s="35"/>
      <c r="X135" s="35"/>
      <c r="Y135" s="35"/>
      <c r="Z135" s="35"/>
      <c r="AA135" s="35"/>
      <c r="AB135" s="32"/>
      <c r="AC135" s="32"/>
      <c r="AD135" s="32"/>
    </row>
    <row r="136" spans="1:30" ht="42" x14ac:dyDescent="0.3">
      <c r="A136" s="137" t="s">
        <v>534</v>
      </c>
      <c r="B136" s="138">
        <v>94573</v>
      </c>
      <c r="C136" s="137" t="s">
        <v>23</v>
      </c>
      <c r="D136" s="137" t="str">
        <f>VLOOKUP(B136,BD!A113:D7849,2,0)</f>
        <v>JANELA DE ALUMÍNIO DE CORRER COM 4 FOLHAS PARA VIDROS, COM VIDROS, BATENTE, ACABAMENTO COM ACETATO OU BRILHANTE E FERRAGENS. EXCLUSIVE ALIZAR E CONTRAMARCO. FORNECIMENTO E INSTALAÇÃO. AF_12/2019</v>
      </c>
      <c r="E136" s="139" t="s">
        <v>24</v>
      </c>
      <c r="F136" s="148">
        <v>35.67</v>
      </c>
      <c r="G136" s="140" t="str">
        <f>VLOOKUP(B136,BD!A113:D7849,4,0)</f>
        <v>379,53</v>
      </c>
      <c r="H136" s="155">
        <f t="shared" si="9"/>
        <v>13537.84</v>
      </c>
      <c r="I136" s="155">
        <f t="shared" si="10"/>
        <v>456.23</v>
      </c>
      <c r="J136" s="155">
        <f t="shared" si="11"/>
        <v>16273.72</v>
      </c>
      <c r="K136" s="36"/>
      <c r="L136" s="74"/>
      <c r="M136" s="35"/>
      <c r="N136" s="35"/>
      <c r="O136" s="35"/>
      <c r="P136" s="35"/>
      <c r="Q136" s="35"/>
      <c r="R136" s="35"/>
      <c r="S136" s="35"/>
      <c r="T136" s="35"/>
      <c r="U136" s="35"/>
      <c r="V136" s="35"/>
      <c r="W136" s="35"/>
      <c r="X136" s="35"/>
      <c r="Y136" s="35"/>
      <c r="Z136" s="35"/>
      <c r="AA136" s="35"/>
      <c r="AB136" s="32"/>
      <c r="AC136" s="32"/>
      <c r="AD136" s="32"/>
    </row>
    <row r="137" spans="1:30" ht="15.5" x14ac:dyDescent="0.3">
      <c r="A137" s="135" t="s">
        <v>130</v>
      </c>
      <c r="B137" s="135"/>
      <c r="C137" s="135"/>
      <c r="D137" s="135" t="s">
        <v>308</v>
      </c>
      <c r="E137" s="267"/>
      <c r="F137" s="268"/>
      <c r="G137" s="268"/>
      <c r="H137" s="268"/>
      <c r="I137" s="268"/>
      <c r="J137" s="269"/>
      <c r="K137" s="36"/>
      <c r="L137" s="74"/>
      <c r="M137" s="35"/>
      <c r="N137" s="35"/>
      <c r="O137" s="35"/>
      <c r="P137" s="35"/>
      <c r="Q137" s="35"/>
      <c r="R137" s="35"/>
      <c r="S137" s="35"/>
      <c r="T137" s="35"/>
      <c r="U137" s="35"/>
      <c r="V137" s="35"/>
      <c r="W137" s="35"/>
      <c r="X137" s="35"/>
      <c r="Y137" s="35"/>
      <c r="Z137" s="35"/>
      <c r="AA137" s="35"/>
      <c r="AB137" s="32"/>
      <c r="AC137" s="32"/>
      <c r="AD137" s="32"/>
    </row>
    <row r="138" spans="1:30" ht="41.4" customHeight="1" x14ac:dyDescent="0.3">
      <c r="A138" s="135" t="s">
        <v>535</v>
      </c>
      <c r="B138" s="135"/>
      <c r="C138" s="135"/>
      <c r="D138" s="135" t="s">
        <v>309</v>
      </c>
      <c r="E138" s="267"/>
      <c r="F138" s="268"/>
      <c r="G138" s="268"/>
      <c r="H138" s="268"/>
      <c r="I138" s="268"/>
      <c r="J138" s="269"/>
      <c r="K138" s="36"/>
      <c r="L138" s="74"/>
      <c r="M138" s="35"/>
      <c r="N138" s="35"/>
      <c r="O138" s="35"/>
      <c r="P138" s="35"/>
      <c r="Q138" s="35"/>
      <c r="R138" s="35"/>
      <c r="S138" s="35"/>
      <c r="T138" s="35"/>
      <c r="U138" s="35"/>
      <c r="V138" s="35"/>
      <c r="W138" s="35"/>
      <c r="X138" s="35"/>
      <c r="Y138" s="35"/>
      <c r="Z138" s="35"/>
      <c r="AA138" s="35"/>
      <c r="AB138" s="32"/>
      <c r="AC138" s="32"/>
      <c r="AD138" s="32"/>
    </row>
    <row r="139" spans="1:30" ht="28" x14ac:dyDescent="0.3">
      <c r="A139" s="137" t="s">
        <v>536</v>
      </c>
      <c r="B139" s="138" t="s">
        <v>310</v>
      </c>
      <c r="C139" s="137" t="s">
        <v>100</v>
      </c>
      <c r="D139" s="137" t="s">
        <v>679</v>
      </c>
      <c r="E139" s="139" t="s">
        <v>24</v>
      </c>
      <c r="F139" s="148">
        <v>3.15</v>
      </c>
      <c r="G139" s="140">
        <v>907.63</v>
      </c>
      <c r="H139" s="155">
        <f t="shared" si="9"/>
        <v>2859.03</v>
      </c>
      <c r="I139" s="155">
        <f t="shared" si="10"/>
        <v>1091.06</v>
      </c>
      <c r="J139" s="155">
        <f t="shared" si="11"/>
        <v>3436.84</v>
      </c>
      <c r="K139" s="36"/>
      <c r="L139" s="74"/>
      <c r="M139" s="35"/>
      <c r="N139" s="35"/>
      <c r="O139" s="35"/>
      <c r="P139" s="35"/>
      <c r="Q139" s="35"/>
      <c r="R139" s="35"/>
      <c r="S139" s="35"/>
      <c r="T139" s="35"/>
      <c r="U139" s="35"/>
      <c r="V139" s="35"/>
      <c r="W139" s="35"/>
      <c r="X139" s="35"/>
      <c r="Y139" s="35"/>
      <c r="Z139" s="35"/>
      <c r="AA139" s="35"/>
      <c r="AB139" s="32"/>
      <c r="AC139" s="32"/>
      <c r="AD139" s="32"/>
    </row>
    <row r="140" spans="1:30" ht="15.5" x14ac:dyDescent="0.3">
      <c r="A140" s="135" t="s">
        <v>537</v>
      </c>
      <c r="B140" s="135"/>
      <c r="C140" s="135"/>
      <c r="D140" s="135" t="s">
        <v>311</v>
      </c>
      <c r="E140" s="267"/>
      <c r="F140" s="268"/>
      <c r="G140" s="268"/>
      <c r="H140" s="268"/>
      <c r="I140" s="268"/>
      <c r="J140" s="269"/>
      <c r="K140" s="36"/>
      <c r="L140" s="74"/>
      <c r="M140" s="35"/>
      <c r="N140" s="35"/>
      <c r="O140" s="35"/>
      <c r="P140" s="35"/>
      <c r="Q140" s="35"/>
      <c r="R140" s="35"/>
      <c r="S140" s="35"/>
      <c r="T140" s="35"/>
      <c r="U140" s="35"/>
      <c r="V140" s="35"/>
      <c r="W140" s="35"/>
      <c r="X140" s="35"/>
      <c r="Y140" s="35"/>
      <c r="Z140" s="35"/>
      <c r="AA140" s="35"/>
      <c r="AB140" s="32"/>
      <c r="AC140" s="32"/>
      <c r="AD140" s="32"/>
    </row>
    <row r="141" spans="1:30" ht="15.5" x14ac:dyDescent="0.3">
      <c r="A141" s="137" t="s">
        <v>538</v>
      </c>
      <c r="B141" s="138" t="s">
        <v>312</v>
      </c>
      <c r="C141" s="137" t="s">
        <v>133</v>
      </c>
      <c r="D141" s="137" t="s">
        <v>482</v>
      </c>
      <c r="E141" s="139" t="s">
        <v>113</v>
      </c>
      <c r="F141" s="148">
        <v>7</v>
      </c>
      <c r="G141" s="140">
        <v>345.21</v>
      </c>
      <c r="H141" s="155">
        <f t="shared" si="9"/>
        <v>2416.4699999999998</v>
      </c>
      <c r="I141" s="155">
        <f t="shared" si="10"/>
        <v>414.98</v>
      </c>
      <c r="J141" s="155">
        <f t="shared" si="11"/>
        <v>2904.86</v>
      </c>
      <c r="K141" s="36"/>
      <c r="L141" s="74"/>
      <c r="M141" s="35"/>
      <c r="N141" s="35"/>
      <c r="O141" s="35"/>
      <c r="P141" s="35"/>
      <c r="Q141" s="35"/>
      <c r="R141" s="35"/>
      <c r="S141" s="35"/>
      <c r="T141" s="35"/>
      <c r="U141" s="35"/>
      <c r="V141" s="35"/>
      <c r="W141" s="35"/>
      <c r="X141" s="35"/>
      <c r="Y141" s="35"/>
      <c r="Z141" s="35"/>
      <c r="AA141" s="35"/>
      <c r="AB141" s="32"/>
      <c r="AC141" s="32"/>
      <c r="AD141" s="32"/>
    </row>
    <row r="142" spans="1:30" ht="15.5" x14ac:dyDescent="0.3">
      <c r="A142" s="137" t="s">
        <v>539</v>
      </c>
      <c r="B142" s="138" t="s">
        <v>187</v>
      </c>
      <c r="C142" s="137" t="s">
        <v>100</v>
      </c>
      <c r="D142" s="137" t="s">
        <v>188</v>
      </c>
      <c r="E142" s="139" t="s">
        <v>113</v>
      </c>
      <c r="F142" s="148">
        <v>7</v>
      </c>
      <c r="G142" s="140">
        <v>152.97</v>
      </c>
      <c r="H142" s="155">
        <f t="shared" si="9"/>
        <v>1070.79</v>
      </c>
      <c r="I142" s="155">
        <f t="shared" si="10"/>
        <v>183.89</v>
      </c>
      <c r="J142" s="155">
        <f t="shared" si="11"/>
        <v>1287.23</v>
      </c>
      <c r="K142" s="36"/>
      <c r="L142" s="74"/>
      <c r="M142" s="35"/>
      <c r="N142" s="35"/>
      <c r="O142" s="35"/>
      <c r="P142" s="35"/>
      <c r="Q142" s="35"/>
      <c r="R142" s="35"/>
      <c r="S142" s="35"/>
      <c r="T142" s="35"/>
      <c r="U142" s="35"/>
      <c r="V142" s="35"/>
      <c r="W142" s="35"/>
      <c r="X142" s="35"/>
      <c r="Y142" s="35"/>
      <c r="Z142" s="35"/>
      <c r="AA142" s="35"/>
      <c r="AB142" s="32"/>
      <c r="AC142" s="32"/>
      <c r="AD142" s="32"/>
    </row>
    <row r="143" spans="1:30" ht="15.5" x14ac:dyDescent="0.3">
      <c r="A143" s="137" t="s">
        <v>540</v>
      </c>
      <c r="B143" s="138" t="s">
        <v>314</v>
      </c>
      <c r="C143" s="137" t="s">
        <v>28</v>
      </c>
      <c r="D143" s="137" t="s">
        <v>315</v>
      </c>
      <c r="E143" s="139" t="s">
        <v>31</v>
      </c>
      <c r="F143" s="148">
        <v>233.34</v>
      </c>
      <c r="G143" s="140">
        <f>91.4/6</f>
        <v>15.233333333333334</v>
      </c>
      <c r="H143" s="155">
        <f t="shared" si="9"/>
        <v>3554.55</v>
      </c>
      <c r="I143" s="155">
        <f t="shared" si="10"/>
        <v>18.309999999999999</v>
      </c>
      <c r="J143" s="155">
        <f t="shared" si="11"/>
        <v>4272.46</v>
      </c>
      <c r="K143" s="36"/>
      <c r="L143" s="74"/>
      <c r="M143" s="35"/>
      <c r="N143" s="35"/>
      <c r="O143" s="35"/>
      <c r="P143" s="35"/>
      <c r="Q143" s="35"/>
      <c r="R143" s="35"/>
      <c r="S143" s="35"/>
      <c r="T143" s="35"/>
      <c r="U143" s="35"/>
      <c r="V143" s="35"/>
      <c r="W143" s="35"/>
      <c r="X143" s="35"/>
      <c r="Y143" s="35"/>
      <c r="Z143" s="35"/>
      <c r="AA143" s="35"/>
      <c r="AB143" s="32"/>
      <c r="AC143" s="32"/>
      <c r="AD143" s="32"/>
    </row>
    <row r="144" spans="1:30" ht="15.5" x14ac:dyDescent="0.3">
      <c r="A144" s="137" t="s">
        <v>541</v>
      </c>
      <c r="B144" s="138" t="s">
        <v>545</v>
      </c>
      <c r="C144" s="137" t="s">
        <v>28</v>
      </c>
      <c r="D144" s="137" t="s">
        <v>546</v>
      </c>
      <c r="E144" s="139" t="s">
        <v>26</v>
      </c>
      <c r="F144" s="148">
        <v>4</v>
      </c>
      <c r="G144" s="140">
        <v>182.77</v>
      </c>
      <c r="H144" s="155">
        <f t="shared" si="9"/>
        <v>731.08</v>
      </c>
      <c r="I144" s="155">
        <f t="shared" si="10"/>
        <v>219.71</v>
      </c>
      <c r="J144" s="155">
        <f t="shared" si="11"/>
        <v>878.84</v>
      </c>
      <c r="K144" s="36"/>
      <c r="L144" s="74"/>
      <c r="M144" s="35"/>
      <c r="N144" s="35"/>
      <c r="O144" s="35"/>
      <c r="P144" s="35"/>
      <c r="Q144" s="35"/>
      <c r="R144" s="35"/>
      <c r="S144" s="35"/>
      <c r="T144" s="35"/>
      <c r="U144" s="35"/>
      <c r="V144" s="35"/>
      <c r="W144" s="35"/>
      <c r="X144" s="35"/>
      <c r="Y144" s="35"/>
      <c r="Z144" s="35"/>
      <c r="AA144" s="35"/>
      <c r="AB144" s="32"/>
      <c r="AC144" s="32"/>
      <c r="AD144" s="32"/>
    </row>
    <row r="145" spans="1:30" ht="15.5" x14ac:dyDescent="0.3">
      <c r="A145" s="137" t="s">
        <v>542</v>
      </c>
      <c r="B145" s="138" t="s">
        <v>547</v>
      </c>
      <c r="C145" s="137" t="s">
        <v>133</v>
      </c>
      <c r="D145" s="137" t="s">
        <v>548</v>
      </c>
      <c r="E145" s="139" t="s">
        <v>113</v>
      </c>
      <c r="F145" s="148">
        <v>23</v>
      </c>
      <c r="G145" s="140">
        <v>119.31</v>
      </c>
      <c r="H145" s="155">
        <f t="shared" si="9"/>
        <v>2744.13</v>
      </c>
      <c r="I145" s="155">
        <f t="shared" si="10"/>
        <v>143.41999999999999</v>
      </c>
      <c r="J145" s="155">
        <f t="shared" si="11"/>
        <v>3298.66</v>
      </c>
      <c r="K145" s="36"/>
      <c r="L145" s="74"/>
      <c r="M145" s="35"/>
      <c r="N145" s="35"/>
      <c r="O145" s="35"/>
      <c r="P145" s="35"/>
      <c r="Q145" s="35"/>
      <c r="R145" s="35"/>
      <c r="S145" s="35"/>
      <c r="T145" s="35"/>
      <c r="U145" s="35"/>
      <c r="V145" s="35"/>
      <c r="W145" s="35"/>
      <c r="X145" s="35"/>
      <c r="Y145" s="35"/>
      <c r="Z145" s="35"/>
      <c r="AA145" s="35"/>
      <c r="AB145" s="32"/>
      <c r="AC145" s="32"/>
      <c r="AD145" s="32"/>
    </row>
    <row r="146" spans="1:30" ht="28" x14ac:dyDescent="0.3">
      <c r="A146" s="137" t="s">
        <v>543</v>
      </c>
      <c r="B146" s="138">
        <v>100709</v>
      </c>
      <c r="C146" s="137" t="s">
        <v>23</v>
      </c>
      <c r="D146" s="137" t="str">
        <f>VLOOKUP(B146,BD!A123:D7859,2,0)</f>
        <v>DOBRADIÇA EM AÇO/FERRO, 3" X 21/2", E=1,9 A 2MM, SEN ANEL, CROMADO OU ZINCADO, TAMPA BOLA, COM PARAFUSOS. AF_12/2019</v>
      </c>
      <c r="E146" s="139" t="s">
        <v>26</v>
      </c>
      <c r="F146" s="148">
        <v>37</v>
      </c>
      <c r="G146" s="140" t="str">
        <f>VLOOKUP(B146,BD!A123:D7859,4,0)</f>
        <v>50,95</v>
      </c>
      <c r="H146" s="155">
        <f t="shared" si="9"/>
        <v>1885.15</v>
      </c>
      <c r="I146" s="155">
        <f t="shared" si="10"/>
        <v>61.25</v>
      </c>
      <c r="J146" s="155">
        <f t="shared" si="11"/>
        <v>2266.25</v>
      </c>
      <c r="K146" s="36"/>
      <c r="L146" s="74"/>
      <c r="M146" s="35"/>
      <c r="N146" s="35"/>
      <c r="O146" s="35"/>
      <c r="P146" s="35"/>
      <c r="Q146" s="35"/>
      <c r="R146" s="35"/>
      <c r="S146" s="35"/>
      <c r="T146" s="35"/>
      <c r="U146" s="35"/>
      <c r="V146" s="35"/>
      <c r="W146" s="35"/>
      <c r="X146" s="35"/>
      <c r="Y146" s="35"/>
      <c r="Z146" s="35"/>
      <c r="AA146" s="35"/>
      <c r="AB146" s="32"/>
      <c r="AC146" s="32"/>
      <c r="AD146" s="32"/>
    </row>
    <row r="147" spans="1:30" ht="15.5" x14ac:dyDescent="0.3">
      <c r="A147" s="137" t="s">
        <v>544</v>
      </c>
      <c r="B147" s="138" t="s">
        <v>549</v>
      </c>
      <c r="C147" s="137" t="s">
        <v>28</v>
      </c>
      <c r="D147" s="137" t="s">
        <v>550</v>
      </c>
      <c r="E147" s="139" t="s">
        <v>24</v>
      </c>
      <c r="F147" s="148">
        <v>0.45</v>
      </c>
      <c r="G147" s="140">
        <v>841.5</v>
      </c>
      <c r="H147" s="155">
        <f t="shared" si="9"/>
        <v>378.68</v>
      </c>
      <c r="I147" s="155">
        <f t="shared" si="10"/>
        <v>1011.57</v>
      </c>
      <c r="J147" s="155">
        <f t="shared" si="11"/>
        <v>455.21</v>
      </c>
      <c r="K147" s="36"/>
      <c r="L147" s="74"/>
      <c r="M147" s="35"/>
      <c r="N147" s="35"/>
      <c r="O147" s="35"/>
      <c r="P147" s="35"/>
      <c r="Q147" s="35"/>
      <c r="R147" s="35"/>
      <c r="S147" s="35"/>
      <c r="T147" s="35"/>
      <c r="U147" s="35"/>
      <c r="V147" s="35"/>
      <c r="W147" s="35"/>
      <c r="X147" s="35"/>
      <c r="Y147" s="35"/>
      <c r="Z147" s="35"/>
      <c r="AA147" s="35"/>
      <c r="AB147" s="32"/>
      <c r="AC147" s="32"/>
      <c r="AD147" s="32"/>
    </row>
    <row r="148" spans="1:30" ht="15.5" x14ac:dyDescent="0.3">
      <c r="A148" s="135">
        <v>8</v>
      </c>
      <c r="B148" s="135"/>
      <c r="C148" s="135"/>
      <c r="D148" s="135" t="s">
        <v>320</v>
      </c>
      <c r="E148" s="270" t="s">
        <v>14888</v>
      </c>
      <c r="F148" s="271"/>
      <c r="G148" s="271"/>
      <c r="H148" s="271"/>
      <c r="I148" s="272"/>
      <c r="J148" s="156">
        <f>ROUND(SUM(J149:J154),2)</f>
        <v>66705.08</v>
      </c>
      <c r="K148" s="36"/>
      <c r="L148" s="74"/>
      <c r="M148" s="35"/>
      <c r="N148" s="35"/>
      <c r="O148" s="35"/>
      <c r="P148" s="35"/>
      <c r="Q148" s="35"/>
      <c r="R148" s="35"/>
      <c r="S148" s="35"/>
      <c r="T148" s="35"/>
      <c r="U148" s="35"/>
      <c r="V148" s="35"/>
      <c r="W148" s="35"/>
      <c r="X148" s="35"/>
      <c r="Y148" s="35"/>
      <c r="Z148" s="35"/>
      <c r="AA148" s="35"/>
      <c r="AB148" s="32"/>
      <c r="AC148" s="32"/>
      <c r="AD148" s="32"/>
    </row>
    <row r="149" spans="1:30" ht="15.5" x14ac:dyDescent="0.3">
      <c r="A149" s="135" t="s">
        <v>138</v>
      </c>
      <c r="B149" s="135"/>
      <c r="C149" s="135"/>
      <c r="D149" s="135" t="s">
        <v>94</v>
      </c>
      <c r="E149" s="267"/>
      <c r="F149" s="268"/>
      <c r="G149" s="268"/>
      <c r="H149" s="268"/>
      <c r="I149" s="268"/>
      <c r="J149" s="269"/>
      <c r="K149" s="36"/>
      <c r="L149" s="74"/>
      <c r="M149" s="35"/>
      <c r="N149" s="35"/>
      <c r="O149" s="35"/>
      <c r="P149" s="35"/>
      <c r="Q149" s="35"/>
      <c r="R149" s="35"/>
      <c r="S149" s="35"/>
      <c r="T149" s="35"/>
      <c r="U149" s="35"/>
      <c r="V149" s="35"/>
      <c r="W149" s="35"/>
      <c r="X149" s="35"/>
      <c r="Y149" s="35"/>
      <c r="Z149" s="35"/>
      <c r="AA149" s="35"/>
      <c r="AB149" s="32"/>
      <c r="AC149" s="32"/>
      <c r="AD149" s="32"/>
    </row>
    <row r="150" spans="1:30" ht="42" x14ac:dyDescent="0.3">
      <c r="A150" s="137" t="s">
        <v>321</v>
      </c>
      <c r="B150" s="138">
        <v>87905</v>
      </c>
      <c r="C150" s="137" t="s">
        <v>23</v>
      </c>
      <c r="D150" s="137" t="str">
        <f>VLOOKUP(B150,BD!A127:D7863,2,0)</f>
        <v>CHAPISCO APLICADO EM ALVENARIA (COM PRESENÇA DE VÃOS) E ESTRUTURAS DE CONCRETO DE FACHADA, COM COLHER DE PEDREIRO.  ARGAMASSA TRAÇO 1:3 COM PREPARO EM BETONEIRA 400L. AF_10/2022</v>
      </c>
      <c r="E150" s="139" t="s">
        <v>24</v>
      </c>
      <c r="F150" s="148">
        <v>1453.38</v>
      </c>
      <c r="G150" s="140" t="str">
        <f>VLOOKUP(B150,BD!A127:D7863,4,0)</f>
        <v>8,10</v>
      </c>
      <c r="H150" s="155">
        <f t="shared" si="9"/>
        <v>11772.38</v>
      </c>
      <c r="I150" s="155">
        <f t="shared" si="10"/>
        <v>9.74</v>
      </c>
      <c r="J150" s="155">
        <f t="shared" si="11"/>
        <v>14155.92</v>
      </c>
      <c r="K150" s="36"/>
      <c r="L150" s="74"/>
      <c r="M150" s="35"/>
      <c r="N150" s="35"/>
      <c r="O150" s="35"/>
      <c r="P150" s="35"/>
      <c r="Q150" s="35"/>
      <c r="R150" s="35"/>
      <c r="S150" s="35"/>
      <c r="T150" s="35"/>
      <c r="U150" s="35"/>
      <c r="V150" s="35"/>
      <c r="W150" s="35"/>
      <c r="X150" s="35"/>
      <c r="Y150" s="35"/>
      <c r="Z150" s="35"/>
      <c r="AA150" s="35"/>
      <c r="AB150" s="32"/>
      <c r="AC150" s="32"/>
      <c r="AD150" s="32"/>
    </row>
    <row r="151" spans="1:30" ht="28" x14ac:dyDescent="0.3">
      <c r="A151" s="137" t="s">
        <v>322</v>
      </c>
      <c r="B151" s="138">
        <v>104958</v>
      </c>
      <c r="C151" s="137" t="s">
        <v>23</v>
      </c>
      <c r="D151" s="137" t="str">
        <f>VLOOKUP(B151,BD!A128:D7864,2,0)</f>
        <v>MASSA ÚNICA, EM ARGAMASSA TRAÇO 1:2:8 PREPARO MECÂNICO, APLICADA MANUALMENTE EM PAREDES INTERNAS DE AMBIENTES COM ÁREA MAIOR QUE 10M², E = 10MM, COM TALISCAS. AF_03/2024</v>
      </c>
      <c r="E151" s="139" t="s">
        <v>24</v>
      </c>
      <c r="F151" s="148">
        <v>1375.61</v>
      </c>
      <c r="G151" s="140" t="str">
        <f>VLOOKUP(B151,BD!A128:D7864,4,0)</f>
        <v>23,34</v>
      </c>
      <c r="H151" s="155">
        <f t="shared" ref="H151:H214" si="13">ROUND(F151*G151,2)</f>
        <v>32106.74</v>
      </c>
      <c r="I151" s="155">
        <f t="shared" ref="I151:I214" si="14">ROUND(G151+(G151*$G$9),2)</f>
        <v>28.06</v>
      </c>
      <c r="J151" s="155">
        <f t="shared" ref="J151:J214" si="15">ROUND(I151*F151,2)</f>
        <v>38599.620000000003</v>
      </c>
      <c r="K151" s="36"/>
      <c r="L151" s="74"/>
      <c r="M151" s="35"/>
      <c r="N151" s="35"/>
      <c r="O151" s="35"/>
      <c r="P151" s="35"/>
      <c r="Q151" s="35"/>
      <c r="R151" s="35"/>
      <c r="S151" s="35"/>
      <c r="T151" s="35"/>
      <c r="U151" s="35"/>
      <c r="V151" s="35"/>
      <c r="W151" s="35"/>
      <c r="X151" s="35"/>
      <c r="Y151" s="35"/>
      <c r="Z151" s="35"/>
      <c r="AA151" s="35"/>
      <c r="AB151" s="32"/>
      <c r="AC151" s="32"/>
      <c r="AD151" s="32"/>
    </row>
    <row r="152" spans="1:30" ht="28" x14ac:dyDescent="0.3">
      <c r="A152" s="137" t="s">
        <v>323</v>
      </c>
      <c r="B152" s="138">
        <v>87553</v>
      </c>
      <c r="C152" s="137" t="s">
        <v>23</v>
      </c>
      <c r="D152" s="137" t="str">
        <f>VLOOKUP(B152,BD!A129:D7865,2,0)</f>
        <v>EMBOÇO, EM ARGAMASSA TRAÇO 1:2:8, PREPARO MECÂNICO, APLICADO MANUALMENTE EM PAREDES INTERNAS DE AMBIENTES COM ÁREA MAIOR QUE 10M², E = 10MM, COM TALISCAS. AF_03/2024</v>
      </c>
      <c r="E152" s="139" t="s">
        <v>24</v>
      </c>
      <c r="F152" s="148">
        <v>77.77</v>
      </c>
      <c r="G152" s="140" t="str">
        <f>VLOOKUP(B152,BD!A129:D7865,4,0)</f>
        <v>22,70</v>
      </c>
      <c r="H152" s="155">
        <f t="shared" si="13"/>
        <v>1765.38</v>
      </c>
      <c r="I152" s="155">
        <f t="shared" si="14"/>
        <v>27.29</v>
      </c>
      <c r="J152" s="155">
        <f t="shared" si="15"/>
        <v>2122.34</v>
      </c>
      <c r="K152" s="36"/>
      <c r="L152" s="74"/>
      <c r="M152" s="35"/>
      <c r="N152" s="35"/>
      <c r="O152" s="35"/>
      <c r="P152" s="35"/>
      <c r="Q152" s="35"/>
      <c r="R152" s="35"/>
      <c r="S152" s="35"/>
      <c r="T152" s="35"/>
      <c r="U152" s="35"/>
      <c r="V152" s="35"/>
      <c r="W152" s="35"/>
      <c r="X152" s="35"/>
      <c r="Y152" s="35"/>
      <c r="Z152" s="35"/>
      <c r="AA152" s="35"/>
      <c r="AB152" s="32"/>
      <c r="AC152" s="32"/>
      <c r="AD152" s="32"/>
    </row>
    <row r="153" spans="1:30" ht="15.5" x14ac:dyDescent="0.3">
      <c r="A153" s="135" t="s">
        <v>139</v>
      </c>
      <c r="B153" s="135"/>
      <c r="C153" s="135"/>
      <c r="D153" s="135" t="s">
        <v>324</v>
      </c>
      <c r="E153" s="267"/>
      <c r="F153" s="268"/>
      <c r="G153" s="268"/>
      <c r="H153" s="268"/>
      <c r="I153" s="268"/>
      <c r="J153" s="269"/>
      <c r="K153" s="36"/>
      <c r="L153" s="74"/>
      <c r="M153" s="35"/>
      <c r="N153" s="35"/>
      <c r="O153" s="35"/>
      <c r="P153" s="35"/>
      <c r="Q153" s="35"/>
      <c r="R153" s="35"/>
      <c r="S153" s="35"/>
      <c r="T153" s="35"/>
      <c r="U153" s="35"/>
      <c r="V153" s="35"/>
      <c r="W153" s="35"/>
      <c r="X153" s="35"/>
      <c r="Y153" s="35"/>
      <c r="Z153" s="35"/>
      <c r="AA153" s="35"/>
      <c r="AB153" s="32"/>
      <c r="AC153" s="32"/>
      <c r="AD153" s="32"/>
    </row>
    <row r="154" spans="1:30" ht="28" x14ac:dyDescent="0.3">
      <c r="A154" s="137" t="s">
        <v>325</v>
      </c>
      <c r="B154" s="138">
        <v>104611</v>
      </c>
      <c r="C154" s="137" t="s">
        <v>23</v>
      </c>
      <c r="D154" s="137" t="str">
        <f>VLOOKUP(B154,BD!A131:D7867,2,0)</f>
        <v>REVESTIMENTO CERÂMICO PARA PAREDES INTERNAS COM PLACAS TIPO ESMALTADA DE DIMENSÕES 60X60 CM APLICADAS NA ALTURA INTEIRA DAS PAREDES. AF_02/2023_PE</v>
      </c>
      <c r="E154" s="139" t="s">
        <v>24</v>
      </c>
      <c r="F154" s="148">
        <v>110</v>
      </c>
      <c r="G154" s="140" t="str">
        <f>VLOOKUP(B154,BD!A131:D7867,4,0)</f>
        <v>89,44</v>
      </c>
      <c r="H154" s="155">
        <f t="shared" si="13"/>
        <v>9838.4</v>
      </c>
      <c r="I154" s="155">
        <f t="shared" si="14"/>
        <v>107.52</v>
      </c>
      <c r="J154" s="155">
        <f t="shared" si="15"/>
        <v>11827.2</v>
      </c>
      <c r="K154" s="36"/>
      <c r="L154" s="74"/>
      <c r="M154" s="35"/>
      <c r="N154" s="35"/>
      <c r="O154" s="35"/>
      <c r="P154" s="35"/>
      <c r="Q154" s="35"/>
      <c r="R154" s="35"/>
      <c r="S154" s="35"/>
      <c r="T154" s="35"/>
      <c r="U154" s="35"/>
      <c r="V154" s="35"/>
      <c r="W154" s="35"/>
      <c r="X154" s="35"/>
      <c r="Y154" s="35"/>
      <c r="Z154" s="35"/>
      <c r="AA154" s="35"/>
      <c r="AB154" s="32"/>
      <c r="AC154" s="32"/>
      <c r="AD154" s="32"/>
    </row>
    <row r="155" spans="1:30" ht="15.5" x14ac:dyDescent="0.3">
      <c r="A155" s="135">
        <v>9</v>
      </c>
      <c r="B155" s="135"/>
      <c r="C155" s="135"/>
      <c r="D155" s="135" t="s">
        <v>326</v>
      </c>
      <c r="E155" s="270" t="s">
        <v>14888</v>
      </c>
      <c r="F155" s="271"/>
      <c r="G155" s="271"/>
      <c r="H155" s="271"/>
      <c r="I155" s="272"/>
      <c r="J155" s="156">
        <f>ROUND(SUM(J156:J162),2)</f>
        <v>139787.01</v>
      </c>
      <c r="K155" s="36"/>
      <c r="L155" s="74"/>
      <c r="M155" s="35"/>
      <c r="N155" s="35"/>
      <c r="O155" s="35"/>
      <c r="P155" s="35"/>
      <c r="Q155" s="35"/>
      <c r="R155" s="35"/>
      <c r="S155" s="35"/>
      <c r="T155" s="35"/>
      <c r="U155" s="35"/>
      <c r="V155" s="35"/>
      <c r="W155" s="35"/>
      <c r="X155" s="35"/>
      <c r="Y155" s="35"/>
      <c r="Z155" s="35"/>
      <c r="AA155" s="35"/>
      <c r="AB155" s="32"/>
      <c r="AC155" s="32"/>
      <c r="AD155" s="32"/>
    </row>
    <row r="156" spans="1:30" ht="15.5" x14ac:dyDescent="0.3">
      <c r="A156" s="135" t="s">
        <v>156</v>
      </c>
      <c r="B156" s="135"/>
      <c r="C156" s="135"/>
      <c r="D156" s="135" t="s">
        <v>94</v>
      </c>
      <c r="E156" s="267"/>
      <c r="F156" s="268"/>
      <c r="G156" s="268"/>
      <c r="H156" s="268"/>
      <c r="I156" s="268"/>
      <c r="J156" s="269"/>
      <c r="K156" s="36"/>
      <c r="L156" s="74"/>
      <c r="M156" s="35"/>
      <c r="N156" s="35"/>
      <c r="O156" s="35"/>
      <c r="P156" s="35"/>
      <c r="Q156" s="35"/>
      <c r="R156" s="35"/>
      <c r="S156" s="35"/>
      <c r="T156" s="35"/>
      <c r="U156" s="35"/>
      <c r="V156" s="35"/>
      <c r="W156" s="35"/>
      <c r="X156" s="35"/>
      <c r="Y156" s="35"/>
      <c r="Z156" s="35"/>
      <c r="AA156" s="35"/>
      <c r="AB156" s="32"/>
      <c r="AC156" s="32"/>
      <c r="AD156" s="32"/>
    </row>
    <row r="157" spans="1:30" ht="28" x14ac:dyDescent="0.3">
      <c r="A157" s="137" t="s">
        <v>327</v>
      </c>
      <c r="B157" s="138">
        <v>94995</v>
      </c>
      <c r="C157" s="137" t="s">
        <v>23</v>
      </c>
      <c r="D157" s="137" t="str">
        <f>VLOOKUP(B157,BD!A134:D7870,2,0)</f>
        <v>EXECUÇÃO DE PASSEIO (CALÇADA) OU PISO DE CONCRETO COM CONCRETO MOLDADO IN LOCO, USINADO, ACABAMENTO CONVENCIONAL, ESPESSURA 8 CM, ARMADO. AF_08/2022</v>
      </c>
      <c r="E157" s="139" t="s">
        <v>24</v>
      </c>
      <c r="F157" s="148">
        <v>393.44</v>
      </c>
      <c r="G157" s="140" t="str">
        <f>VLOOKUP(B157,BD!A134:D7870,4,0)</f>
        <v>99,57</v>
      </c>
      <c r="H157" s="155">
        <f t="shared" si="13"/>
        <v>39174.82</v>
      </c>
      <c r="I157" s="155">
        <f t="shared" si="14"/>
        <v>119.69</v>
      </c>
      <c r="J157" s="155">
        <f t="shared" si="15"/>
        <v>47090.83</v>
      </c>
      <c r="K157" s="227">
        <f>J157/$J$155</f>
        <v>0.33687557949769437</v>
      </c>
      <c r="L157" s="74"/>
      <c r="M157" s="35"/>
      <c r="N157" s="35"/>
      <c r="O157" s="35"/>
      <c r="P157" s="35"/>
      <c r="Q157" s="35"/>
      <c r="R157" s="35"/>
      <c r="S157" s="35"/>
      <c r="T157" s="35"/>
      <c r="U157" s="35"/>
      <c r="V157" s="35"/>
      <c r="W157" s="35"/>
      <c r="X157" s="35"/>
      <c r="Y157" s="35"/>
      <c r="Z157" s="35"/>
      <c r="AA157" s="35"/>
      <c r="AB157" s="32"/>
      <c r="AC157" s="32"/>
      <c r="AD157" s="32"/>
    </row>
    <row r="158" spans="1:30" ht="15.5" x14ac:dyDescent="0.3">
      <c r="A158" s="137" t="s">
        <v>329</v>
      </c>
      <c r="B158" s="138" t="s">
        <v>99</v>
      </c>
      <c r="C158" s="137" t="s">
        <v>100</v>
      </c>
      <c r="D158" s="137" t="s">
        <v>101</v>
      </c>
      <c r="E158" s="139" t="s">
        <v>24</v>
      </c>
      <c r="F158" s="148">
        <v>393.44</v>
      </c>
      <c r="G158" s="140">
        <v>13.92</v>
      </c>
      <c r="H158" s="155">
        <f t="shared" si="13"/>
        <v>5476.68</v>
      </c>
      <c r="I158" s="155">
        <f t="shared" si="14"/>
        <v>16.73</v>
      </c>
      <c r="J158" s="155">
        <f t="shared" si="15"/>
        <v>6582.25</v>
      </c>
      <c r="K158" s="227">
        <f t="shared" ref="K158:K162" si="16">J158/$J$155</f>
        <v>4.7087708650467588E-2</v>
      </c>
      <c r="L158" s="74"/>
      <c r="M158" s="35"/>
      <c r="N158" s="35"/>
      <c r="O158" s="35"/>
      <c r="P158" s="35"/>
      <c r="Q158" s="35"/>
      <c r="R158" s="35"/>
      <c r="S158" s="35"/>
      <c r="T158" s="35"/>
      <c r="U158" s="35"/>
      <c r="V158" s="35"/>
      <c r="W158" s="35"/>
      <c r="X158" s="35"/>
      <c r="Y158" s="35"/>
      <c r="Z158" s="35"/>
      <c r="AA158" s="35"/>
      <c r="AB158" s="32"/>
      <c r="AC158" s="32"/>
      <c r="AD158" s="32"/>
    </row>
    <row r="159" spans="1:30" ht="15.5" x14ac:dyDescent="0.3">
      <c r="A159" s="135" t="s">
        <v>158</v>
      </c>
      <c r="B159" s="135"/>
      <c r="C159" s="135"/>
      <c r="D159" s="135" t="s">
        <v>330</v>
      </c>
      <c r="E159" s="267"/>
      <c r="F159" s="268"/>
      <c r="G159" s="268"/>
      <c r="H159" s="268"/>
      <c r="I159" s="268"/>
      <c r="J159" s="269"/>
      <c r="K159" s="227">
        <f t="shared" si="16"/>
        <v>0</v>
      </c>
      <c r="L159" s="74"/>
      <c r="M159" s="35"/>
      <c r="N159" s="35"/>
      <c r="O159" s="35"/>
      <c r="P159" s="35"/>
      <c r="Q159" s="35"/>
      <c r="R159" s="35"/>
      <c r="S159" s="35"/>
      <c r="T159" s="35"/>
      <c r="U159" s="35"/>
      <c r="V159" s="35"/>
      <c r="W159" s="35"/>
      <c r="X159" s="35"/>
      <c r="Y159" s="35"/>
      <c r="Z159" s="35"/>
      <c r="AA159" s="35"/>
      <c r="AB159" s="32"/>
      <c r="AC159" s="32"/>
      <c r="AD159" s="32"/>
    </row>
    <row r="160" spans="1:30" ht="15.5" x14ac:dyDescent="0.3">
      <c r="A160" s="137" t="s">
        <v>331</v>
      </c>
      <c r="B160" s="138" t="s">
        <v>161</v>
      </c>
      <c r="C160" s="137" t="s">
        <v>100</v>
      </c>
      <c r="D160" s="137" t="s">
        <v>162</v>
      </c>
      <c r="E160" s="139" t="s">
        <v>24</v>
      </c>
      <c r="F160" s="148">
        <v>393.44</v>
      </c>
      <c r="G160" s="140">
        <v>141.56</v>
      </c>
      <c r="H160" s="155">
        <f t="shared" si="13"/>
        <v>55695.37</v>
      </c>
      <c r="I160" s="155">
        <f t="shared" si="14"/>
        <v>170.17</v>
      </c>
      <c r="J160" s="155">
        <f t="shared" si="15"/>
        <v>66951.679999999993</v>
      </c>
      <c r="K160" s="227">
        <f t="shared" si="16"/>
        <v>0.47895494724438264</v>
      </c>
      <c r="L160" s="74"/>
      <c r="M160" s="35"/>
      <c r="N160" s="35"/>
      <c r="O160" s="35"/>
      <c r="P160" s="35"/>
      <c r="Q160" s="35"/>
      <c r="R160" s="35"/>
      <c r="S160" s="35"/>
      <c r="T160" s="35"/>
      <c r="U160" s="35"/>
      <c r="V160" s="35"/>
      <c r="W160" s="35"/>
      <c r="X160" s="35"/>
      <c r="Y160" s="35"/>
      <c r="Z160" s="35"/>
      <c r="AA160" s="35"/>
      <c r="AB160" s="32"/>
      <c r="AC160" s="32"/>
      <c r="AD160" s="32"/>
    </row>
    <row r="161" spans="1:30" ht="15.5" x14ac:dyDescent="0.3">
      <c r="A161" s="135" t="s">
        <v>159</v>
      </c>
      <c r="B161" s="135"/>
      <c r="C161" s="135"/>
      <c r="D161" s="135" t="s">
        <v>333</v>
      </c>
      <c r="E161" s="267"/>
      <c r="F161" s="268"/>
      <c r="G161" s="268"/>
      <c r="H161" s="268"/>
      <c r="I161" s="268"/>
      <c r="J161" s="269"/>
      <c r="K161" s="227">
        <f t="shared" si="16"/>
        <v>0</v>
      </c>
      <c r="L161" s="44"/>
      <c r="M161" s="35"/>
      <c r="N161" s="35"/>
      <c r="O161" s="35"/>
      <c r="P161" s="35"/>
      <c r="Q161" s="35"/>
      <c r="R161" s="35"/>
      <c r="S161" s="35"/>
      <c r="T161" s="35"/>
      <c r="U161" s="35"/>
      <c r="V161" s="35"/>
      <c r="W161" s="35"/>
      <c r="X161" s="35"/>
      <c r="Y161" s="35"/>
      <c r="Z161" s="35"/>
      <c r="AA161" s="35"/>
      <c r="AB161" s="32"/>
      <c r="AC161" s="32"/>
      <c r="AD161" s="32"/>
    </row>
    <row r="162" spans="1:30" ht="15.5" x14ac:dyDescent="0.3">
      <c r="A162" s="137" t="s">
        <v>332</v>
      </c>
      <c r="B162" s="138" t="s">
        <v>163</v>
      </c>
      <c r="C162" s="137" t="s">
        <v>100</v>
      </c>
      <c r="D162" s="137" t="s">
        <v>164</v>
      </c>
      <c r="E162" s="139" t="s">
        <v>165</v>
      </c>
      <c r="F162" s="148">
        <v>260.64</v>
      </c>
      <c r="G162" s="140">
        <v>61.16</v>
      </c>
      <c r="H162" s="155">
        <f t="shared" si="13"/>
        <v>15940.74</v>
      </c>
      <c r="I162" s="155">
        <f t="shared" si="14"/>
        <v>73.52</v>
      </c>
      <c r="J162" s="155">
        <f t="shared" si="15"/>
        <v>19162.25</v>
      </c>
      <c r="K162" s="227">
        <f t="shared" si="16"/>
        <v>0.1370817646074553</v>
      </c>
      <c r="L162" s="44"/>
      <c r="M162" s="35"/>
      <c r="N162" s="35"/>
      <c r="O162" s="35"/>
      <c r="P162" s="35"/>
      <c r="Q162" s="35"/>
      <c r="R162" s="35"/>
      <c r="S162" s="35"/>
      <c r="T162" s="35"/>
      <c r="U162" s="35"/>
      <c r="V162" s="35"/>
      <c r="W162" s="35"/>
      <c r="X162" s="35"/>
      <c r="Y162" s="35"/>
      <c r="Z162" s="35"/>
      <c r="AA162" s="35"/>
      <c r="AB162" s="32"/>
      <c r="AC162" s="32"/>
      <c r="AD162" s="32"/>
    </row>
    <row r="163" spans="1:30" ht="15.5" x14ac:dyDescent="0.3">
      <c r="A163" s="135">
        <v>10</v>
      </c>
      <c r="B163" s="135"/>
      <c r="C163" s="135"/>
      <c r="D163" s="135" t="s">
        <v>334</v>
      </c>
      <c r="E163" s="270" t="s">
        <v>14888</v>
      </c>
      <c r="F163" s="271"/>
      <c r="G163" s="271"/>
      <c r="H163" s="271"/>
      <c r="I163" s="272"/>
      <c r="J163" s="156">
        <f>ROUND(SUM(J164:J165),2)</f>
        <v>19625.57</v>
      </c>
      <c r="K163" s="36"/>
      <c r="L163" s="44"/>
      <c r="M163" s="35"/>
      <c r="N163" s="35"/>
      <c r="O163" s="35"/>
      <c r="P163" s="35"/>
      <c r="Q163" s="35"/>
      <c r="R163" s="35"/>
      <c r="S163" s="35"/>
      <c r="T163" s="35"/>
      <c r="U163" s="35"/>
      <c r="V163" s="35"/>
      <c r="W163" s="35"/>
      <c r="X163" s="35"/>
      <c r="Y163" s="35"/>
      <c r="Z163" s="35"/>
      <c r="AA163" s="35"/>
      <c r="AB163" s="32"/>
      <c r="AC163" s="32"/>
      <c r="AD163" s="32"/>
    </row>
    <row r="164" spans="1:30" ht="15.5" x14ac:dyDescent="0.3">
      <c r="A164" s="135" t="s">
        <v>160</v>
      </c>
      <c r="B164" s="135"/>
      <c r="C164" s="135"/>
      <c r="D164" s="135" t="s">
        <v>94</v>
      </c>
      <c r="E164" s="267"/>
      <c r="F164" s="268"/>
      <c r="G164" s="268"/>
      <c r="H164" s="268"/>
      <c r="I164" s="268"/>
      <c r="J164" s="269"/>
      <c r="K164" s="36"/>
      <c r="L164" s="44"/>
      <c r="M164" s="35"/>
      <c r="N164" s="35"/>
      <c r="O164" s="35"/>
      <c r="P164" s="35"/>
      <c r="Q164" s="35"/>
      <c r="R164" s="35"/>
      <c r="S164" s="35"/>
      <c r="T164" s="35"/>
      <c r="U164" s="35"/>
      <c r="V164" s="35"/>
      <c r="W164" s="35"/>
      <c r="X164" s="35"/>
      <c r="Y164" s="35"/>
      <c r="Z164" s="35"/>
      <c r="AA164" s="35"/>
      <c r="AB164" s="32"/>
      <c r="AC164" s="32"/>
      <c r="AD164" s="32"/>
    </row>
    <row r="165" spans="1:30" ht="28" x14ac:dyDescent="0.3">
      <c r="A165" s="137" t="s">
        <v>607</v>
      </c>
      <c r="B165" s="138">
        <v>94995</v>
      </c>
      <c r="C165" s="137" t="s">
        <v>23</v>
      </c>
      <c r="D165" s="137" t="str">
        <f>VLOOKUP(B165,BD!A142:D7878,2,0)</f>
        <v>EXECUÇÃO DE PASSEIO (CALÇADA) OU PISO DE CONCRETO COM CONCRETO MOLDADO IN LOCO, USINADO, ACABAMENTO CONVENCIONAL, ESPESSURA 8 CM, ARMADO. AF_08/2022</v>
      </c>
      <c r="E165" s="139" t="s">
        <v>24</v>
      </c>
      <c r="F165" s="148">
        <v>163.97</v>
      </c>
      <c r="G165" s="140" t="str">
        <f>VLOOKUP(B165,BD!A142:D7878,4,0)</f>
        <v>99,57</v>
      </c>
      <c r="H165" s="155">
        <f t="shared" si="13"/>
        <v>16326.49</v>
      </c>
      <c r="I165" s="155">
        <f t="shared" si="14"/>
        <v>119.69</v>
      </c>
      <c r="J165" s="155">
        <f t="shared" si="15"/>
        <v>19625.57</v>
      </c>
      <c r="K165" s="36"/>
      <c r="L165" s="44"/>
      <c r="M165" s="35"/>
      <c r="N165" s="35"/>
      <c r="O165" s="35"/>
      <c r="P165" s="35"/>
      <c r="Q165" s="35"/>
      <c r="R165" s="35"/>
      <c r="S165" s="35"/>
      <c r="T165" s="35"/>
      <c r="U165" s="35"/>
      <c r="V165" s="35"/>
      <c r="W165" s="35"/>
      <c r="X165" s="35"/>
      <c r="Y165" s="35"/>
      <c r="Z165" s="35"/>
      <c r="AA165" s="35"/>
      <c r="AB165" s="32"/>
      <c r="AC165" s="32"/>
      <c r="AD165" s="32"/>
    </row>
    <row r="166" spans="1:30" ht="15.5" x14ac:dyDescent="0.3">
      <c r="A166" s="135">
        <v>11</v>
      </c>
      <c r="B166" s="135"/>
      <c r="C166" s="135"/>
      <c r="D166" s="135" t="s">
        <v>335</v>
      </c>
      <c r="E166" s="270" t="s">
        <v>14888</v>
      </c>
      <c r="F166" s="271"/>
      <c r="G166" s="271"/>
      <c r="H166" s="271"/>
      <c r="I166" s="272"/>
      <c r="J166" s="156">
        <f>ROUND(SUM(J167:J171),2)</f>
        <v>30516.880000000001</v>
      </c>
      <c r="K166" s="36"/>
      <c r="L166" s="44"/>
      <c r="M166" s="35"/>
      <c r="N166" s="35"/>
      <c r="O166" s="35"/>
      <c r="P166" s="35"/>
      <c r="Q166" s="35"/>
      <c r="R166" s="35"/>
      <c r="S166" s="35"/>
      <c r="T166" s="35"/>
      <c r="U166" s="35"/>
      <c r="V166" s="35"/>
      <c r="W166" s="35"/>
      <c r="X166" s="35"/>
      <c r="Y166" s="35"/>
      <c r="Z166" s="35"/>
      <c r="AA166" s="35"/>
      <c r="AB166" s="32"/>
      <c r="AC166" s="32"/>
      <c r="AD166" s="32"/>
    </row>
    <row r="167" spans="1:30" ht="15.5" x14ac:dyDescent="0.3">
      <c r="A167" s="135" t="s">
        <v>166</v>
      </c>
      <c r="B167" s="135"/>
      <c r="C167" s="135"/>
      <c r="D167" s="135" t="s">
        <v>94</v>
      </c>
      <c r="E167" s="267"/>
      <c r="F167" s="268"/>
      <c r="G167" s="268"/>
      <c r="H167" s="268"/>
      <c r="I167" s="268"/>
      <c r="J167" s="269"/>
      <c r="K167" s="36"/>
      <c r="L167" s="44"/>
      <c r="M167" s="35"/>
      <c r="N167" s="35"/>
      <c r="O167" s="35"/>
      <c r="P167" s="35"/>
      <c r="Q167" s="35"/>
      <c r="R167" s="35"/>
      <c r="S167" s="35"/>
      <c r="T167" s="35"/>
      <c r="U167" s="35"/>
      <c r="V167" s="35"/>
      <c r="W167" s="35"/>
      <c r="X167" s="35"/>
      <c r="Y167" s="35"/>
      <c r="Z167" s="35"/>
      <c r="AA167" s="35"/>
      <c r="AB167" s="32"/>
      <c r="AC167" s="32"/>
      <c r="AD167" s="32"/>
    </row>
    <row r="168" spans="1:30" ht="28" x14ac:dyDescent="0.3">
      <c r="A168" s="137" t="s">
        <v>680</v>
      </c>
      <c r="B168" s="138">
        <v>87885</v>
      </c>
      <c r="C168" s="137" t="s">
        <v>23</v>
      </c>
      <c r="D168" s="137" t="str">
        <f>VLOOKUP(B168,BD!A145:D7881,2,0)</f>
        <v>CHAPISCO APLICADO NO TETO OU EM ALVENARIA E ESTRUTURA, COM ROLO PARA TEXTURA ACRÍLICA. ARGAMASSA INDUSTRIALIZADA COM PREPARO EM MISTURADOR 300 KG. AF_10/2022</v>
      </c>
      <c r="E168" s="139" t="s">
        <v>24</v>
      </c>
      <c r="F168" s="148">
        <v>4.24</v>
      </c>
      <c r="G168" s="140" t="str">
        <f>VLOOKUP(B168,BD!A145:D7881,4,0)</f>
        <v>8,58</v>
      </c>
      <c r="H168" s="155">
        <f t="shared" si="13"/>
        <v>36.380000000000003</v>
      </c>
      <c r="I168" s="155">
        <f t="shared" si="14"/>
        <v>10.31</v>
      </c>
      <c r="J168" s="155">
        <f t="shared" si="15"/>
        <v>43.71</v>
      </c>
      <c r="K168" s="36"/>
      <c r="L168" s="44"/>
      <c r="M168" s="35"/>
      <c r="N168" s="35"/>
      <c r="O168" s="35"/>
      <c r="P168" s="35"/>
      <c r="Q168" s="35"/>
      <c r="R168" s="35"/>
      <c r="S168" s="35"/>
      <c r="T168" s="35"/>
      <c r="U168" s="35"/>
      <c r="V168" s="35"/>
      <c r="W168" s="35"/>
      <c r="X168" s="35"/>
      <c r="Y168" s="35"/>
      <c r="Z168" s="35"/>
      <c r="AA168" s="35"/>
      <c r="AB168" s="32"/>
      <c r="AC168" s="32"/>
      <c r="AD168" s="32"/>
    </row>
    <row r="169" spans="1:30" ht="28" x14ac:dyDescent="0.3">
      <c r="A169" s="137" t="s">
        <v>682</v>
      </c>
      <c r="B169" s="138">
        <v>90408</v>
      </c>
      <c r="C169" s="137" t="s">
        <v>23</v>
      </c>
      <c r="D169" s="137" t="str">
        <f>VLOOKUP(B169,BD!A146:D7882,2,0)</f>
        <v>MASSA ÚNICA, EM ARGAMASSA TRAÇO 1:2:8, PREPARO MECÂNICO, APLICADA MANUALMENTE EM TETO, E = 10MM, COM TALISCAS. AF_03/2024</v>
      </c>
      <c r="E169" s="139" t="s">
        <v>24</v>
      </c>
      <c r="F169" s="148">
        <v>4.24</v>
      </c>
      <c r="G169" s="140" t="str">
        <f>VLOOKUP(B169,BD!A146:D7882,4,0)</f>
        <v>32,36</v>
      </c>
      <c r="H169" s="155">
        <f t="shared" si="13"/>
        <v>137.21</v>
      </c>
      <c r="I169" s="155">
        <f t="shared" si="14"/>
        <v>38.9</v>
      </c>
      <c r="J169" s="155">
        <f t="shared" si="15"/>
        <v>164.94</v>
      </c>
      <c r="K169" s="36"/>
      <c r="L169" s="44"/>
      <c r="M169" s="35"/>
      <c r="N169" s="35"/>
      <c r="O169" s="35"/>
      <c r="P169" s="35"/>
      <c r="Q169" s="35"/>
      <c r="R169" s="35"/>
      <c r="S169" s="35"/>
      <c r="T169" s="35"/>
      <c r="U169" s="35"/>
      <c r="V169" s="35"/>
      <c r="W169" s="35"/>
      <c r="X169" s="35"/>
      <c r="Y169" s="35"/>
      <c r="Z169" s="35"/>
      <c r="AA169" s="35"/>
      <c r="AB169" s="32"/>
      <c r="AC169" s="32"/>
      <c r="AD169" s="32"/>
    </row>
    <row r="170" spans="1:30" ht="15.5" x14ac:dyDescent="0.3">
      <c r="A170" s="135" t="s">
        <v>608</v>
      </c>
      <c r="B170" s="135"/>
      <c r="C170" s="135"/>
      <c r="D170" s="135" t="s">
        <v>684</v>
      </c>
      <c r="E170" s="267"/>
      <c r="F170" s="268"/>
      <c r="G170" s="268"/>
      <c r="H170" s="268"/>
      <c r="I170" s="268"/>
      <c r="J170" s="269"/>
      <c r="K170" s="36"/>
      <c r="L170" s="44"/>
      <c r="M170" s="35"/>
      <c r="N170" s="35"/>
      <c r="O170" s="35"/>
      <c r="P170" s="35"/>
      <c r="Q170" s="35"/>
      <c r="R170" s="35"/>
      <c r="S170" s="35"/>
      <c r="T170" s="35"/>
      <c r="U170" s="35"/>
      <c r="V170" s="35"/>
      <c r="W170" s="35"/>
      <c r="X170" s="35"/>
      <c r="Y170" s="35"/>
      <c r="Z170" s="35"/>
      <c r="AA170" s="35"/>
      <c r="AB170" s="32"/>
      <c r="AC170" s="32"/>
      <c r="AD170" s="32"/>
    </row>
    <row r="171" spans="1:30" ht="28" x14ac:dyDescent="0.3">
      <c r="A171" s="137" t="s">
        <v>685</v>
      </c>
      <c r="B171" s="138">
        <v>96114</v>
      </c>
      <c r="C171" s="137" t="s">
        <v>23</v>
      </c>
      <c r="D171" s="137" t="str">
        <f>VLOOKUP(B171,BD!A148:D7884,2,0)</f>
        <v>FORRO EM DRYWALL, PARA AMBIENTES COMERCIAIS, INCLUSIVE ESTRUTURA BIRECIONAL DE FIXAÇÃO. AF_08/2023_PS</v>
      </c>
      <c r="E171" s="139" t="s">
        <v>24</v>
      </c>
      <c r="F171" s="148">
        <v>340.81</v>
      </c>
      <c r="G171" s="140" t="str">
        <f>VLOOKUP(B171,BD!A148:D7884,4,0)</f>
        <v>73,98</v>
      </c>
      <c r="H171" s="155">
        <f t="shared" si="13"/>
        <v>25213.119999999999</v>
      </c>
      <c r="I171" s="155">
        <f t="shared" si="14"/>
        <v>88.93</v>
      </c>
      <c r="J171" s="155">
        <f t="shared" si="15"/>
        <v>30308.23</v>
      </c>
      <c r="K171" s="36"/>
      <c r="L171" s="44"/>
      <c r="M171" s="35"/>
      <c r="N171" s="35"/>
      <c r="O171" s="35"/>
      <c r="P171" s="35"/>
      <c r="Q171" s="35"/>
      <c r="R171" s="35"/>
      <c r="S171" s="35"/>
      <c r="T171" s="35"/>
      <c r="U171" s="35"/>
      <c r="V171" s="35"/>
      <c r="W171" s="35"/>
      <c r="X171" s="35"/>
      <c r="Y171" s="35"/>
      <c r="Z171" s="35"/>
      <c r="AA171" s="35"/>
      <c r="AB171" s="32"/>
      <c r="AC171" s="32"/>
      <c r="AD171" s="32"/>
    </row>
    <row r="172" spans="1:30" ht="15.5" x14ac:dyDescent="0.3">
      <c r="A172" s="135">
        <v>12</v>
      </c>
      <c r="B172" s="135"/>
      <c r="C172" s="135"/>
      <c r="D172" s="135" t="s">
        <v>196</v>
      </c>
      <c r="E172" s="270" t="s">
        <v>14888</v>
      </c>
      <c r="F172" s="271"/>
      <c r="G172" s="271"/>
      <c r="H172" s="271"/>
      <c r="I172" s="272"/>
      <c r="J172" s="156">
        <f>ROUND(SUM(J173:J183),2)</f>
        <v>74676.45</v>
      </c>
      <c r="K172" s="36"/>
      <c r="L172" s="44"/>
      <c r="M172" s="35"/>
      <c r="N172" s="35"/>
      <c r="O172" s="35"/>
      <c r="P172" s="35"/>
      <c r="Q172" s="35"/>
      <c r="R172" s="35"/>
      <c r="S172" s="35"/>
      <c r="T172" s="35"/>
      <c r="U172" s="35"/>
      <c r="V172" s="35"/>
      <c r="W172" s="35"/>
      <c r="X172" s="35"/>
      <c r="Y172" s="35"/>
      <c r="Z172" s="35"/>
      <c r="AA172" s="35"/>
      <c r="AB172" s="32"/>
      <c r="AC172" s="32"/>
      <c r="AD172" s="32"/>
    </row>
    <row r="173" spans="1:30" ht="15.5" x14ac:dyDescent="0.3">
      <c r="A173" s="135" t="s">
        <v>167</v>
      </c>
      <c r="B173" s="135"/>
      <c r="C173" s="135"/>
      <c r="D173" s="135" t="s">
        <v>336</v>
      </c>
      <c r="E173" s="267"/>
      <c r="F173" s="268"/>
      <c r="G173" s="268"/>
      <c r="H173" s="268"/>
      <c r="I173" s="268"/>
      <c r="J173" s="269"/>
      <c r="K173" s="36"/>
      <c r="L173" s="44"/>
      <c r="M173" s="35"/>
      <c r="N173" s="35"/>
      <c r="O173" s="35"/>
      <c r="P173" s="35"/>
      <c r="Q173" s="35"/>
      <c r="R173" s="35"/>
      <c r="S173" s="35"/>
      <c r="T173" s="35"/>
      <c r="U173" s="35"/>
      <c r="V173" s="35"/>
      <c r="W173" s="35"/>
      <c r="X173" s="35"/>
      <c r="Y173" s="35"/>
      <c r="Z173" s="35"/>
      <c r="AA173" s="35"/>
      <c r="AB173" s="32"/>
      <c r="AC173" s="32"/>
      <c r="AD173" s="32"/>
    </row>
    <row r="174" spans="1:30" ht="27.65" customHeight="1" x14ac:dyDescent="0.3">
      <c r="A174" s="137" t="s">
        <v>686</v>
      </c>
      <c r="B174" s="138">
        <v>88485</v>
      </c>
      <c r="C174" s="137" t="s">
        <v>23</v>
      </c>
      <c r="D174" s="137" t="str">
        <f>VLOOKUP(B174,BD!A151:D7887,2,0)</f>
        <v>FUNDO SELADOR ACRÍLICO, APLICAÇÃO MANUAL EM PAREDE, UMA DEMÃO. AF_04/2023</v>
      </c>
      <c r="E174" s="139" t="s">
        <v>24</v>
      </c>
      <c r="F174" s="148">
        <v>2078.46</v>
      </c>
      <c r="G174" s="140" t="str">
        <f>VLOOKUP(B174,BD!A151:D7887,4,0)</f>
        <v>4,33</v>
      </c>
      <c r="H174" s="155">
        <f t="shared" si="13"/>
        <v>8999.73</v>
      </c>
      <c r="I174" s="155">
        <f t="shared" si="14"/>
        <v>5.21</v>
      </c>
      <c r="J174" s="155">
        <f t="shared" si="15"/>
        <v>10828.78</v>
      </c>
      <c r="K174" s="35"/>
      <c r="L174" s="44"/>
      <c r="M174" s="35"/>
      <c r="N174" s="35"/>
      <c r="O174" s="35"/>
      <c r="P174" s="35"/>
      <c r="Q174" s="35"/>
      <c r="R174" s="35"/>
      <c r="S174" s="35"/>
      <c r="T174" s="35"/>
      <c r="U174" s="35"/>
      <c r="V174" s="35"/>
      <c r="W174" s="35"/>
      <c r="X174" s="35"/>
      <c r="Y174" s="35"/>
      <c r="Z174" s="35"/>
      <c r="AA174" s="35"/>
      <c r="AB174" s="32"/>
      <c r="AC174" s="32"/>
      <c r="AD174" s="32"/>
    </row>
    <row r="175" spans="1:30" ht="28" x14ac:dyDescent="0.3">
      <c r="A175" s="137" t="s">
        <v>687</v>
      </c>
      <c r="B175" s="138">
        <v>88495</v>
      </c>
      <c r="C175" s="137" t="s">
        <v>23</v>
      </c>
      <c r="D175" s="137" t="str">
        <f>VLOOKUP(B175,BD!A152:D7888,2,0)</f>
        <v>EMASSAMENTO COM MASSA LÁTEX, APLICAÇÃO EM PAREDE, UMA DEMÃO, LIXAMENTO MANUAL. AF_04/2023</v>
      </c>
      <c r="E175" s="139" t="s">
        <v>24</v>
      </c>
      <c r="F175" s="148">
        <v>1351.77</v>
      </c>
      <c r="G175" s="140" t="str">
        <f>VLOOKUP(B175,BD!A152:D7888,4,0)</f>
        <v>11,79</v>
      </c>
      <c r="H175" s="155">
        <f t="shared" si="13"/>
        <v>15937.37</v>
      </c>
      <c r="I175" s="155">
        <f t="shared" si="14"/>
        <v>14.17</v>
      </c>
      <c r="J175" s="155">
        <f t="shared" si="15"/>
        <v>19154.580000000002</v>
      </c>
      <c r="K175" s="35"/>
      <c r="L175" s="44"/>
      <c r="M175" s="35"/>
      <c r="N175" s="35"/>
      <c r="O175" s="35"/>
      <c r="P175" s="35"/>
      <c r="Q175" s="35"/>
      <c r="R175" s="35"/>
      <c r="S175" s="35"/>
      <c r="T175" s="35"/>
      <c r="U175" s="35"/>
      <c r="V175" s="35"/>
      <c r="W175" s="35"/>
      <c r="X175" s="35"/>
      <c r="Y175" s="35"/>
      <c r="Z175" s="35"/>
      <c r="AA175" s="35"/>
      <c r="AB175" s="32"/>
      <c r="AC175" s="32"/>
      <c r="AD175" s="32"/>
    </row>
    <row r="176" spans="1:30" ht="15.5" x14ac:dyDescent="0.3">
      <c r="A176" s="137" t="s">
        <v>688</v>
      </c>
      <c r="B176" s="138">
        <v>104641</v>
      </c>
      <c r="C176" s="137" t="s">
        <v>23</v>
      </c>
      <c r="D176" s="137" t="str">
        <f>VLOOKUP(B176,BD!A153:D7889,2,0)</f>
        <v>PINTURA LÁTEX ACRÍLICA ECONÔMICA, APLICAÇÃO MANUAL EM PAREDES, DUAS DEMÃOS. AF_04/2023</v>
      </c>
      <c r="E176" s="139" t="s">
        <v>24</v>
      </c>
      <c r="F176" s="148">
        <v>1351.77</v>
      </c>
      <c r="G176" s="140" t="str">
        <f>VLOOKUP(B176,BD!A153:D7889,4,0)</f>
        <v>9,53</v>
      </c>
      <c r="H176" s="155">
        <f t="shared" si="13"/>
        <v>12882.37</v>
      </c>
      <c r="I176" s="155">
        <f t="shared" si="14"/>
        <v>11.46</v>
      </c>
      <c r="J176" s="155">
        <f t="shared" si="15"/>
        <v>15491.28</v>
      </c>
      <c r="K176" s="35"/>
      <c r="L176" s="74"/>
      <c r="M176" s="35"/>
      <c r="N176" s="35"/>
      <c r="O176" s="35"/>
      <c r="P176" s="35"/>
      <c r="Q176" s="35"/>
      <c r="R176" s="35"/>
      <c r="S176" s="35"/>
      <c r="T176" s="35"/>
      <c r="U176" s="35"/>
      <c r="V176" s="35"/>
      <c r="W176" s="35"/>
      <c r="X176" s="35"/>
      <c r="Y176" s="35"/>
      <c r="Z176" s="35"/>
      <c r="AA176" s="35"/>
      <c r="AB176" s="32"/>
      <c r="AC176" s="32"/>
      <c r="AD176" s="32"/>
    </row>
    <row r="177" spans="1:30" ht="15.5" x14ac:dyDescent="0.3">
      <c r="A177" s="137" t="s">
        <v>689</v>
      </c>
      <c r="B177" s="138">
        <v>95305</v>
      </c>
      <c r="C177" s="137" t="s">
        <v>23</v>
      </c>
      <c r="D177" s="137" t="str">
        <f>VLOOKUP(B177,BD!A154:D7890,2,0)</f>
        <v>TEXTURA ACRÍLICA, APLICAÇÃO MANUAL EM PAREDE, UMA DEMÃO. AF_04/2023</v>
      </c>
      <c r="E177" s="139" t="s">
        <v>24</v>
      </c>
      <c r="F177" s="148">
        <v>726.69</v>
      </c>
      <c r="G177" s="140" t="str">
        <f>VLOOKUP(B177,BD!A154:D7890,4,0)</f>
        <v>14,10</v>
      </c>
      <c r="H177" s="155">
        <f t="shared" si="13"/>
        <v>10246.33</v>
      </c>
      <c r="I177" s="155">
        <f t="shared" si="14"/>
        <v>16.95</v>
      </c>
      <c r="J177" s="155">
        <f t="shared" si="15"/>
        <v>12317.4</v>
      </c>
      <c r="K177" s="35"/>
      <c r="L177" s="44"/>
      <c r="M177" s="35"/>
      <c r="N177" s="35"/>
      <c r="O177" s="35"/>
      <c r="P177" s="35"/>
      <c r="Q177" s="35"/>
      <c r="R177" s="35"/>
      <c r="S177" s="35"/>
      <c r="T177" s="35"/>
      <c r="U177" s="35"/>
      <c r="V177" s="35"/>
      <c r="W177" s="35"/>
      <c r="X177" s="35"/>
      <c r="Y177" s="35"/>
      <c r="Z177" s="35"/>
      <c r="AA177" s="35"/>
      <c r="AB177" s="32"/>
      <c r="AC177" s="32"/>
      <c r="AD177" s="32"/>
    </row>
    <row r="178" spans="1:30" ht="15.5" x14ac:dyDescent="0.3">
      <c r="A178" s="135" t="s">
        <v>606</v>
      </c>
      <c r="B178" s="135"/>
      <c r="C178" s="135"/>
      <c r="D178" s="135" t="s">
        <v>337</v>
      </c>
      <c r="E178" s="267"/>
      <c r="F178" s="268"/>
      <c r="G178" s="268"/>
      <c r="H178" s="268"/>
      <c r="I178" s="268"/>
      <c r="J178" s="269"/>
      <c r="K178" s="35"/>
      <c r="L178" s="44"/>
      <c r="M178" s="35"/>
      <c r="N178" s="35"/>
      <c r="O178" s="35"/>
      <c r="P178" s="35"/>
      <c r="Q178" s="35"/>
      <c r="R178" s="35"/>
      <c r="S178" s="35"/>
      <c r="T178" s="35"/>
      <c r="U178" s="35"/>
      <c r="V178" s="35"/>
      <c r="W178" s="35"/>
      <c r="X178" s="35"/>
      <c r="Y178" s="35"/>
      <c r="Z178" s="35"/>
      <c r="AA178" s="35"/>
      <c r="AB178" s="32"/>
      <c r="AC178" s="32"/>
      <c r="AD178" s="32"/>
    </row>
    <row r="179" spans="1:30" ht="28" x14ac:dyDescent="0.3">
      <c r="A179" s="137" t="s">
        <v>690</v>
      </c>
      <c r="B179" s="138">
        <v>88494</v>
      </c>
      <c r="C179" s="137" t="s">
        <v>23</v>
      </c>
      <c r="D179" s="137" t="str">
        <f>VLOOKUP(B179,BD!A156:D7892,2,0)</f>
        <v>EMASSAMENTO COM MASSA LÁTEX, APLICAÇÃO EM TETO, UMA DEMÃO, LIXAMENTO MANUAL. AF_04/2023</v>
      </c>
      <c r="E179" s="139" t="s">
        <v>24</v>
      </c>
      <c r="F179" s="148">
        <v>340.81</v>
      </c>
      <c r="G179" s="140" t="str">
        <f>VLOOKUP(B179,BD!A156:D7892,4,0)</f>
        <v>21,24</v>
      </c>
      <c r="H179" s="155">
        <f t="shared" si="13"/>
        <v>7238.8</v>
      </c>
      <c r="I179" s="155">
        <f t="shared" si="14"/>
        <v>25.53</v>
      </c>
      <c r="J179" s="155">
        <f t="shared" si="15"/>
        <v>8700.8799999999992</v>
      </c>
      <c r="K179" s="35"/>
      <c r="L179" s="44"/>
      <c r="M179" s="35"/>
      <c r="N179" s="35"/>
      <c r="O179" s="35"/>
      <c r="P179" s="35"/>
      <c r="Q179" s="35"/>
      <c r="R179" s="35"/>
      <c r="S179" s="35"/>
      <c r="T179" s="35"/>
      <c r="U179" s="35"/>
      <c r="V179" s="35"/>
      <c r="W179" s="35"/>
      <c r="X179" s="35"/>
      <c r="Y179" s="35"/>
      <c r="Z179" s="35"/>
      <c r="AA179" s="35"/>
      <c r="AB179" s="32"/>
      <c r="AC179" s="32"/>
      <c r="AD179" s="32"/>
    </row>
    <row r="180" spans="1:30" ht="15.5" x14ac:dyDescent="0.3">
      <c r="A180" s="137" t="s">
        <v>691</v>
      </c>
      <c r="B180" s="138">
        <v>104639</v>
      </c>
      <c r="C180" s="137" t="s">
        <v>23</v>
      </c>
      <c r="D180" s="137" t="str">
        <f>VLOOKUP(B180,BD!A157:D7893,2,0)</f>
        <v>PINTURA LÁTEX ACRÍLICA ECONÔMICA, APLICAÇÃO MANUAL EM TETO, DUAS DEMÃOS. AF_04/2023</v>
      </c>
      <c r="E180" s="139" t="s">
        <v>24</v>
      </c>
      <c r="F180" s="148">
        <v>340.81</v>
      </c>
      <c r="G180" s="140" t="str">
        <f>VLOOKUP(B180,BD!A157:D7893,4,0)</f>
        <v>11,85</v>
      </c>
      <c r="H180" s="155">
        <f t="shared" si="13"/>
        <v>4038.6</v>
      </c>
      <c r="I180" s="155">
        <f t="shared" si="14"/>
        <v>14.24</v>
      </c>
      <c r="J180" s="155">
        <f t="shared" si="15"/>
        <v>4853.13</v>
      </c>
      <c r="K180" s="35"/>
      <c r="L180" s="44"/>
      <c r="M180" s="35"/>
      <c r="N180" s="35"/>
      <c r="O180" s="35"/>
      <c r="P180" s="35"/>
      <c r="Q180" s="35"/>
      <c r="R180" s="35"/>
      <c r="S180" s="35"/>
      <c r="T180" s="35"/>
      <c r="U180" s="35"/>
      <c r="V180" s="35"/>
      <c r="W180" s="35"/>
      <c r="X180" s="35"/>
      <c r="Y180" s="35"/>
      <c r="Z180" s="35"/>
      <c r="AA180" s="35"/>
      <c r="AB180" s="32"/>
      <c r="AC180" s="32"/>
      <c r="AD180" s="32"/>
    </row>
    <row r="181" spans="1:30" ht="15.5" x14ac:dyDescent="0.3">
      <c r="A181" s="135" t="s">
        <v>1034</v>
      </c>
      <c r="B181" s="135"/>
      <c r="C181" s="135"/>
      <c r="D181" s="135" t="s">
        <v>170</v>
      </c>
      <c r="E181" s="267"/>
      <c r="F181" s="268"/>
      <c r="G181" s="268"/>
      <c r="H181" s="268"/>
      <c r="I181" s="268"/>
      <c r="J181" s="269"/>
      <c r="K181" s="35"/>
      <c r="L181" s="44"/>
      <c r="M181" s="35"/>
      <c r="N181" s="35"/>
      <c r="O181" s="35"/>
      <c r="P181" s="35"/>
      <c r="Q181" s="35"/>
      <c r="R181" s="35"/>
      <c r="S181" s="35"/>
      <c r="T181" s="35"/>
      <c r="U181" s="35"/>
      <c r="V181" s="35"/>
      <c r="W181" s="35"/>
      <c r="X181" s="35"/>
      <c r="Y181" s="35"/>
      <c r="Z181" s="35"/>
      <c r="AA181" s="35"/>
      <c r="AB181" s="32"/>
      <c r="AC181" s="32"/>
      <c r="AD181" s="32"/>
    </row>
    <row r="182" spans="1:30" ht="15.5" x14ac:dyDescent="0.3">
      <c r="A182" s="137" t="s">
        <v>1035</v>
      </c>
      <c r="B182" s="138">
        <v>102197</v>
      </c>
      <c r="C182" s="137" t="s">
        <v>23</v>
      </c>
      <c r="D182" s="137" t="str">
        <f>VLOOKUP(B182,BD!A159:D7895,2,0)</f>
        <v>PINTURA FUNDO NIVELADOR ALQUÍDICO BRANCO EM MADEIRA. AF_01/2021</v>
      </c>
      <c r="E182" s="139" t="s">
        <v>24</v>
      </c>
      <c r="F182" s="148">
        <v>59.06</v>
      </c>
      <c r="G182" s="140" t="str">
        <f>VLOOKUP(B182,BD!A159:D7895,4,0)</f>
        <v>28,39</v>
      </c>
      <c r="H182" s="155">
        <f t="shared" si="13"/>
        <v>1676.71</v>
      </c>
      <c r="I182" s="155">
        <f t="shared" si="14"/>
        <v>34.130000000000003</v>
      </c>
      <c r="J182" s="155">
        <f t="shared" si="15"/>
        <v>2015.72</v>
      </c>
      <c r="K182" s="35"/>
      <c r="L182" s="44"/>
      <c r="M182" s="35"/>
      <c r="N182" s="35"/>
      <c r="O182" s="35"/>
      <c r="P182" s="35"/>
      <c r="Q182" s="35"/>
      <c r="R182" s="35"/>
      <c r="S182" s="35"/>
      <c r="T182" s="35"/>
      <c r="U182" s="35"/>
      <c r="V182" s="35"/>
      <c r="W182" s="35"/>
      <c r="X182" s="35"/>
      <c r="Y182" s="35"/>
      <c r="Z182" s="35"/>
      <c r="AA182" s="35"/>
      <c r="AB182" s="32"/>
      <c r="AC182" s="32"/>
      <c r="AD182" s="32"/>
    </row>
    <row r="183" spans="1:30" ht="28" x14ac:dyDescent="0.3">
      <c r="A183" s="137" t="s">
        <v>1037</v>
      </c>
      <c r="B183" s="138">
        <v>102219</v>
      </c>
      <c r="C183" s="137" t="s">
        <v>23</v>
      </c>
      <c r="D183" s="137" t="str">
        <f>VLOOKUP(B183,BD!A160:D7896,2,0)</f>
        <v>PINTURA TINTA DE ACABAMENTO (PIGMENTADA) ESMALTE SINTÉTICO ACETINADO EM MADEIRA, 2 DEMÃOS. AF_01/2021</v>
      </c>
      <c r="E183" s="139" t="s">
        <v>24</v>
      </c>
      <c r="F183" s="148">
        <v>59.06</v>
      </c>
      <c r="G183" s="140" t="str">
        <f>VLOOKUP(B183,BD!A160:D7896,4,0)</f>
        <v>18,52</v>
      </c>
      <c r="H183" s="155">
        <f t="shared" si="13"/>
        <v>1093.79</v>
      </c>
      <c r="I183" s="155">
        <f t="shared" si="14"/>
        <v>22.26</v>
      </c>
      <c r="J183" s="155">
        <f t="shared" si="15"/>
        <v>1314.68</v>
      </c>
      <c r="K183" s="35"/>
      <c r="L183" s="44"/>
      <c r="M183" s="35"/>
      <c r="N183" s="35"/>
      <c r="O183" s="35"/>
      <c r="P183" s="35"/>
      <c r="Q183" s="35"/>
      <c r="R183" s="35"/>
      <c r="S183" s="35"/>
      <c r="T183" s="35"/>
      <c r="U183" s="35"/>
      <c r="V183" s="35"/>
      <c r="W183" s="35"/>
      <c r="X183" s="35"/>
      <c r="Y183" s="35"/>
      <c r="Z183" s="35"/>
      <c r="AA183" s="35"/>
      <c r="AB183" s="32"/>
      <c r="AC183" s="32"/>
      <c r="AD183" s="32"/>
    </row>
    <row r="184" spans="1:30" ht="15.5" x14ac:dyDescent="0.3">
      <c r="A184" s="135">
        <v>13</v>
      </c>
      <c r="B184" s="135"/>
      <c r="C184" s="135"/>
      <c r="D184" s="135" t="s">
        <v>338</v>
      </c>
      <c r="E184" s="270" t="s">
        <v>14888</v>
      </c>
      <c r="F184" s="271"/>
      <c r="G184" s="271"/>
      <c r="H184" s="271"/>
      <c r="I184" s="272"/>
      <c r="J184" s="156">
        <f>ROUND(SUM(J185),2)</f>
        <v>5769.53</v>
      </c>
      <c r="K184" s="35"/>
      <c r="L184" s="44"/>
      <c r="M184" s="35"/>
      <c r="N184" s="35"/>
      <c r="O184" s="35"/>
      <c r="P184" s="35"/>
      <c r="Q184" s="35"/>
      <c r="R184" s="35"/>
      <c r="S184" s="35"/>
      <c r="T184" s="35"/>
      <c r="U184" s="35"/>
      <c r="V184" s="35"/>
      <c r="W184" s="35"/>
      <c r="X184" s="35"/>
      <c r="Y184" s="35"/>
      <c r="Z184" s="35"/>
      <c r="AA184" s="35"/>
      <c r="AB184" s="32"/>
      <c r="AC184" s="32"/>
      <c r="AD184" s="32"/>
    </row>
    <row r="185" spans="1:30" ht="27.65" customHeight="1" x14ac:dyDescent="0.3">
      <c r="A185" s="137" t="s">
        <v>171</v>
      </c>
      <c r="B185" s="138" t="s">
        <v>168</v>
      </c>
      <c r="C185" s="137" t="s">
        <v>100</v>
      </c>
      <c r="D185" s="137" t="s">
        <v>169</v>
      </c>
      <c r="E185" s="139" t="s">
        <v>24</v>
      </c>
      <c r="F185" s="148">
        <v>13.42</v>
      </c>
      <c r="G185" s="140">
        <v>357.64</v>
      </c>
      <c r="H185" s="155">
        <f t="shared" si="13"/>
        <v>4799.53</v>
      </c>
      <c r="I185" s="155">
        <f t="shared" si="14"/>
        <v>429.92</v>
      </c>
      <c r="J185" s="155">
        <f t="shared" si="15"/>
        <v>5769.53</v>
      </c>
      <c r="K185" s="35"/>
      <c r="L185" s="44"/>
      <c r="M185" s="35"/>
      <c r="N185" s="35"/>
      <c r="O185" s="35"/>
      <c r="P185" s="35"/>
      <c r="Q185" s="35"/>
      <c r="R185" s="35"/>
      <c r="S185" s="35"/>
      <c r="T185" s="35"/>
      <c r="U185" s="35"/>
      <c r="V185" s="35"/>
      <c r="W185" s="35"/>
      <c r="X185" s="35"/>
      <c r="Y185" s="35"/>
      <c r="Z185" s="35"/>
      <c r="AA185" s="35"/>
      <c r="AB185" s="32"/>
      <c r="AC185" s="32"/>
      <c r="AD185" s="32"/>
    </row>
    <row r="186" spans="1:30" ht="15.5" x14ac:dyDescent="0.3">
      <c r="A186" s="135">
        <v>14</v>
      </c>
      <c r="B186" s="135"/>
      <c r="C186" s="135"/>
      <c r="D186" s="135" t="s">
        <v>339</v>
      </c>
      <c r="E186" s="270" t="s">
        <v>14888</v>
      </c>
      <c r="F186" s="271"/>
      <c r="G186" s="271"/>
      <c r="H186" s="271"/>
      <c r="I186" s="272"/>
      <c r="J186" s="156">
        <f>ROUND(SUM(J187:J211),2)</f>
        <v>52357.19</v>
      </c>
      <c r="K186" s="35"/>
      <c r="L186" s="44"/>
      <c r="M186" s="35"/>
      <c r="N186" s="35"/>
      <c r="O186" s="35"/>
      <c r="P186" s="35"/>
      <c r="Q186" s="35"/>
      <c r="R186" s="35"/>
      <c r="S186" s="35"/>
      <c r="T186" s="35"/>
      <c r="U186" s="35"/>
      <c r="V186" s="35"/>
      <c r="W186" s="35"/>
      <c r="X186" s="35"/>
      <c r="Y186" s="35"/>
      <c r="Z186" s="35"/>
      <c r="AA186" s="35"/>
      <c r="AB186" s="32"/>
      <c r="AC186" s="32"/>
      <c r="AD186" s="32"/>
    </row>
    <row r="187" spans="1:30" ht="15.5" x14ac:dyDescent="0.3">
      <c r="A187" s="135" t="s">
        <v>175</v>
      </c>
      <c r="B187" s="135"/>
      <c r="C187" s="135"/>
      <c r="D187" s="135" t="s">
        <v>340</v>
      </c>
      <c r="E187" s="267"/>
      <c r="F187" s="268"/>
      <c r="G187" s="268"/>
      <c r="H187" s="268"/>
      <c r="I187" s="268"/>
      <c r="J187" s="269"/>
      <c r="K187" s="35"/>
      <c r="L187" s="74"/>
      <c r="M187" s="35"/>
      <c r="N187" s="35"/>
      <c r="O187" s="35"/>
      <c r="P187" s="35"/>
      <c r="Q187" s="35"/>
      <c r="R187" s="35"/>
      <c r="S187" s="35"/>
      <c r="T187" s="35"/>
      <c r="U187" s="35"/>
      <c r="V187" s="35"/>
      <c r="W187" s="35"/>
      <c r="X187" s="35"/>
      <c r="Y187" s="35"/>
      <c r="Z187" s="35"/>
      <c r="AA187" s="35"/>
      <c r="AB187" s="32"/>
      <c r="AC187" s="32"/>
      <c r="AD187" s="32"/>
    </row>
    <row r="188" spans="1:30" ht="28" x14ac:dyDescent="0.3">
      <c r="A188" s="137" t="s">
        <v>692</v>
      </c>
      <c r="B188" s="138">
        <v>100860</v>
      </c>
      <c r="C188" s="137" t="s">
        <v>23</v>
      </c>
      <c r="D188" s="137" t="str">
        <f>VLOOKUP(B188,BD!A165:D7901,2,0)</f>
        <v>CHUVEIRO ELÉTRICO COMUM CORPO PLÁSTICO, TIPO DUCHA - FORNECIMENTO E INSTALAÇÃO. AF_01/2020</v>
      </c>
      <c r="E188" s="139" t="s">
        <v>26</v>
      </c>
      <c r="F188" s="148">
        <v>2</v>
      </c>
      <c r="G188" s="140" t="str">
        <f>VLOOKUP(B188,BD!A165:D7901,4,0)</f>
        <v>95,08</v>
      </c>
      <c r="H188" s="155">
        <f t="shared" si="13"/>
        <v>190.16</v>
      </c>
      <c r="I188" s="155">
        <f t="shared" si="14"/>
        <v>114.3</v>
      </c>
      <c r="J188" s="155">
        <f t="shared" si="15"/>
        <v>228.6</v>
      </c>
      <c r="K188" s="35"/>
      <c r="L188" s="74"/>
      <c r="M188" s="35"/>
      <c r="N188" s="35"/>
      <c r="O188" s="35"/>
      <c r="P188" s="35"/>
      <c r="Q188" s="35"/>
      <c r="R188" s="35"/>
      <c r="S188" s="35"/>
      <c r="T188" s="35"/>
      <c r="U188" s="35"/>
      <c r="V188" s="35"/>
      <c r="W188" s="35"/>
      <c r="X188" s="35"/>
      <c r="Y188" s="35"/>
      <c r="Z188" s="35"/>
      <c r="AA188" s="35"/>
      <c r="AB188" s="32"/>
      <c r="AC188" s="32"/>
      <c r="AD188" s="32"/>
    </row>
    <row r="189" spans="1:30" ht="15.5" x14ac:dyDescent="0.3">
      <c r="A189" s="135" t="s">
        <v>589</v>
      </c>
      <c r="B189" s="135"/>
      <c r="C189" s="135"/>
      <c r="D189" s="135" t="s">
        <v>346</v>
      </c>
      <c r="E189" s="267"/>
      <c r="F189" s="268"/>
      <c r="G189" s="268"/>
      <c r="H189" s="268"/>
      <c r="I189" s="268"/>
      <c r="J189" s="269"/>
      <c r="K189" s="35"/>
      <c r="L189" s="74"/>
      <c r="M189" s="35"/>
      <c r="N189" s="35"/>
      <c r="O189" s="35"/>
      <c r="P189" s="35"/>
      <c r="Q189" s="35"/>
      <c r="R189" s="35"/>
      <c r="S189" s="35"/>
      <c r="T189" s="35"/>
      <c r="U189" s="35"/>
      <c r="V189" s="35"/>
      <c r="W189" s="35"/>
      <c r="X189" s="35"/>
      <c r="Y189" s="35"/>
      <c r="Z189" s="35"/>
      <c r="AA189" s="35"/>
      <c r="AB189" s="32"/>
      <c r="AC189" s="32"/>
      <c r="AD189" s="32"/>
    </row>
    <row r="190" spans="1:30" ht="28" x14ac:dyDescent="0.3">
      <c r="A190" s="137" t="s">
        <v>694</v>
      </c>
      <c r="B190" s="138">
        <v>86932</v>
      </c>
      <c r="C190" s="137" t="s">
        <v>23</v>
      </c>
      <c r="D190" s="137" t="str">
        <f>VLOOKUP(B190,BD!A167:D7903,2,0)</f>
        <v>VASO SANITÁRIO SIFONADO COM CAIXA ACOPLADA LOUÇA BRANCA - PADRÃO MÉDIO, INCLUSO ENGATE FLEXÍVEL EM METAL CROMADO, 1/2  X 40CM - FORNECIMENTO E INSTALAÇÃO. AF_01/2020</v>
      </c>
      <c r="E190" s="139" t="s">
        <v>26</v>
      </c>
      <c r="F190" s="148">
        <v>6</v>
      </c>
      <c r="G190" s="140" t="str">
        <f>VLOOKUP(B190,BD!A167:D7903,4,0)</f>
        <v>563,40</v>
      </c>
      <c r="H190" s="155">
        <f t="shared" si="13"/>
        <v>3380.4</v>
      </c>
      <c r="I190" s="155">
        <f t="shared" si="14"/>
        <v>677.26</v>
      </c>
      <c r="J190" s="155">
        <f t="shared" si="15"/>
        <v>4063.56</v>
      </c>
      <c r="K190" s="35"/>
      <c r="L190" s="74"/>
      <c r="M190" s="35"/>
      <c r="N190" s="35"/>
      <c r="O190" s="35"/>
      <c r="P190" s="35"/>
      <c r="Q190" s="35"/>
      <c r="R190" s="35"/>
      <c r="S190" s="35"/>
      <c r="T190" s="35"/>
      <c r="U190" s="35"/>
      <c r="V190" s="35"/>
      <c r="W190" s="35"/>
      <c r="X190" s="35"/>
      <c r="Y190" s="35"/>
      <c r="Z190" s="35"/>
      <c r="AA190" s="35"/>
      <c r="AB190" s="32"/>
      <c r="AC190" s="32"/>
      <c r="AD190" s="32"/>
    </row>
    <row r="191" spans="1:30" ht="15.5" x14ac:dyDescent="0.3">
      <c r="A191" s="137" t="s">
        <v>695</v>
      </c>
      <c r="B191" s="138" t="s">
        <v>551</v>
      </c>
      <c r="C191" s="137" t="s">
        <v>133</v>
      </c>
      <c r="D191" s="137" t="s">
        <v>696</v>
      </c>
      <c r="E191" s="139" t="s">
        <v>113</v>
      </c>
      <c r="F191" s="148">
        <v>1</v>
      </c>
      <c r="G191" s="140"/>
      <c r="H191" s="155">
        <f t="shared" si="13"/>
        <v>0</v>
      </c>
      <c r="I191" s="155">
        <f t="shared" si="14"/>
        <v>0</v>
      </c>
      <c r="J191" s="155">
        <f t="shared" si="15"/>
        <v>0</v>
      </c>
      <c r="K191" s="35"/>
      <c r="L191" s="74"/>
      <c r="M191" s="35"/>
      <c r="N191" s="35"/>
      <c r="O191" s="35"/>
      <c r="P191" s="35"/>
      <c r="Q191" s="35"/>
      <c r="R191" s="35"/>
      <c r="S191" s="35"/>
      <c r="T191" s="35"/>
      <c r="U191" s="35"/>
      <c r="V191" s="35"/>
      <c r="W191" s="35"/>
      <c r="X191" s="35"/>
      <c r="Y191" s="35"/>
      <c r="Z191" s="35"/>
      <c r="AA191" s="35"/>
      <c r="AB191" s="32"/>
      <c r="AC191" s="32"/>
      <c r="AD191" s="32"/>
    </row>
    <row r="192" spans="1:30" ht="42" x14ac:dyDescent="0.3">
      <c r="A192" s="137" t="s">
        <v>697</v>
      </c>
      <c r="B192" s="138">
        <v>86939</v>
      </c>
      <c r="C192" s="137" t="s">
        <v>23</v>
      </c>
      <c r="D192" s="137" t="str">
        <f>VLOOKUP(B192,BD!A169:D7905,2,0)</f>
        <v>LAVATÓRIO LOUÇA BRANCA COM COLUNA, *44 X 35,5* CM, PADRÃO POPULAR, INCLUSO SIFÃO FLEXÍVEL EM PVC, VÁLVULA E ENGATE FLEXÍVEL 30CM EM PLÁSTICO E COM TORNEIRA CROMADA PADRÃO POPULAR - FORNECIMENTO E INSTALAÇÃO. AF_01/2020</v>
      </c>
      <c r="E192" s="139" t="s">
        <v>26</v>
      </c>
      <c r="F192" s="148">
        <v>13</v>
      </c>
      <c r="G192" s="140" t="str">
        <f>VLOOKUP(B192,BD!A169:D7905,4,0)</f>
        <v>442,83</v>
      </c>
      <c r="H192" s="155">
        <f t="shared" si="13"/>
        <v>5756.79</v>
      </c>
      <c r="I192" s="155">
        <f t="shared" si="14"/>
        <v>532.33000000000004</v>
      </c>
      <c r="J192" s="155">
        <f t="shared" si="15"/>
        <v>6920.29</v>
      </c>
      <c r="K192" s="35"/>
      <c r="L192" s="74"/>
      <c r="M192" s="35"/>
      <c r="N192" s="35"/>
      <c r="O192" s="35"/>
      <c r="P192" s="35"/>
      <c r="Q192" s="35"/>
      <c r="R192" s="35"/>
      <c r="S192" s="35"/>
      <c r="T192" s="35"/>
      <c r="U192" s="35"/>
      <c r="V192" s="35"/>
      <c r="W192" s="35"/>
      <c r="X192" s="35"/>
      <c r="Y192" s="35"/>
      <c r="Z192" s="35"/>
      <c r="AA192" s="35"/>
      <c r="AB192" s="32"/>
      <c r="AC192" s="32"/>
      <c r="AD192" s="32"/>
    </row>
    <row r="193" spans="1:30" ht="42" x14ac:dyDescent="0.3">
      <c r="A193" s="137" t="s">
        <v>698</v>
      </c>
      <c r="B193" s="138">
        <v>86919</v>
      </c>
      <c r="C193" s="137" t="s">
        <v>23</v>
      </c>
      <c r="D193" s="137" t="str">
        <f>VLOOKUP(B193,BD!A170:D7906,2,0)</f>
        <v>TANQUE DE LOUÇA BRANCA COM COLUNA, 30L OU EQUIVALENTE, INCLUSO SIFÃO FLEXÍVEL EM PVC, VÁLVULA METÁLICA E TORNEIRA DE METAL CROMADO PADRÃO MÉDIO - FORNECIMENTO E INSTALAÇÃO. AF_01/2020</v>
      </c>
      <c r="E193" s="139" t="s">
        <v>26</v>
      </c>
      <c r="F193" s="148">
        <v>1</v>
      </c>
      <c r="G193" s="140" t="str">
        <f>VLOOKUP(B193,BD!A170:D7906,4,0)</f>
        <v>937,08</v>
      </c>
      <c r="H193" s="155">
        <f t="shared" si="13"/>
        <v>937.08</v>
      </c>
      <c r="I193" s="155">
        <f t="shared" si="14"/>
        <v>1126.46</v>
      </c>
      <c r="J193" s="155">
        <f t="shared" si="15"/>
        <v>1126.46</v>
      </c>
      <c r="K193" s="35"/>
      <c r="L193" s="74"/>
      <c r="M193" s="35"/>
      <c r="N193" s="35"/>
      <c r="O193" s="35"/>
      <c r="P193" s="35"/>
      <c r="Q193" s="35"/>
      <c r="R193" s="35"/>
      <c r="S193" s="35"/>
      <c r="T193" s="35"/>
      <c r="U193" s="35"/>
      <c r="V193" s="35"/>
      <c r="W193" s="35"/>
      <c r="X193" s="35"/>
      <c r="Y193" s="35"/>
      <c r="Z193" s="35"/>
      <c r="AA193" s="35"/>
      <c r="AB193" s="32"/>
      <c r="AC193" s="32"/>
      <c r="AD193" s="32"/>
    </row>
    <row r="194" spans="1:30" ht="28" x14ac:dyDescent="0.3">
      <c r="A194" s="137" t="s">
        <v>699</v>
      </c>
      <c r="B194" s="138" t="s">
        <v>347</v>
      </c>
      <c r="C194" s="137" t="s">
        <v>348</v>
      </c>
      <c r="D194" s="137" t="s">
        <v>484</v>
      </c>
      <c r="E194" s="139" t="s">
        <v>349</v>
      </c>
      <c r="F194" s="148">
        <v>1</v>
      </c>
      <c r="G194" s="140">
        <v>543.23</v>
      </c>
      <c r="H194" s="155">
        <f t="shared" si="13"/>
        <v>543.23</v>
      </c>
      <c r="I194" s="155">
        <f t="shared" si="14"/>
        <v>653.02</v>
      </c>
      <c r="J194" s="155">
        <f t="shared" si="15"/>
        <v>653.02</v>
      </c>
      <c r="K194" s="35"/>
      <c r="L194" s="74"/>
      <c r="M194" s="35"/>
      <c r="N194" s="35"/>
      <c r="O194" s="35"/>
      <c r="P194" s="35"/>
      <c r="Q194" s="35"/>
      <c r="R194" s="35"/>
      <c r="S194" s="35"/>
      <c r="T194" s="35"/>
      <c r="U194" s="35"/>
      <c r="V194" s="35"/>
      <c r="W194" s="35"/>
      <c r="X194" s="35"/>
      <c r="Y194" s="35"/>
      <c r="Z194" s="35"/>
      <c r="AA194" s="35"/>
      <c r="AB194" s="32"/>
      <c r="AC194" s="32"/>
      <c r="AD194" s="32"/>
    </row>
    <row r="195" spans="1:30" ht="28" x14ac:dyDescent="0.3">
      <c r="A195" s="137" t="s">
        <v>700</v>
      </c>
      <c r="B195" s="138">
        <v>86901</v>
      </c>
      <c r="C195" s="137" t="s">
        <v>23</v>
      </c>
      <c r="D195" s="137" t="str">
        <f>VLOOKUP(B195,BD!A172:D7908,2,0)</f>
        <v>CUBA DE EMBUTIR OVAL EM LOUÇA BRANCA, 35 X 50CM OU EQUIVALENTE - FORNECIMENTO E INSTALAÇÃO. AF_01/2020</v>
      </c>
      <c r="E195" s="139" t="s">
        <v>26</v>
      </c>
      <c r="F195" s="148">
        <v>3</v>
      </c>
      <c r="G195" s="140" t="str">
        <f>VLOOKUP(B195,BD!A172:D7908,4,0)</f>
        <v>147,76</v>
      </c>
      <c r="H195" s="155">
        <f t="shared" si="13"/>
        <v>443.28</v>
      </c>
      <c r="I195" s="155">
        <f t="shared" si="14"/>
        <v>177.62</v>
      </c>
      <c r="J195" s="155">
        <f t="shared" si="15"/>
        <v>532.86</v>
      </c>
      <c r="K195" s="35"/>
      <c r="L195" s="74"/>
      <c r="M195" s="35"/>
      <c r="N195" s="35"/>
      <c r="O195" s="35"/>
      <c r="P195" s="35"/>
      <c r="Q195" s="35"/>
      <c r="R195" s="35"/>
      <c r="S195" s="35"/>
      <c r="T195" s="35"/>
      <c r="U195" s="35"/>
      <c r="V195" s="35"/>
      <c r="W195" s="35"/>
      <c r="X195" s="35"/>
      <c r="Y195" s="35"/>
      <c r="Z195" s="35"/>
      <c r="AA195" s="35"/>
      <c r="AB195" s="32"/>
      <c r="AC195" s="32"/>
      <c r="AD195" s="32"/>
    </row>
    <row r="196" spans="1:30" ht="15.5" x14ac:dyDescent="0.3">
      <c r="A196" s="137" t="s">
        <v>701</v>
      </c>
      <c r="B196" s="138" t="s">
        <v>629</v>
      </c>
      <c r="C196" s="137" t="s">
        <v>133</v>
      </c>
      <c r="D196" s="137" t="s">
        <v>630</v>
      </c>
      <c r="E196" s="139" t="s">
        <v>113</v>
      </c>
      <c r="F196" s="148">
        <v>6</v>
      </c>
      <c r="G196" s="140">
        <v>391.83</v>
      </c>
      <c r="H196" s="155">
        <f t="shared" si="13"/>
        <v>2350.98</v>
      </c>
      <c r="I196" s="155">
        <f t="shared" si="14"/>
        <v>471.02</v>
      </c>
      <c r="J196" s="155">
        <f t="shared" si="15"/>
        <v>2826.12</v>
      </c>
      <c r="K196" s="35"/>
      <c r="L196" s="74"/>
      <c r="M196" s="35"/>
      <c r="N196" s="35"/>
      <c r="O196" s="35"/>
      <c r="P196" s="35"/>
      <c r="Q196" s="35"/>
      <c r="R196" s="35"/>
      <c r="S196" s="35"/>
      <c r="T196" s="35"/>
      <c r="U196" s="35"/>
      <c r="V196" s="35"/>
      <c r="W196" s="35"/>
      <c r="X196" s="35"/>
      <c r="Y196" s="35"/>
      <c r="Z196" s="35"/>
      <c r="AA196" s="35"/>
      <c r="AB196" s="32"/>
      <c r="AC196" s="32"/>
      <c r="AD196" s="32"/>
    </row>
    <row r="197" spans="1:30" ht="15.5" x14ac:dyDescent="0.3">
      <c r="A197" s="135" t="s">
        <v>702</v>
      </c>
      <c r="B197" s="135"/>
      <c r="C197" s="135"/>
      <c r="D197" s="135" t="s">
        <v>553</v>
      </c>
      <c r="E197" s="267"/>
      <c r="F197" s="268"/>
      <c r="G197" s="268"/>
      <c r="H197" s="268"/>
      <c r="I197" s="268"/>
      <c r="J197" s="269"/>
      <c r="K197" s="35"/>
      <c r="L197" s="44"/>
      <c r="M197" s="35"/>
      <c r="N197" s="35"/>
      <c r="O197" s="35"/>
      <c r="P197" s="35"/>
      <c r="Q197" s="35"/>
      <c r="R197" s="35"/>
      <c r="S197" s="35"/>
      <c r="T197" s="35"/>
      <c r="U197" s="35"/>
      <c r="V197" s="35"/>
      <c r="W197" s="35"/>
      <c r="X197" s="35"/>
      <c r="Y197" s="35"/>
      <c r="Z197" s="35"/>
      <c r="AA197" s="35"/>
      <c r="AB197" s="32"/>
      <c r="AC197" s="32"/>
      <c r="AD197" s="32"/>
    </row>
    <row r="198" spans="1:30" ht="15.5" x14ac:dyDescent="0.3">
      <c r="A198" s="137" t="s">
        <v>703</v>
      </c>
      <c r="B198" s="138" t="s">
        <v>554</v>
      </c>
      <c r="C198" s="137" t="s">
        <v>133</v>
      </c>
      <c r="D198" s="137" t="s">
        <v>555</v>
      </c>
      <c r="E198" s="139" t="s">
        <v>24</v>
      </c>
      <c r="F198" s="148">
        <v>7.14</v>
      </c>
      <c r="G198" s="140">
        <v>984.66</v>
      </c>
      <c r="H198" s="155">
        <f t="shared" si="13"/>
        <v>7030.47</v>
      </c>
      <c r="I198" s="155">
        <f t="shared" si="14"/>
        <v>1183.6600000000001</v>
      </c>
      <c r="J198" s="155">
        <f t="shared" si="15"/>
        <v>8451.33</v>
      </c>
      <c r="K198" s="35"/>
      <c r="L198" s="44"/>
      <c r="M198" s="35"/>
      <c r="N198" s="35"/>
      <c r="O198" s="35"/>
      <c r="P198" s="35"/>
      <c r="Q198" s="35"/>
      <c r="R198" s="35"/>
      <c r="S198" s="35"/>
      <c r="T198" s="35"/>
      <c r="U198" s="35"/>
      <c r="V198" s="35"/>
      <c r="W198" s="35"/>
      <c r="X198" s="35"/>
      <c r="Y198" s="35"/>
      <c r="Z198" s="35"/>
      <c r="AA198" s="35"/>
      <c r="AB198" s="32"/>
      <c r="AC198" s="32"/>
      <c r="AD198" s="32"/>
    </row>
    <row r="199" spans="1:30" ht="15.5" x14ac:dyDescent="0.3">
      <c r="A199" s="137" t="s">
        <v>704</v>
      </c>
      <c r="B199" s="138" t="s">
        <v>556</v>
      </c>
      <c r="C199" s="137" t="s">
        <v>100</v>
      </c>
      <c r="D199" s="137" t="s">
        <v>557</v>
      </c>
      <c r="E199" s="139" t="s">
        <v>113</v>
      </c>
      <c r="F199" s="148">
        <v>1</v>
      </c>
      <c r="G199" s="140">
        <v>1890.11</v>
      </c>
      <c r="H199" s="155">
        <f t="shared" si="13"/>
        <v>1890.11</v>
      </c>
      <c r="I199" s="155">
        <f t="shared" si="14"/>
        <v>2272.1</v>
      </c>
      <c r="J199" s="155">
        <f t="shared" si="15"/>
        <v>2272.1</v>
      </c>
      <c r="K199" s="35"/>
      <c r="L199" s="44"/>
      <c r="M199" s="35"/>
      <c r="N199" s="35"/>
      <c r="O199" s="35"/>
      <c r="P199" s="35"/>
      <c r="Q199" s="35"/>
      <c r="R199" s="35"/>
      <c r="S199" s="35"/>
      <c r="T199" s="35"/>
      <c r="U199" s="35"/>
      <c r="V199" s="35"/>
      <c r="W199" s="35"/>
      <c r="X199" s="35"/>
      <c r="Y199" s="35"/>
      <c r="Z199" s="35"/>
      <c r="AA199" s="35"/>
      <c r="AB199" s="32"/>
      <c r="AC199" s="32"/>
      <c r="AD199" s="32"/>
    </row>
    <row r="200" spans="1:30" ht="28" x14ac:dyDescent="0.3">
      <c r="A200" s="137" t="s">
        <v>705</v>
      </c>
      <c r="B200" s="138">
        <v>86900</v>
      </c>
      <c r="C200" s="137" t="s">
        <v>23</v>
      </c>
      <c r="D200" s="137" t="str">
        <f>VLOOKUP(B200,BD!A177:D7913,2,0)</f>
        <v>CUBA DE EMBUTIR RETANGULAR DE AÇO INOXIDÁVEL, 46 X 30 X 12 CM - FORNECIMENTO E INSTALAÇÃO. AF_01/2020</v>
      </c>
      <c r="E200" s="139" t="s">
        <v>26</v>
      </c>
      <c r="F200" s="148">
        <v>6</v>
      </c>
      <c r="G200" s="140" t="str">
        <f>VLOOKUP(B200,BD!A177:D7913,4,0)</f>
        <v>203,42</v>
      </c>
      <c r="H200" s="155">
        <f t="shared" si="13"/>
        <v>1220.52</v>
      </c>
      <c r="I200" s="155">
        <f t="shared" si="14"/>
        <v>244.53</v>
      </c>
      <c r="J200" s="155">
        <f t="shared" si="15"/>
        <v>1467.18</v>
      </c>
      <c r="K200" s="35"/>
      <c r="L200" s="74"/>
      <c r="M200" s="35"/>
      <c r="N200" s="35"/>
      <c r="O200" s="35"/>
      <c r="P200" s="35"/>
      <c r="Q200" s="35"/>
      <c r="R200" s="35"/>
      <c r="S200" s="35"/>
      <c r="T200" s="35"/>
      <c r="U200" s="35"/>
      <c r="V200" s="35"/>
      <c r="W200" s="35"/>
      <c r="X200" s="35"/>
      <c r="Y200" s="35"/>
      <c r="Z200" s="35"/>
      <c r="AA200" s="35"/>
      <c r="AB200" s="32"/>
      <c r="AC200" s="32"/>
      <c r="AD200" s="32"/>
    </row>
    <row r="201" spans="1:30" ht="28" x14ac:dyDescent="0.3">
      <c r="A201" s="137" t="s">
        <v>707</v>
      </c>
      <c r="B201" s="138">
        <v>86913</v>
      </c>
      <c r="C201" s="137" t="s">
        <v>23</v>
      </c>
      <c r="D201" s="137" t="str">
        <f>VLOOKUP(B201,BD!A178:D7914,2,0)</f>
        <v>TORNEIRA CROMADA 1/2" OU 3/4" PARA TANQUE, PADRÃO POPULAR - FORNECIMENTO E INSTALAÇÃO. AF_01/2020</v>
      </c>
      <c r="E201" s="139" t="s">
        <v>26</v>
      </c>
      <c r="F201" s="148">
        <v>5</v>
      </c>
      <c r="G201" s="140" t="str">
        <f>VLOOKUP(B201,BD!A178:D7914,4,0)</f>
        <v>56,91</v>
      </c>
      <c r="H201" s="155">
        <f t="shared" si="13"/>
        <v>284.55</v>
      </c>
      <c r="I201" s="155">
        <f t="shared" si="14"/>
        <v>68.41</v>
      </c>
      <c r="J201" s="155">
        <f t="shared" si="15"/>
        <v>342.05</v>
      </c>
      <c r="K201" s="35"/>
      <c r="L201" s="74"/>
      <c r="M201" s="35"/>
      <c r="N201" s="35"/>
      <c r="O201" s="35"/>
      <c r="P201" s="35"/>
      <c r="Q201" s="35"/>
      <c r="R201" s="35"/>
      <c r="S201" s="35"/>
      <c r="T201" s="35"/>
      <c r="U201" s="35"/>
      <c r="V201" s="35"/>
      <c r="W201" s="35"/>
      <c r="X201" s="35"/>
      <c r="Y201" s="35"/>
      <c r="Z201" s="35"/>
      <c r="AA201" s="35"/>
      <c r="AB201" s="32"/>
      <c r="AC201" s="32"/>
      <c r="AD201" s="32"/>
    </row>
    <row r="202" spans="1:30" ht="15.5" x14ac:dyDescent="0.3">
      <c r="A202" s="137" t="s">
        <v>709</v>
      </c>
      <c r="B202" s="138" t="s">
        <v>343</v>
      </c>
      <c r="C202" s="137" t="s">
        <v>133</v>
      </c>
      <c r="D202" s="137" t="s">
        <v>483</v>
      </c>
      <c r="E202" s="139" t="s">
        <v>113</v>
      </c>
      <c r="F202" s="148">
        <v>2</v>
      </c>
      <c r="G202" s="140">
        <v>448.56</v>
      </c>
      <c r="H202" s="155">
        <f t="shared" si="13"/>
        <v>897.12</v>
      </c>
      <c r="I202" s="155">
        <f t="shared" si="14"/>
        <v>539.21</v>
      </c>
      <c r="J202" s="155">
        <f t="shared" si="15"/>
        <v>1078.42</v>
      </c>
      <c r="K202" s="35"/>
      <c r="L202" s="74"/>
      <c r="M202" s="35"/>
      <c r="N202" s="35"/>
      <c r="O202" s="35"/>
      <c r="P202" s="35"/>
      <c r="Q202" s="35"/>
      <c r="R202" s="35"/>
      <c r="S202" s="35"/>
      <c r="T202" s="35"/>
      <c r="U202" s="35"/>
      <c r="V202" s="35"/>
      <c r="W202" s="35"/>
      <c r="X202" s="35"/>
      <c r="Y202" s="35"/>
      <c r="Z202" s="35"/>
      <c r="AA202" s="35"/>
      <c r="AB202" s="32"/>
      <c r="AC202" s="32"/>
      <c r="AD202" s="32"/>
    </row>
    <row r="203" spans="1:30" ht="15.5" x14ac:dyDescent="0.3">
      <c r="A203" s="137" t="s">
        <v>710</v>
      </c>
      <c r="B203" s="138" t="s">
        <v>558</v>
      </c>
      <c r="C203" s="137" t="s">
        <v>133</v>
      </c>
      <c r="D203" s="137" t="s">
        <v>559</v>
      </c>
      <c r="E203" s="139" t="s">
        <v>26</v>
      </c>
      <c r="F203" s="148">
        <v>6</v>
      </c>
      <c r="G203" s="140">
        <v>411.29</v>
      </c>
      <c r="H203" s="155">
        <f t="shared" si="13"/>
        <v>2467.7399999999998</v>
      </c>
      <c r="I203" s="155">
        <f t="shared" si="14"/>
        <v>494.41</v>
      </c>
      <c r="J203" s="155">
        <f t="shared" si="15"/>
        <v>2966.46</v>
      </c>
      <c r="K203" s="35"/>
      <c r="L203" s="74"/>
      <c r="M203" s="35"/>
      <c r="N203" s="35"/>
      <c r="O203" s="35"/>
      <c r="P203" s="35"/>
      <c r="Q203" s="35"/>
      <c r="R203" s="35"/>
      <c r="S203" s="35"/>
      <c r="T203" s="35"/>
      <c r="U203" s="35"/>
      <c r="V203" s="35"/>
      <c r="W203" s="35"/>
      <c r="X203" s="35"/>
      <c r="Y203" s="35"/>
      <c r="Z203" s="35"/>
      <c r="AA203" s="35"/>
      <c r="AB203" s="32"/>
      <c r="AC203" s="32"/>
      <c r="AD203" s="32"/>
    </row>
    <row r="204" spans="1:30" ht="15.5" x14ac:dyDescent="0.3">
      <c r="A204" s="137" t="s">
        <v>711</v>
      </c>
      <c r="B204" s="138" t="s">
        <v>178</v>
      </c>
      <c r="C204" s="137" t="s">
        <v>100</v>
      </c>
      <c r="D204" s="137" t="s">
        <v>179</v>
      </c>
      <c r="E204" s="139" t="s">
        <v>113</v>
      </c>
      <c r="F204" s="148">
        <v>22</v>
      </c>
      <c r="G204" s="140">
        <v>234.85</v>
      </c>
      <c r="H204" s="155">
        <f t="shared" si="13"/>
        <v>5166.7</v>
      </c>
      <c r="I204" s="155">
        <f t="shared" si="14"/>
        <v>282.31</v>
      </c>
      <c r="J204" s="155">
        <f t="shared" si="15"/>
        <v>6210.82</v>
      </c>
      <c r="K204" s="35"/>
      <c r="L204" s="44"/>
      <c r="M204" s="35"/>
      <c r="N204" s="35"/>
      <c r="O204" s="35"/>
      <c r="P204" s="35"/>
      <c r="Q204" s="35"/>
      <c r="R204" s="35"/>
      <c r="S204" s="35"/>
      <c r="T204" s="35"/>
      <c r="U204" s="35"/>
      <c r="V204" s="35"/>
      <c r="W204" s="35"/>
      <c r="X204" s="35"/>
      <c r="Y204" s="35"/>
      <c r="Z204" s="35"/>
      <c r="AA204" s="35"/>
      <c r="AB204" s="32"/>
      <c r="AC204" s="32"/>
      <c r="AD204" s="32"/>
    </row>
    <row r="205" spans="1:30" ht="28" x14ac:dyDescent="0.3">
      <c r="A205" s="137" t="s">
        <v>712</v>
      </c>
      <c r="B205" s="138" t="s">
        <v>560</v>
      </c>
      <c r="C205" s="137" t="s">
        <v>100</v>
      </c>
      <c r="D205" s="137" t="s">
        <v>561</v>
      </c>
      <c r="E205" s="139" t="s">
        <v>113</v>
      </c>
      <c r="F205" s="148">
        <v>1</v>
      </c>
      <c r="G205" s="140">
        <v>62.83</v>
      </c>
      <c r="H205" s="155">
        <f t="shared" si="13"/>
        <v>62.83</v>
      </c>
      <c r="I205" s="155">
        <f t="shared" si="14"/>
        <v>75.53</v>
      </c>
      <c r="J205" s="155">
        <f t="shared" si="15"/>
        <v>75.53</v>
      </c>
      <c r="K205" s="35"/>
      <c r="L205" s="44"/>
      <c r="M205" s="35"/>
      <c r="N205" s="35"/>
      <c r="O205" s="35"/>
      <c r="P205" s="35"/>
      <c r="Q205" s="35"/>
      <c r="R205" s="35"/>
      <c r="S205" s="35"/>
      <c r="T205" s="35"/>
      <c r="U205" s="35"/>
      <c r="V205" s="35"/>
      <c r="W205" s="35"/>
      <c r="X205" s="35"/>
      <c r="Y205" s="35"/>
      <c r="Z205" s="35"/>
      <c r="AA205" s="35"/>
      <c r="AB205" s="32"/>
      <c r="AC205" s="32"/>
      <c r="AD205" s="32"/>
    </row>
    <row r="206" spans="1:30" ht="15.5" x14ac:dyDescent="0.3">
      <c r="A206" s="137" t="s">
        <v>713</v>
      </c>
      <c r="B206" s="138" t="s">
        <v>180</v>
      </c>
      <c r="C206" s="137" t="s">
        <v>100</v>
      </c>
      <c r="D206" s="137" t="s">
        <v>181</v>
      </c>
      <c r="E206" s="139" t="s">
        <v>113</v>
      </c>
      <c r="F206" s="148">
        <v>6</v>
      </c>
      <c r="G206" s="140">
        <v>159.16</v>
      </c>
      <c r="H206" s="155">
        <f t="shared" si="13"/>
        <v>954.96</v>
      </c>
      <c r="I206" s="155">
        <f t="shared" si="14"/>
        <v>191.33</v>
      </c>
      <c r="J206" s="155">
        <f t="shared" si="15"/>
        <v>1147.98</v>
      </c>
      <c r="K206" s="35"/>
      <c r="L206" s="74"/>
      <c r="M206" s="35"/>
      <c r="N206" s="35"/>
      <c r="O206" s="35"/>
      <c r="P206" s="35"/>
      <c r="Q206" s="35"/>
      <c r="R206" s="35"/>
      <c r="S206" s="35"/>
      <c r="T206" s="35"/>
      <c r="U206" s="35"/>
      <c r="V206" s="35"/>
      <c r="W206" s="35"/>
      <c r="X206" s="35"/>
      <c r="Y206" s="35"/>
      <c r="Z206" s="35"/>
      <c r="AA206" s="35"/>
      <c r="AB206" s="32"/>
      <c r="AC206" s="32"/>
      <c r="AD206" s="32"/>
    </row>
    <row r="207" spans="1:30" ht="15.5" x14ac:dyDescent="0.3">
      <c r="A207" s="137" t="s">
        <v>714</v>
      </c>
      <c r="B207" s="138" t="s">
        <v>184</v>
      </c>
      <c r="C207" s="137" t="s">
        <v>100</v>
      </c>
      <c r="D207" s="137" t="s">
        <v>185</v>
      </c>
      <c r="E207" s="139" t="s">
        <v>113</v>
      </c>
      <c r="F207" s="148">
        <v>8</v>
      </c>
      <c r="G207" s="140">
        <v>208.27</v>
      </c>
      <c r="H207" s="155">
        <f t="shared" si="13"/>
        <v>1666.16</v>
      </c>
      <c r="I207" s="155">
        <f t="shared" si="14"/>
        <v>250.36</v>
      </c>
      <c r="J207" s="155">
        <f t="shared" si="15"/>
        <v>2002.88</v>
      </c>
      <c r="K207" s="35"/>
      <c r="L207" s="74"/>
      <c r="M207" s="35"/>
      <c r="N207" s="35"/>
      <c r="O207" s="35"/>
      <c r="P207" s="35"/>
      <c r="Q207" s="35"/>
      <c r="R207" s="35"/>
      <c r="S207" s="35"/>
      <c r="T207" s="35"/>
      <c r="U207" s="35"/>
      <c r="V207" s="35"/>
      <c r="W207" s="35"/>
      <c r="X207" s="35"/>
      <c r="Y207" s="35"/>
      <c r="Z207" s="35"/>
      <c r="AA207" s="35"/>
      <c r="AB207" s="32"/>
      <c r="AC207" s="32"/>
      <c r="AD207" s="32"/>
    </row>
    <row r="208" spans="1:30" ht="15.5" x14ac:dyDescent="0.3">
      <c r="A208" s="137" t="s">
        <v>715</v>
      </c>
      <c r="B208" s="138" t="s">
        <v>187</v>
      </c>
      <c r="C208" s="137" t="s">
        <v>100</v>
      </c>
      <c r="D208" s="137" t="s">
        <v>188</v>
      </c>
      <c r="E208" s="139" t="s">
        <v>113</v>
      </c>
      <c r="F208" s="148">
        <v>8</v>
      </c>
      <c r="G208" s="140">
        <f>G142</f>
        <v>152.97</v>
      </c>
      <c r="H208" s="155">
        <f t="shared" si="13"/>
        <v>1223.76</v>
      </c>
      <c r="I208" s="155">
        <f t="shared" si="14"/>
        <v>183.89</v>
      </c>
      <c r="J208" s="155">
        <f t="shared" si="15"/>
        <v>1471.12</v>
      </c>
      <c r="K208" s="35"/>
      <c r="L208" s="74"/>
      <c r="M208" s="35"/>
      <c r="N208" s="35"/>
      <c r="O208" s="35"/>
      <c r="P208" s="35"/>
      <c r="Q208" s="35"/>
      <c r="R208" s="35"/>
      <c r="S208" s="35"/>
      <c r="T208" s="35"/>
      <c r="U208" s="35"/>
      <c r="V208" s="35"/>
      <c r="W208" s="35"/>
      <c r="X208" s="35"/>
      <c r="Y208" s="35"/>
      <c r="Z208" s="35"/>
      <c r="AA208" s="35"/>
      <c r="AB208" s="32"/>
      <c r="AC208" s="32"/>
      <c r="AD208" s="32"/>
    </row>
    <row r="209" spans="1:30" ht="28" x14ac:dyDescent="0.3">
      <c r="A209" s="137" t="s">
        <v>716</v>
      </c>
      <c r="B209" s="138">
        <v>100867</v>
      </c>
      <c r="C209" s="137" t="s">
        <v>23</v>
      </c>
      <c r="D209" s="137" t="str">
        <f>VLOOKUP(B209,BD!A186:D7922,2,0)</f>
        <v>BARRA DE APOIO RETA, EM ACO INOX POLIDO, COMPRIMENTO 70 CM,  FIXADA NA PAREDE - FORNECIMENTO E INSTALAÇÃO. AF_01/2020</v>
      </c>
      <c r="E209" s="139" t="s">
        <v>26</v>
      </c>
      <c r="F209" s="148">
        <v>4</v>
      </c>
      <c r="G209" s="140" t="str">
        <f>VLOOKUP(B209,BD!A186:D7922,4,0)</f>
        <v>363,18</v>
      </c>
      <c r="H209" s="155">
        <f t="shared" si="13"/>
        <v>1452.72</v>
      </c>
      <c r="I209" s="155">
        <f t="shared" si="14"/>
        <v>436.58</v>
      </c>
      <c r="J209" s="155">
        <f t="shared" si="15"/>
        <v>1746.32</v>
      </c>
      <c r="K209" s="35"/>
      <c r="L209" s="74"/>
      <c r="M209" s="35"/>
      <c r="N209" s="35"/>
      <c r="O209" s="35"/>
      <c r="P209" s="35"/>
      <c r="Q209" s="35"/>
      <c r="R209" s="35"/>
      <c r="S209" s="35"/>
      <c r="T209" s="35"/>
      <c r="U209" s="35"/>
      <c r="V209" s="35"/>
      <c r="W209" s="35"/>
      <c r="X209" s="35"/>
      <c r="Y209" s="35"/>
      <c r="Z209" s="35"/>
      <c r="AA209" s="35"/>
      <c r="AB209" s="32"/>
      <c r="AC209" s="32"/>
      <c r="AD209" s="32"/>
    </row>
    <row r="210" spans="1:30" ht="15.5" x14ac:dyDescent="0.3">
      <c r="A210" s="137" t="s">
        <v>717</v>
      </c>
      <c r="B210" s="138" t="s">
        <v>344</v>
      </c>
      <c r="C210" s="137" t="s">
        <v>63</v>
      </c>
      <c r="D210" s="137" t="s">
        <v>345</v>
      </c>
      <c r="E210" s="139" t="s">
        <v>26</v>
      </c>
      <c r="F210" s="148">
        <v>19</v>
      </c>
      <c r="G210" s="140">
        <v>32.799999999999997</v>
      </c>
      <c r="H210" s="155">
        <f t="shared" si="13"/>
        <v>623.20000000000005</v>
      </c>
      <c r="I210" s="155">
        <f t="shared" si="14"/>
        <v>39.43</v>
      </c>
      <c r="J210" s="155">
        <f t="shared" si="15"/>
        <v>749.17</v>
      </c>
      <c r="K210" s="35"/>
      <c r="L210" s="74"/>
      <c r="M210" s="35"/>
      <c r="N210" s="35"/>
      <c r="O210" s="35"/>
      <c r="P210" s="35"/>
      <c r="Q210" s="35"/>
      <c r="R210" s="35"/>
      <c r="S210" s="35"/>
      <c r="T210" s="35"/>
      <c r="U210" s="35"/>
      <c r="V210" s="35"/>
      <c r="W210" s="35"/>
      <c r="X210" s="35"/>
      <c r="Y210" s="35"/>
      <c r="Z210" s="35"/>
      <c r="AA210" s="35"/>
      <c r="AB210" s="32"/>
      <c r="AC210" s="32"/>
      <c r="AD210" s="32"/>
    </row>
    <row r="211" spans="1:30" ht="42" x14ac:dyDescent="0.3">
      <c r="A211" s="137" t="s">
        <v>718</v>
      </c>
      <c r="B211" s="138" t="s">
        <v>590</v>
      </c>
      <c r="C211" s="137" t="s">
        <v>317</v>
      </c>
      <c r="D211" s="137" t="s">
        <v>719</v>
      </c>
      <c r="E211" s="139" t="s">
        <v>26</v>
      </c>
      <c r="F211" s="148">
        <v>4</v>
      </c>
      <c r="G211" s="140">
        <v>1253</v>
      </c>
      <c r="H211" s="155">
        <f t="shared" si="13"/>
        <v>5012</v>
      </c>
      <c r="I211" s="155">
        <f t="shared" si="14"/>
        <v>1506.23</v>
      </c>
      <c r="J211" s="155">
        <f t="shared" si="15"/>
        <v>6024.92</v>
      </c>
      <c r="K211" s="35"/>
      <c r="L211" s="74"/>
      <c r="M211" s="35"/>
      <c r="N211" s="35"/>
      <c r="O211" s="35"/>
      <c r="P211" s="35"/>
      <c r="Q211" s="35"/>
      <c r="R211" s="35"/>
      <c r="S211" s="35"/>
      <c r="T211" s="35"/>
      <c r="U211" s="35"/>
      <c r="V211" s="35"/>
      <c r="W211" s="35"/>
      <c r="X211" s="35"/>
      <c r="Y211" s="35"/>
      <c r="Z211" s="35"/>
      <c r="AA211" s="35"/>
      <c r="AB211" s="32"/>
      <c r="AC211" s="32"/>
      <c r="AD211" s="32"/>
    </row>
    <row r="212" spans="1:30" ht="15.5" x14ac:dyDescent="0.3">
      <c r="A212" s="135">
        <v>15</v>
      </c>
      <c r="B212" s="135"/>
      <c r="C212" s="135"/>
      <c r="D212" s="135" t="s">
        <v>350</v>
      </c>
      <c r="E212" s="270" t="s">
        <v>14888</v>
      </c>
      <c r="F212" s="271"/>
      <c r="G212" s="271"/>
      <c r="H212" s="271"/>
      <c r="I212" s="272"/>
      <c r="J212" s="156">
        <f>ROUND(SUM(J213:J326),2)</f>
        <v>107824.86</v>
      </c>
      <c r="K212" s="35"/>
      <c r="L212" s="74"/>
      <c r="M212" s="35"/>
      <c r="N212" s="35"/>
      <c r="O212" s="35"/>
      <c r="P212" s="35"/>
      <c r="Q212" s="35"/>
      <c r="R212" s="35"/>
      <c r="S212" s="35"/>
      <c r="T212" s="35"/>
      <c r="U212" s="35"/>
      <c r="V212" s="35"/>
      <c r="W212" s="35"/>
      <c r="X212" s="35"/>
      <c r="Y212" s="35"/>
      <c r="Z212" s="35"/>
      <c r="AA212" s="35"/>
      <c r="AB212" s="32"/>
      <c r="AC212" s="32"/>
      <c r="AD212" s="32"/>
    </row>
    <row r="213" spans="1:30" ht="15.5" x14ac:dyDescent="0.3">
      <c r="A213" s="135" t="s">
        <v>183</v>
      </c>
      <c r="B213" s="135"/>
      <c r="C213" s="135"/>
      <c r="D213" s="135" t="s">
        <v>351</v>
      </c>
      <c r="E213" s="267"/>
      <c r="F213" s="268"/>
      <c r="G213" s="268"/>
      <c r="H213" s="268"/>
      <c r="I213" s="268"/>
      <c r="J213" s="269"/>
      <c r="K213" s="35"/>
      <c r="L213" s="74"/>
      <c r="M213" s="35"/>
      <c r="N213" s="35"/>
      <c r="O213" s="35"/>
      <c r="P213" s="35"/>
      <c r="Q213" s="35"/>
      <c r="R213" s="35"/>
      <c r="S213" s="35"/>
      <c r="T213" s="35"/>
      <c r="U213" s="35"/>
      <c r="V213" s="35"/>
      <c r="W213" s="35"/>
      <c r="X213" s="35"/>
      <c r="Y213" s="35"/>
      <c r="Z213" s="35"/>
      <c r="AA213" s="35"/>
      <c r="AB213" s="32"/>
      <c r="AC213" s="32"/>
      <c r="AD213" s="32"/>
    </row>
    <row r="214" spans="1:30" ht="15.5" x14ac:dyDescent="0.3">
      <c r="A214" s="137" t="s">
        <v>341</v>
      </c>
      <c r="B214" s="138" t="s">
        <v>567</v>
      </c>
      <c r="C214" s="137" t="s">
        <v>28</v>
      </c>
      <c r="D214" s="137" t="s">
        <v>568</v>
      </c>
      <c r="E214" s="139" t="s">
        <v>26</v>
      </c>
      <c r="F214" s="148">
        <v>1</v>
      </c>
      <c r="G214" s="140">
        <v>212.33</v>
      </c>
      <c r="H214" s="155">
        <f t="shared" si="13"/>
        <v>212.33</v>
      </c>
      <c r="I214" s="155">
        <f t="shared" si="14"/>
        <v>255.24</v>
      </c>
      <c r="J214" s="155">
        <f t="shared" si="15"/>
        <v>255.24</v>
      </c>
      <c r="K214" s="35"/>
      <c r="L214" s="74"/>
      <c r="M214" s="35"/>
      <c r="N214" s="35"/>
      <c r="O214" s="35"/>
      <c r="P214" s="35"/>
      <c r="Q214" s="35"/>
      <c r="R214" s="35"/>
      <c r="S214" s="35"/>
      <c r="T214" s="35"/>
      <c r="U214" s="35"/>
      <c r="V214" s="35"/>
      <c r="W214" s="35"/>
      <c r="X214" s="35"/>
      <c r="Y214" s="35"/>
      <c r="Z214" s="35"/>
      <c r="AA214" s="35"/>
      <c r="AB214" s="32"/>
      <c r="AC214" s="32"/>
      <c r="AD214" s="32"/>
    </row>
    <row r="215" spans="1:30" ht="15" customHeight="1" x14ac:dyDescent="0.3">
      <c r="A215" s="137" t="s">
        <v>869</v>
      </c>
      <c r="B215" s="138">
        <v>103039</v>
      </c>
      <c r="C215" s="137" t="s">
        <v>23</v>
      </c>
      <c r="D215" s="137" t="str">
        <f>VLOOKUP(B215,BD!A192:D7928,2,0)</f>
        <v>REGISTRO DE ESFERA, PVC, ROSCÁVEL, COM VOLANTE, 1 1/2" - FORNECIMENTO E INSTALAÇÃO. AF_08/2021</v>
      </c>
      <c r="E215" s="139" t="s">
        <v>26</v>
      </c>
      <c r="F215" s="148">
        <v>1</v>
      </c>
      <c r="G215" s="140" t="str">
        <f>VLOOKUP(B215,BD!A192:D7928,4,0)</f>
        <v>47,63</v>
      </c>
      <c r="H215" s="155">
        <f t="shared" ref="H215:H278" si="17">ROUND(F215*G215,2)</f>
        <v>47.63</v>
      </c>
      <c r="I215" s="155">
        <f t="shared" ref="I215:I278" si="18">ROUND(G215+(G215*$G$9),2)</f>
        <v>57.26</v>
      </c>
      <c r="J215" s="155">
        <f t="shared" ref="J215:J278" si="19">ROUND(I215*F215,2)</f>
        <v>57.26</v>
      </c>
      <c r="K215" s="35"/>
      <c r="L215" s="74"/>
      <c r="M215" s="35"/>
      <c r="N215" s="35"/>
      <c r="O215" s="35"/>
      <c r="P215" s="35"/>
      <c r="Q215" s="35"/>
      <c r="R215" s="35"/>
      <c r="S215" s="35"/>
      <c r="T215" s="35"/>
      <c r="U215" s="35"/>
      <c r="V215" s="35"/>
      <c r="W215" s="35"/>
      <c r="X215" s="35"/>
      <c r="Y215" s="35"/>
      <c r="Z215" s="35"/>
      <c r="AA215" s="35"/>
      <c r="AB215" s="32"/>
      <c r="AC215" s="32"/>
      <c r="AD215" s="32"/>
    </row>
    <row r="216" spans="1:30" ht="28" x14ac:dyDescent="0.3">
      <c r="A216" s="137" t="s">
        <v>870</v>
      </c>
      <c r="B216" s="138">
        <v>94492</v>
      </c>
      <c r="C216" s="137" t="s">
        <v>23</v>
      </c>
      <c r="D216" s="137" t="str">
        <f>VLOOKUP(B216,BD!A193:D7929,2,0)</f>
        <v>REGISTRO DE ESFERA, PVC, SOLDÁVEL, COM VOLANTE, DN  50 MM - FORNECIMENTO E INSTALAÇÃO. AF_08/2021</v>
      </c>
      <c r="E216" s="139" t="s">
        <v>26</v>
      </c>
      <c r="F216" s="148">
        <v>1</v>
      </c>
      <c r="G216" s="140" t="str">
        <f>VLOOKUP(B216,BD!A193:D7929,4,0)</f>
        <v>41,61</v>
      </c>
      <c r="H216" s="155">
        <f t="shared" si="17"/>
        <v>41.61</v>
      </c>
      <c r="I216" s="155">
        <f t="shared" si="18"/>
        <v>50.02</v>
      </c>
      <c r="J216" s="155">
        <f t="shared" si="19"/>
        <v>50.02</v>
      </c>
      <c r="K216" s="35"/>
      <c r="L216" s="74"/>
      <c r="M216" s="35"/>
      <c r="N216" s="35"/>
      <c r="O216" s="35"/>
      <c r="P216" s="35"/>
      <c r="Q216" s="35"/>
      <c r="R216" s="35"/>
      <c r="S216" s="35"/>
      <c r="T216" s="35"/>
      <c r="U216" s="35"/>
      <c r="V216" s="35"/>
      <c r="W216" s="35"/>
      <c r="X216" s="35"/>
      <c r="Y216" s="35"/>
      <c r="Z216" s="35"/>
      <c r="AA216" s="35"/>
      <c r="AB216" s="32"/>
      <c r="AC216" s="32"/>
      <c r="AD216" s="32"/>
    </row>
    <row r="217" spans="1:30" ht="27.65" customHeight="1" x14ac:dyDescent="0.3">
      <c r="A217" s="137" t="s">
        <v>871</v>
      </c>
      <c r="B217" s="138">
        <v>94681</v>
      </c>
      <c r="C217" s="137" t="s">
        <v>23</v>
      </c>
      <c r="D217" s="137" t="str">
        <f>VLOOKUP(B217,BD!A194:D7930,2,0)</f>
        <v>CURVA 90 GRAUS, PVC, SOLDÁVEL, DN 60 MM, INSTALADO EM RESERVAÇÃO PREDIAL DE ÁGUA - FORNECIMENTO E INSTALAÇÃO. AF_04/2024</v>
      </c>
      <c r="E217" s="139" t="s">
        <v>26</v>
      </c>
      <c r="F217" s="148">
        <v>1</v>
      </c>
      <c r="G217" s="140" t="str">
        <f>VLOOKUP(B217,BD!A194:D7930,4,0)</f>
        <v>45,96</v>
      </c>
      <c r="H217" s="155">
        <f t="shared" si="17"/>
        <v>45.96</v>
      </c>
      <c r="I217" s="155">
        <f t="shared" si="18"/>
        <v>55.25</v>
      </c>
      <c r="J217" s="155">
        <f t="shared" si="19"/>
        <v>55.25</v>
      </c>
      <c r="K217" s="35"/>
      <c r="L217" s="74"/>
      <c r="M217" s="35"/>
      <c r="N217" s="35"/>
      <c r="O217" s="35"/>
      <c r="P217" s="35"/>
      <c r="Q217" s="35"/>
      <c r="R217" s="35"/>
      <c r="S217" s="35"/>
      <c r="T217" s="35"/>
      <c r="U217" s="35"/>
      <c r="V217" s="35"/>
      <c r="W217" s="35"/>
      <c r="X217" s="35"/>
      <c r="Y217" s="35"/>
      <c r="Z217" s="35"/>
      <c r="AA217" s="35"/>
      <c r="AB217" s="32"/>
      <c r="AC217" s="32"/>
      <c r="AD217" s="32"/>
    </row>
    <row r="218" spans="1:30" ht="28" x14ac:dyDescent="0.3">
      <c r="A218" s="137" t="s">
        <v>872</v>
      </c>
      <c r="B218" s="138">
        <v>94662</v>
      </c>
      <c r="C218" s="137" t="s">
        <v>23</v>
      </c>
      <c r="D218" s="137" t="str">
        <f>VLOOKUP(B218,BD!A195:D7931,2,0)</f>
        <v>ADAPTADOR CURTO COM BOLSA E ROSCA PARA REGISTRO, PVC, SOLDÁVEL, DN 50 MM X 1 1/2", INSTALADO EM RESERVAÇÃO PREDIAL DE ÁGUA - FORNECIMENTO E INSTALAÇÃO. AF_04/2024</v>
      </c>
      <c r="E218" s="139" t="s">
        <v>26</v>
      </c>
      <c r="F218" s="148">
        <v>3</v>
      </c>
      <c r="G218" s="140" t="str">
        <f>VLOOKUP(B218,BD!A195:D7931,4,0)</f>
        <v>10,34</v>
      </c>
      <c r="H218" s="155">
        <f t="shared" si="17"/>
        <v>31.02</v>
      </c>
      <c r="I218" s="155">
        <f t="shared" si="18"/>
        <v>12.43</v>
      </c>
      <c r="J218" s="155">
        <f t="shared" si="19"/>
        <v>37.29</v>
      </c>
      <c r="K218" s="35"/>
      <c r="L218" s="74"/>
      <c r="M218" s="35"/>
      <c r="N218" s="35"/>
      <c r="O218" s="35"/>
      <c r="P218" s="35"/>
      <c r="Q218" s="35"/>
      <c r="R218" s="35"/>
      <c r="S218" s="35"/>
      <c r="T218" s="35"/>
      <c r="U218" s="35"/>
      <c r="V218" s="35"/>
      <c r="W218" s="35"/>
      <c r="X218" s="35"/>
      <c r="Y218" s="35"/>
      <c r="Z218" s="35"/>
      <c r="AA218" s="35"/>
      <c r="AB218" s="32"/>
      <c r="AC218" s="32"/>
      <c r="AD218" s="32"/>
    </row>
    <row r="219" spans="1:30" ht="28" x14ac:dyDescent="0.3">
      <c r="A219" s="137" t="s">
        <v>873</v>
      </c>
      <c r="B219" s="138">
        <v>103986</v>
      </c>
      <c r="C219" s="137" t="s">
        <v>23</v>
      </c>
      <c r="D219" s="137" t="str">
        <f>VLOOKUP(B219,BD!A196:D7932,2,0)</f>
        <v>CURVA 90 GRAUS, PVC, SOLDÁVEL, DN 50MM, INSTALADO EM RAMAL DE DISTRIBUIÇÃO DE ÁGUA - FORNECIMENTO E INSTALAÇÃO. AF_06/2022</v>
      </c>
      <c r="E219" s="139" t="s">
        <v>26</v>
      </c>
      <c r="F219" s="148">
        <v>17</v>
      </c>
      <c r="G219" s="140" t="str">
        <f>VLOOKUP(B219,BD!A196:D7932,4,0)</f>
        <v>26,67</v>
      </c>
      <c r="H219" s="155">
        <f t="shared" si="17"/>
        <v>453.39</v>
      </c>
      <c r="I219" s="155">
        <f t="shared" si="18"/>
        <v>32.06</v>
      </c>
      <c r="J219" s="155">
        <f t="shared" si="19"/>
        <v>545.02</v>
      </c>
      <c r="K219" s="35"/>
      <c r="L219" s="74"/>
      <c r="M219" s="35"/>
      <c r="N219" s="35"/>
      <c r="O219" s="35"/>
      <c r="P219" s="35"/>
      <c r="Q219" s="35"/>
      <c r="R219" s="35"/>
      <c r="S219" s="35"/>
      <c r="T219" s="35"/>
      <c r="U219" s="35"/>
      <c r="V219" s="35"/>
      <c r="W219" s="35"/>
      <c r="X219" s="35"/>
      <c r="Y219" s="35"/>
      <c r="Z219" s="35"/>
      <c r="AA219" s="35"/>
      <c r="AB219" s="32"/>
      <c r="AC219" s="32"/>
      <c r="AD219" s="32"/>
    </row>
    <row r="220" spans="1:30" ht="28" x14ac:dyDescent="0.3">
      <c r="A220" s="137" t="s">
        <v>874</v>
      </c>
      <c r="B220" s="138">
        <v>103979</v>
      </c>
      <c r="C220" s="137" t="s">
        <v>23</v>
      </c>
      <c r="D220" s="137" t="str">
        <f>VLOOKUP(B220,BD!A197:D7933,2,0)</f>
        <v>TUBO, PVC, SOLDÁVEL, DE 50MM, INSTALADO EM RAMAL DE DISTRIBUIÇÃO DE ÁGUA - FORNECIMENTO E INSTALAÇÃO. AF_06/2022</v>
      </c>
      <c r="E220" s="139" t="s">
        <v>31</v>
      </c>
      <c r="F220" s="148">
        <v>54.4</v>
      </c>
      <c r="G220" s="140" t="str">
        <f>VLOOKUP(B220,BD!A197:D7933,4,0)</f>
        <v>29,11</v>
      </c>
      <c r="H220" s="155">
        <f t="shared" si="17"/>
        <v>1583.58</v>
      </c>
      <c r="I220" s="155">
        <f t="shared" si="18"/>
        <v>34.99</v>
      </c>
      <c r="J220" s="155">
        <f t="shared" si="19"/>
        <v>1903.46</v>
      </c>
      <c r="K220" s="35"/>
      <c r="L220" s="74"/>
      <c r="M220" s="35"/>
      <c r="N220" s="35"/>
      <c r="O220" s="35"/>
      <c r="P220" s="35"/>
      <c r="Q220" s="35"/>
      <c r="R220" s="35"/>
      <c r="S220" s="35"/>
      <c r="T220" s="35"/>
      <c r="U220" s="35"/>
      <c r="V220" s="35"/>
      <c r="W220" s="35"/>
      <c r="X220" s="35"/>
      <c r="Y220" s="35"/>
      <c r="Z220" s="35"/>
      <c r="AA220" s="35"/>
      <c r="AB220" s="32"/>
      <c r="AC220" s="32"/>
      <c r="AD220" s="32"/>
    </row>
    <row r="221" spans="1:30" ht="15.5" x14ac:dyDescent="0.3">
      <c r="A221" s="137" t="s">
        <v>875</v>
      </c>
      <c r="B221" s="138" t="s">
        <v>569</v>
      </c>
      <c r="C221" s="137" t="s">
        <v>133</v>
      </c>
      <c r="D221" s="137" t="s">
        <v>570</v>
      </c>
      <c r="E221" s="139" t="s">
        <v>242</v>
      </c>
      <c r="F221" s="148">
        <v>1</v>
      </c>
      <c r="G221" s="140">
        <v>465.12</v>
      </c>
      <c r="H221" s="155">
        <f t="shared" si="17"/>
        <v>465.12</v>
      </c>
      <c r="I221" s="155">
        <f t="shared" si="18"/>
        <v>559.12</v>
      </c>
      <c r="J221" s="155">
        <f t="shared" si="19"/>
        <v>559.12</v>
      </c>
      <c r="K221" s="35"/>
      <c r="L221" s="74"/>
      <c r="M221" s="35"/>
      <c r="N221" s="35"/>
      <c r="O221" s="35"/>
      <c r="P221" s="35"/>
      <c r="Q221" s="35"/>
      <c r="R221" s="35"/>
      <c r="S221" s="35"/>
      <c r="T221" s="35"/>
      <c r="U221" s="35"/>
      <c r="V221" s="35"/>
      <c r="W221" s="35"/>
      <c r="X221" s="35"/>
      <c r="Y221" s="35"/>
      <c r="Z221" s="35"/>
      <c r="AA221" s="35"/>
      <c r="AB221" s="32"/>
      <c r="AC221" s="32"/>
      <c r="AD221" s="32"/>
    </row>
    <row r="222" spans="1:30" ht="15.5" x14ac:dyDescent="0.3">
      <c r="A222" s="137" t="s">
        <v>876</v>
      </c>
      <c r="B222" s="138">
        <v>89353</v>
      </c>
      <c r="C222" s="137" t="s">
        <v>23</v>
      </c>
      <c r="D222" s="137" t="str">
        <f>VLOOKUP(B222,BD!A199:D7935,2,0)</f>
        <v>REGISTRO DE GAVETA BRUTO, LATÃO, ROSCÁVEL, 3/4" - FORNECIMENTO E INSTALAÇÃO. AF_08/2021</v>
      </c>
      <c r="E222" s="139" t="s">
        <v>26</v>
      </c>
      <c r="F222" s="148">
        <v>1</v>
      </c>
      <c r="G222" s="140" t="str">
        <f>VLOOKUP(B222,BD!A199:D7935,4,0)</f>
        <v>53,26</v>
      </c>
      <c r="H222" s="155">
        <f t="shared" si="17"/>
        <v>53.26</v>
      </c>
      <c r="I222" s="155">
        <f t="shared" si="18"/>
        <v>64.02</v>
      </c>
      <c r="J222" s="155">
        <f t="shared" si="19"/>
        <v>64.02</v>
      </c>
      <c r="K222" s="35"/>
      <c r="L222" s="74"/>
      <c r="M222" s="35"/>
      <c r="N222" s="35"/>
      <c r="O222" s="35"/>
      <c r="P222" s="35"/>
      <c r="Q222" s="35"/>
      <c r="R222" s="35"/>
      <c r="S222" s="35"/>
      <c r="T222" s="35"/>
      <c r="U222" s="35"/>
      <c r="V222" s="35"/>
      <c r="W222" s="35"/>
      <c r="X222" s="35"/>
      <c r="Y222" s="35"/>
      <c r="Z222" s="35"/>
      <c r="AA222" s="35"/>
      <c r="AB222" s="32"/>
      <c r="AC222" s="32"/>
      <c r="AD222" s="32"/>
    </row>
    <row r="223" spans="1:30" ht="28" x14ac:dyDescent="0.3">
      <c r="A223" s="137" t="s">
        <v>877</v>
      </c>
      <c r="B223" s="138">
        <v>94794</v>
      </c>
      <c r="C223" s="137" t="s">
        <v>23</v>
      </c>
      <c r="D223" s="137" t="str">
        <f>VLOOKUP(B223,BD!A200:D7936,2,0)</f>
        <v>REGISTRO DE GAVETA BRUTO, LATÃO, ROSCÁVEL, 1 1/2", COM ACABAMENTO E CANOPLA CROMADOS - FORNECIMENTO E INSTALAÇÃO. AF_08/2021</v>
      </c>
      <c r="E223" s="139" t="s">
        <v>26</v>
      </c>
      <c r="F223" s="148">
        <v>1</v>
      </c>
      <c r="G223" s="140" t="str">
        <f>VLOOKUP(B223,BD!A200:D7936,4,0)</f>
        <v>225,78</v>
      </c>
      <c r="H223" s="155">
        <f t="shared" si="17"/>
        <v>225.78</v>
      </c>
      <c r="I223" s="155">
        <f t="shared" si="18"/>
        <v>271.41000000000003</v>
      </c>
      <c r="J223" s="155">
        <f t="shared" si="19"/>
        <v>271.41000000000003</v>
      </c>
      <c r="K223" s="35"/>
      <c r="L223" s="74"/>
      <c r="M223" s="35"/>
      <c r="N223" s="35"/>
      <c r="O223" s="35"/>
      <c r="P223" s="35"/>
      <c r="Q223" s="35"/>
      <c r="R223" s="35"/>
      <c r="S223" s="35"/>
      <c r="T223" s="35"/>
      <c r="U223" s="35"/>
      <c r="V223" s="35"/>
      <c r="W223" s="35"/>
      <c r="X223" s="35"/>
      <c r="Y223" s="35"/>
      <c r="Z223" s="35"/>
      <c r="AA223" s="35"/>
      <c r="AB223" s="32"/>
      <c r="AC223" s="32"/>
      <c r="AD223" s="32"/>
    </row>
    <row r="224" spans="1:30" ht="28" x14ac:dyDescent="0.3">
      <c r="A224" s="137" t="s">
        <v>878</v>
      </c>
      <c r="B224" s="138">
        <v>89987</v>
      </c>
      <c r="C224" s="137" t="s">
        <v>23</v>
      </c>
      <c r="D224" s="137" t="str">
        <f>VLOOKUP(B224,BD!A201:D7937,2,0)</f>
        <v>REGISTRO DE GAVETA BRUTO, LATÃO, ROSCÁVEL, 3/4", COM ACABAMENTO E CANOPLA CROMADOS - FORNECIMENTO E INSTALAÇÃO. AF_08/2021</v>
      </c>
      <c r="E224" s="139" t="s">
        <v>26</v>
      </c>
      <c r="F224" s="148">
        <v>24</v>
      </c>
      <c r="G224" s="140" t="str">
        <f>VLOOKUP(B224,BD!A201:D7937,4,0)</f>
        <v>127,37</v>
      </c>
      <c r="H224" s="155">
        <f t="shared" si="17"/>
        <v>3056.88</v>
      </c>
      <c r="I224" s="155">
        <f t="shared" si="18"/>
        <v>153.11000000000001</v>
      </c>
      <c r="J224" s="155">
        <f t="shared" si="19"/>
        <v>3674.64</v>
      </c>
      <c r="K224" s="35"/>
      <c r="L224" s="74"/>
      <c r="M224" s="35"/>
      <c r="N224" s="35"/>
      <c r="O224" s="35"/>
      <c r="P224" s="35"/>
      <c r="Q224" s="35"/>
      <c r="R224" s="35"/>
      <c r="S224" s="35"/>
      <c r="T224" s="35"/>
      <c r="U224" s="35"/>
      <c r="V224" s="35"/>
      <c r="W224" s="35"/>
      <c r="X224" s="35"/>
      <c r="Y224" s="35"/>
      <c r="Z224" s="35"/>
      <c r="AA224" s="35"/>
      <c r="AB224" s="32"/>
      <c r="AC224" s="32"/>
      <c r="AD224" s="32"/>
    </row>
    <row r="225" spans="1:30" ht="28" x14ac:dyDescent="0.3">
      <c r="A225" s="137" t="s">
        <v>879</v>
      </c>
      <c r="B225" s="138">
        <v>89985</v>
      </c>
      <c r="C225" s="137" t="s">
        <v>23</v>
      </c>
      <c r="D225" s="137" t="str">
        <f>VLOOKUP(B225,BD!A202:D7938,2,0)</f>
        <v>REGISTRO DE PRESSÃO BRUTO, LATÃO, ROSCÁVEL, 3/4", COM ACABAMENTO E CANOPLA CROMADOS - FORNECIMENTO E INSTALAÇÃO. AF_08/2021</v>
      </c>
      <c r="E225" s="139" t="s">
        <v>26</v>
      </c>
      <c r="F225" s="148">
        <v>2</v>
      </c>
      <c r="G225" s="140" t="str">
        <f>VLOOKUP(B225,BD!A202:D7938,4,0)</f>
        <v>120,76</v>
      </c>
      <c r="H225" s="155">
        <f t="shared" si="17"/>
        <v>241.52</v>
      </c>
      <c r="I225" s="155">
        <f t="shared" si="18"/>
        <v>145.16999999999999</v>
      </c>
      <c r="J225" s="155">
        <f t="shared" si="19"/>
        <v>290.33999999999997</v>
      </c>
      <c r="K225" s="35"/>
      <c r="L225" s="74"/>
      <c r="M225" s="35"/>
      <c r="N225" s="35"/>
      <c r="O225" s="35"/>
      <c r="P225" s="35"/>
      <c r="Q225" s="35"/>
      <c r="R225" s="35"/>
      <c r="S225" s="35"/>
      <c r="T225" s="35"/>
      <c r="U225" s="35"/>
      <c r="V225" s="35"/>
      <c r="W225" s="35"/>
      <c r="X225" s="35"/>
      <c r="Y225" s="35"/>
      <c r="Z225" s="35"/>
      <c r="AA225" s="35"/>
      <c r="AB225" s="32"/>
      <c r="AC225" s="32"/>
      <c r="AD225" s="32"/>
    </row>
    <row r="226" spans="1:30" ht="28" x14ac:dyDescent="0.3">
      <c r="A226" s="137" t="s">
        <v>880</v>
      </c>
      <c r="B226" s="138">
        <v>92365</v>
      </c>
      <c r="C226" s="137" t="s">
        <v>23</v>
      </c>
      <c r="D226" s="137" t="str">
        <f>VLOOKUP(B226,BD!A203:D7939,2,0)</f>
        <v>TUBO DE AÇO GALVANIZADO COM COSTURA, CLASSE MÉDIA, DN 40 (1 1/2"), CONEXÃO ROSQUEADA, INSTALADO EM REDE DE ALIMENTAÇÃO PARA HIDRANTE - FORNECIMENTO E INSTALAÇÃO. AF_10/2020</v>
      </c>
      <c r="E226" s="139" t="s">
        <v>31</v>
      </c>
      <c r="F226" s="148">
        <v>2</v>
      </c>
      <c r="G226" s="140" t="str">
        <f>VLOOKUP(B226,BD!A203:D7939,4,0)</f>
        <v>69,97</v>
      </c>
      <c r="H226" s="155">
        <f t="shared" si="17"/>
        <v>139.94</v>
      </c>
      <c r="I226" s="155">
        <f t="shared" si="18"/>
        <v>84.11</v>
      </c>
      <c r="J226" s="155">
        <f t="shared" si="19"/>
        <v>168.22</v>
      </c>
      <c r="K226" s="35"/>
      <c r="L226" s="74"/>
      <c r="M226" s="35"/>
      <c r="N226" s="35"/>
      <c r="O226" s="35"/>
      <c r="P226" s="35"/>
      <c r="Q226" s="35"/>
      <c r="R226" s="35"/>
      <c r="S226" s="35"/>
      <c r="T226" s="35"/>
      <c r="U226" s="35"/>
      <c r="V226" s="35"/>
      <c r="W226" s="35"/>
      <c r="X226" s="35"/>
      <c r="Y226" s="35"/>
      <c r="Z226" s="35"/>
      <c r="AA226" s="35"/>
      <c r="AB226" s="32"/>
      <c r="AC226" s="32"/>
      <c r="AD226" s="32"/>
    </row>
    <row r="227" spans="1:30" ht="28" x14ac:dyDescent="0.3">
      <c r="A227" s="137" t="s">
        <v>881</v>
      </c>
      <c r="B227" s="138">
        <v>92336</v>
      </c>
      <c r="C227" s="137" t="s">
        <v>23</v>
      </c>
      <c r="D227" s="137" t="str">
        <f>VLOOKUP(B227,BD!A204:D7940,2,0)</f>
        <v>TUBO DE AÇO GALVANIZADO COM COSTURA, CLASSE MÉDIA, CONEXÃO RANHURADA, DN 65 (2 1/2"), INSTALADO EM PRUMADAS - FORNECIMENTO E INSTALAÇÃO. AF_10/2020</v>
      </c>
      <c r="E227" s="139" t="s">
        <v>31</v>
      </c>
      <c r="F227" s="148">
        <v>1</v>
      </c>
      <c r="G227" s="140" t="str">
        <f>VLOOKUP(B227,BD!A204:D7940,4,0)</f>
        <v>123,18</v>
      </c>
      <c r="H227" s="155">
        <f t="shared" si="17"/>
        <v>123.18</v>
      </c>
      <c r="I227" s="155">
        <f t="shared" si="18"/>
        <v>148.07</v>
      </c>
      <c r="J227" s="155">
        <f t="shared" si="19"/>
        <v>148.07</v>
      </c>
      <c r="K227" s="35"/>
      <c r="L227" s="74"/>
      <c r="M227" s="35"/>
      <c r="N227" s="35"/>
      <c r="O227" s="35"/>
      <c r="P227" s="35"/>
      <c r="Q227" s="35"/>
      <c r="R227" s="35"/>
      <c r="S227" s="35"/>
      <c r="T227" s="35"/>
      <c r="U227" s="35"/>
      <c r="V227" s="35"/>
      <c r="W227" s="35"/>
      <c r="X227" s="35"/>
      <c r="Y227" s="35"/>
      <c r="Z227" s="35"/>
      <c r="AA227" s="35"/>
      <c r="AB227" s="32"/>
      <c r="AC227" s="32"/>
      <c r="AD227" s="32"/>
    </row>
    <row r="228" spans="1:30" ht="28" x14ac:dyDescent="0.3">
      <c r="A228" s="137" t="s">
        <v>882</v>
      </c>
      <c r="B228" s="138">
        <v>89373</v>
      </c>
      <c r="C228" s="137" t="s">
        <v>23</v>
      </c>
      <c r="D228" s="137" t="str">
        <f>VLOOKUP(B228,BD!A205:D7941,2,0)</f>
        <v>LUVA DE REDUÇÃO, PVC, SOLDÁVEL, DN 25MM X 20MM, INSTALADO EM RAMAL OU SUB-RAMAL DE ÁGUA - FORNECIMENTO E INSTALAÇÃO. AF_06/2022</v>
      </c>
      <c r="E228" s="139" t="s">
        <v>26</v>
      </c>
      <c r="F228" s="148">
        <v>2</v>
      </c>
      <c r="G228" s="140" t="str">
        <f>VLOOKUP(B228,BD!A205:D7941,4,0)</f>
        <v>6,92</v>
      </c>
      <c r="H228" s="155">
        <f t="shared" si="17"/>
        <v>13.84</v>
      </c>
      <c r="I228" s="155">
        <f t="shared" si="18"/>
        <v>8.32</v>
      </c>
      <c r="J228" s="155">
        <f t="shared" si="19"/>
        <v>16.64</v>
      </c>
      <c r="K228" s="35"/>
      <c r="L228" s="74"/>
      <c r="M228" s="35"/>
      <c r="N228" s="35"/>
      <c r="O228" s="35"/>
      <c r="P228" s="35"/>
      <c r="Q228" s="35"/>
      <c r="R228" s="35"/>
      <c r="S228" s="35"/>
      <c r="T228" s="35"/>
      <c r="U228" s="35"/>
      <c r="V228" s="35"/>
      <c r="W228" s="35"/>
      <c r="X228" s="35"/>
      <c r="Y228" s="35"/>
      <c r="Z228" s="35"/>
      <c r="AA228" s="35"/>
      <c r="AB228" s="32"/>
      <c r="AC228" s="32"/>
      <c r="AD228" s="32"/>
    </row>
    <row r="229" spans="1:30" ht="28" x14ac:dyDescent="0.3">
      <c r="A229" s="137" t="s">
        <v>883</v>
      </c>
      <c r="B229" s="138">
        <v>89593</v>
      </c>
      <c r="C229" s="137" t="s">
        <v>23</v>
      </c>
      <c r="D229" s="137" t="str">
        <f>VLOOKUP(B229,BD!A206:D7942,2,0)</f>
        <v>LUVA COM ROSCA, PVC, SOLDÁVEL, DN 50MM X 1.1/2 , INSTALADO EM PRUMADA DE ÁGUA - FORNECIMENTO E INSTALAÇÃO. AF_06/2022</v>
      </c>
      <c r="E229" s="139" t="s">
        <v>26</v>
      </c>
      <c r="F229" s="148">
        <v>2</v>
      </c>
      <c r="G229" s="140" t="str">
        <f>VLOOKUP(B229,BD!A206:D7942,4,0)</f>
        <v>23,39</v>
      </c>
      <c r="H229" s="155">
        <f t="shared" si="17"/>
        <v>46.78</v>
      </c>
      <c r="I229" s="155">
        <f t="shared" si="18"/>
        <v>28.12</v>
      </c>
      <c r="J229" s="155">
        <f t="shared" si="19"/>
        <v>56.24</v>
      </c>
      <c r="K229" s="35"/>
      <c r="L229" s="74"/>
      <c r="M229" s="35"/>
      <c r="N229" s="35"/>
      <c r="O229" s="35"/>
      <c r="P229" s="35"/>
      <c r="Q229" s="35"/>
      <c r="R229" s="35"/>
      <c r="S229" s="35"/>
      <c r="T229" s="35"/>
      <c r="U229" s="35"/>
      <c r="V229" s="35"/>
      <c r="W229" s="35"/>
      <c r="X229" s="35"/>
      <c r="Y229" s="35"/>
      <c r="Z229" s="35"/>
      <c r="AA229" s="35"/>
      <c r="AB229" s="32"/>
      <c r="AC229" s="32"/>
      <c r="AD229" s="32"/>
    </row>
    <row r="230" spans="1:30" ht="28" x14ac:dyDescent="0.3">
      <c r="A230" s="137" t="s">
        <v>884</v>
      </c>
      <c r="B230" s="138">
        <v>94656</v>
      </c>
      <c r="C230" s="137" t="s">
        <v>23</v>
      </c>
      <c r="D230" s="137" t="str">
        <f>VLOOKUP(B230,BD!A207:D7943,2,0)</f>
        <v>ADAPTADOR CURTO COM BOLSA E ROSCA PARA REGISTRO, PVC, SOLDÁVEL, DN  25 MM X 3/4", INSTALADO EM RESERVAÇÃO PREDIAL DE ÁGUA - FORNECIMENTO E INSTALAÇÃO. AF_04/2024</v>
      </c>
      <c r="E230" s="139" t="s">
        <v>26</v>
      </c>
      <c r="F230" s="148">
        <v>52</v>
      </c>
      <c r="G230" s="140" t="str">
        <f>VLOOKUP(B230,BD!A207:D7943,4,0)</f>
        <v>3,31</v>
      </c>
      <c r="H230" s="155">
        <f t="shared" si="17"/>
        <v>172.12</v>
      </c>
      <c r="I230" s="155">
        <f t="shared" si="18"/>
        <v>3.98</v>
      </c>
      <c r="J230" s="155">
        <f t="shared" si="19"/>
        <v>206.96</v>
      </c>
      <c r="K230" s="35"/>
      <c r="L230" s="74"/>
      <c r="M230" s="35"/>
      <c r="N230" s="35"/>
      <c r="O230" s="35"/>
      <c r="P230" s="35"/>
      <c r="Q230" s="35"/>
      <c r="R230" s="35"/>
      <c r="S230" s="35"/>
      <c r="T230" s="35"/>
      <c r="U230" s="35"/>
      <c r="V230" s="35"/>
      <c r="W230" s="35"/>
      <c r="X230" s="35"/>
      <c r="Y230" s="35"/>
      <c r="Z230" s="35"/>
      <c r="AA230" s="35"/>
      <c r="AB230" s="32"/>
      <c r="AC230" s="32"/>
      <c r="AD230" s="32"/>
    </row>
    <row r="231" spans="1:30" ht="28" x14ac:dyDescent="0.3">
      <c r="A231" s="137" t="s">
        <v>885</v>
      </c>
      <c r="B231" s="138">
        <v>104002</v>
      </c>
      <c r="C231" s="137" t="s">
        <v>23</v>
      </c>
      <c r="D231" s="137" t="str">
        <f>VLOOKUP(B231,BD!A208:D7944,2,0)</f>
        <v>ADAPTADOR CURTO COM BOLSA E ROSCA PARA REGISTRO, PVC, SOLDÁVEL, DN 50MM X 1.1/4", INSTALADO EM RAMAL DE DISTRIBUIÇÃO DE ÁGUA - FORNECIMENTO E INSTALAÇÃO. AF_06/2022</v>
      </c>
      <c r="E231" s="139" t="s">
        <v>26</v>
      </c>
      <c r="F231" s="148">
        <v>1</v>
      </c>
      <c r="G231" s="140" t="str">
        <f>VLOOKUP(B231,BD!A208:D7944,4,0)</f>
        <v>16,66</v>
      </c>
      <c r="H231" s="155">
        <f t="shared" si="17"/>
        <v>16.66</v>
      </c>
      <c r="I231" s="155">
        <f t="shared" si="18"/>
        <v>20.03</v>
      </c>
      <c r="J231" s="155">
        <f t="shared" si="19"/>
        <v>20.03</v>
      </c>
      <c r="K231" s="35"/>
      <c r="L231" s="74"/>
      <c r="M231" s="35"/>
      <c r="N231" s="35"/>
      <c r="O231" s="35"/>
      <c r="P231" s="35"/>
      <c r="Q231" s="35"/>
      <c r="R231" s="35"/>
      <c r="S231" s="35"/>
      <c r="T231" s="35"/>
      <c r="U231" s="35"/>
      <c r="V231" s="35"/>
      <c r="W231" s="35"/>
      <c r="X231" s="35"/>
      <c r="Y231" s="35"/>
      <c r="Z231" s="35"/>
      <c r="AA231" s="35"/>
      <c r="AB231" s="32"/>
      <c r="AC231" s="32"/>
      <c r="AD231" s="32"/>
    </row>
    <row r="232" spans="1:30" ht="28" x14ac:dyDescent="0.3">
      <c r="A232" s="137" t="s">
        <v>886</v>
      </c>
      <c r="B232" s="138">
        <v>103948</v>
      </c>
      <c r="C232" s="137" t="s">
        <v>23</v>
      </c>
      <c r="D232" s="137" t="str">
        <f>VLOOKUP(B232,BD!A209:D7945,2,0)</f>
        <v>BUCHA DE REDUÇÃO, CURTA, PVC, SOLDÁVEL, DN 32 X 25 MM, INSTALADO EM RAMAL OU SUB-RAMAL DE ÁGUA - FORNECIMENTO E INSTALAÇÃO. AF_06/2022</v>
      </c>
      <c r="E232" s="139" t="s">
        <v>26</v>
      </c>
      <c r="F232" s="148">
        <v>3</v>
      </c>
      <c r="G232" s="140" t="str">
        <f>VLOOKUP(B232,BD!A209:D7945,4,0)</f>
        <v>7,63</v>
      </c>
      <c r="H232" s="155">
        <f t="shared" si="17"/>
        <v>22.89</v>
      </c>
      <c r="I232" s="155">
        <f t="shared" si="18"/>
        <v>9.17</v>
      </c>
      <c r="J232" s="155">
        <f t="shared" si="19"/>
        <v>27.51</v>
      </c>
      <c r="K232" s="35"/>
      <c r="L232" s="74"/>
      <c r="M232" s="35"/>
      <c r="N232" s="35"/>
      <c r="O232" s="35"/>
      <c r="P232" s="35"/>
      <c r="Q232" s="35"/>
      <c r="R232" s="35"/>
      <c r="S232" s="35"/>
      <c r="T232" s="35"/>
      <c r="U232" s="35"/>
      <c r="V232" s="35"/>
      <c r="W232" s="35"/>
      <c r="X232" s="35"/>
      <c r="Y232" s="35"/>
      <c r="Z232" s="35"/>
      <c r="AA232" s="35"/>
      <c r="AB232" s="32"/>
      <c r="AC232" s="32"/>
      <c r="AD232" s="32"/>
    </row>
    <row r="233" spans="1:30" ht="28" x14ac:dyDescent="0.3">
      <c r="A233" s="137" t="s">
        <v>887</v>
      </c>
      <c r="B233" s="138">
        <v>103966</v>
      </c>
      <c r="C233" s="137" t="s">
        <v>23</v>
      </c>
      <c r="D233" s="137" t="str">
        <f>VLOOKUP(B233,BD!A210:D7946,2,0)</f>
        <v>BUCHA DE REDUÇÃO, LONGA, PVC, SOLDÁVEL, DN 50 X 25 MM, INSTALADO EM PRUMADA DE ÁGUA - FORNECIMENTO E INSTALAÇÃO. AF_06/2022</v>
      </c>
      <c r="E233" s="139" t="s">
        <v>26</v>
      </c>
      <c r="F233" s="148">
        <v>1</v>
      </c>
      <c r="G233" s="140" t="str">
        <f>VLOOKUP(B233,BD!A210:D7946,4,0)</f>
        <v>9,14</v>
      </c>
      <c r="H233" s="155">
        <f t="shared" si="17"/>
        <v>9.14</v>
      </c>
      <c r="I233" s="155">
        <f t="shared" si="18"/>
        <v>10.99</v>
      </c>
      <c r="J233" s="155">
        <f t="shared" si="19"/>
        <v>10.99</v>
      </c>
      <c r="K233" s="35"/>
      <c r="L233" s="74"/>
      <c r="M233" s="35"/>
      <c r="N233" s="35"/>
      <c r="O233" s="35"/>
      <c r="P233" s="35"/>
      <c r="Q233" s="35"/>
      <c r="R233" s="35"/>
      <c r="S233" s="35"/>
      <c r="T233" s="35"/>
      <c r="U233" s="35"/>
      <c r="V233" s="35"/>
      <c r="W233" s="35"/>
      <c r="X233" s="35"/>
      <c r="Y233" s="35"/>
      <c r="Z233" s="35"/>
      <c r="AA233" s="35"/>
      <c r="AB233" s="32"/>
      <c r="AC233" s="32"/>
      <c r="AD233" s="32"/>
    </row>
    <row r="234" spans="1:30" ht="28" x14ac:dyDescent="0.3">
      <c r="A234" s="137" t="s">
        <v>888</v>
      </c>
      <c r="B234" s="138">
        <v>104003</v>
      </c>
      <c r="C234" s="137" t="s">
        <v>23</v>
      </c>
      <c r="D234" s="137" t="str">
        <f>VLOOKUP(B234,BD!A211:D7947,2,0)</f>
        <v>BUCHA DE REDUÇÃO , LONGA, PVC, SOLDÁVEL, DN 50 X 32 MM, INSTALADO EM RAMAL DE DISTRIBUIÇÃO DE ÁGUA - FORNECIMENTO E INSTALAÇÃO. AF_06/2022</v>
      </c>
      <c r="E234" s="139" t="s">
        <v>26</v>
      </c>
      <c r="F234" s="148">
        <v>1</v>
      </c>
      <c r="G234" s="140" t="str">
        <f>VLOOKUP(B234,BD!A211:D7947,4,0)</f>
        <v>14,01</v>
      </c>
      <c r="H234" s="155">
        <f t="shared" si="17"/>
        <v>14.01</v>
      </c>
      <c r="I234" s="155">
        <f t="shared" si="18"/>
        <v>16.84</v>
      </c>
      <c r="J234" s="155">
        <f t="shared" si="19"/>
        <v>16.84</v>
      </c>
      <c r="K234" s="35"/>
      <c r="L234" s="74"/>
      <c r="M234" s="35"/>
      <c r="N234" s="35"/>
      <c r="O234" s="35"/>
      <c r="P234" s="35"/>
      <c r="Q234" s="35"/>
      <c r="R234" s="35"/>
      <c r="S234" s="35"/>
      <c r="T234" s="35"/>
      <c r="U234" s="35"/>
      <c r="V234" s="35"/>
      <c r="W234" s="35"/>
      <c r="X234" s="35"/>
      <c r="Y234" s="35"/>
      <c r="Z234" s="35"/>
      <c r="AA234" s="35"/>
      <c r="AB234" s="32"/>
      <c r="AC234" s="32"/>
      <c r="AD234" s="32"/>
    </row>
    <row r="235" spans="1:30" ht="27.65" customHeight="1" x14ac:dyDescent="0.3">
      <c r="A235" s="137" t="s">
        <v>889</v>
      </c>
      <c r="B235" s="138">
        <v>89490</v>
      </c>
      <c r="C235" s="137" t="s">
        <v>23</v>
      </c>
      <c r="D235" s="137" t="str">
        <f>VLOOKUP(B235,BD!A212:D7948,2,0)</f>
        <v>CURVA 45 GRAUS, PVC, SOLDÁVEL, DN 25MM, INSTALADO EM PRUMADA DE ÁGUA - FORNECIMENTO E INSTALAÇÃO. AF_06/2022</v>
      </c>
      <c r="E235" s="139" t="s">
        <v>26</v>
      </c>
      <c r="F235" s="148">
        <v>1</v>
      </c>
      <c r="G235" s="140" t="str">
        <f>VLOOKUP(B235,BD!A212:D7948,4,0)</f>
        <v>6,87</v>
      </c>
      <c r="H235" s="155">
        <f t="shared" si="17"/>
        <v>6.87</v>
      </c>
      <c r="I235" s="155">
        <f t="shared" si="18"/>
        <v>8.26</v>
      </c>
      <c r="J235" s="155">
        <f t="shared" si="19"/>
        <v>8.26</v>
      </c>
      <c r="K235" s="35"/>
      <c r="L235" s="74"/>
      <c r="M235" s="35"/>
      <c r="N235" s="35"/>
      <c r="O235" s="35"/>
      <c r="P235" s="35"/>
      <c r="Q235" s="35"/>
      <c r="R235" s="35"/>
      <c r="S235" s="35"/>
      <c r="T235" s="35"/>
      <c r="U235" s="35"/>
      <c r="V235" s="35"/>
      <c r="W235" s="35"/>
      <c r="X235" s="35"/>
      <c r="Y235" s="35"/>
      <c r="Z235" s="35"/>
      <c r="AA235" s="35"/>
      <c r="AB235" s="32"/>
      <c r="AC235" s="32"/>
      <c r="AD235" s="32"/>
    </row>
    <row r="236" spans="1:30" ht="28" x14ac:dyDescent="0.3">
      <c r="A236" s="137" t="s">
        <v>890</v>
      </c>
      <c r="B236" s="138">
        <v>89489</v>
      </c>
      <c r="C236" s="137" t="s">
        <v>23</v>
      </c>
      <c r="D236" s="137" t="str">
        <f>VLOOKUP(B236,BD!A213:D7949,2,0)</f>
        <v>CURVA 90 GRAUS, PVC, SOLDÁVEL, DN 25MM, INSTALADO EM PRUMADA DE ÁGUA - FORNECIMENTO E INSTALAÇÃO. AF_06/2022</v>
      </c>
      <c r="E236" s="139" t="s">
        <v>26</v>
      </c>
      <c r="F236" s="148">
        <v>81</v>
      </c>
      <c r="G236" s="140" t="str">
        <f>VLOOKUP(B236,BD!A213:D7949,4,0)</f>
        <v>7,39</v>
      </c>
      <c r="H236" s="155">
        <f t="shared" si="17"/>
        <v>598.59</v>
      </c>
      <c r="I236" s="155">
        <f t="shared" si="18"/>
        <v>8.8800000000000008</v>
      </c>
      <c r="J236" s="155">
        <f t="shared" si="19"/>
        <v>719.28</v>
      </c>
      <c r="K236" s="35"/>
      <c r="L236" s="74"/>
      <c r="M236" s="35"/>
      <c r="N236" s="35"/>
      <c r="O236" s="35"/>
      <c r="P236" s="35"/>
      <c r="Q236" s="35"/>
      <c r="R236" s="35"/>
      <c r="S236" s="35"/>
      <c r="T236" s="35"/>
      <c r="U236" s="35"/>
      <c r="V236" s="35"/>
      <c r="W236" s="35"/>
      <c r="X236" s="35"/>
      <c r="Y236" s="35"/>
      <c r="Z236" s="35"/>
      <c r="AA236" s="35"/>
      <c r="AB236" s="32"/>
      <c r="AC236" s="32"/>
      <c r="AD236" s="32"/>
    </row>
    <row r="237" spans="1:30" ht="28" x14ac:dyDescent="0.3">
      <c r="A237" s="137" t="s">
        <v>891</v>
      </c>
      <c r="B237" s="138">
        <v>89384</v>
      </c>
      <c r="C237" s="137" t="s">
        <v>23</v>
      </c>
      <c r="D237" s="137" t="str">
        <f>VLOOKUP(B237,BD!A214:D7950,2,0)</f>
        <v>CURVA DE TRANSPOSIÇÃO, PVC, SOLDÁVEL, DN 25MM, INSTALADO EM RAMAL OU SUB-RAMAL DE ÁGUA   FORNECIMENTO E INSTALAÇÃO. AF_06/2022</v>
      </c>
      <c r="E237" s="139" t="s">
        <v>26</v>
      </c>
      <c r="F237" s="148">
        <v>1</v>
      </c>
      <c r="G237" s="140" t="str">
        <f>VLOOKUP(B237,BD!A214:D7950,4,0)</f>
        <v>12,57</v>
      </c>
      <c r="H237" s="155">
        <f t="shared" si="17"/>
        <v>12.57</v>
      </c>
      <c r="I237" s="155">
        <f t="shared" si="18"/>
        <v>15.11</v>
      </c>
      <c r="J237" s="155">
        <f t="shared" si="19"/>
        <v>15.11</v>
      </c>
      <c r="K237" s="35"/>
      <c r="L237" s="74"/>
      <c r="M237" s="35"/>
      <c r="N237" s="35"/>
      <c r="O237" s="35"/>
      <c r="P237" s="35"/>
      <c r="Q237" s="35"/>
      <c r="R237" s="35"/>
      <c r="S237" s="35"/>
      <c r="T237" s="35"/>
      <c r="U237" s="35"/>
      <c r="V237" s="35"/>
      <c r="W237" s="35"/>
      <c r="X237" s="35"/>
      <c r="Y237" s="35"/>
      <c r="Z237" s="35"/>
      <c r="AA237" s="35"/>
      <c r="AB237" s="32"/>
      <c r="AC237" s="32"/>
      <c r="AD237" s="32"/>
    </row>
    <row r="238" spans="1:30" ht="28" x14ac:dyDescent="0.3">
      <c r="A238" s="137" t="s">
        <v>892</v>
      </c>
      <c r="B238" s="138">
        <v>89530</v>
      </c>
      <c r="C238" s="137" t="s">
        <v>23</v>
      </c>
      <c r="D238" s="137" t="str">
        <f>VLOOKUP(B238,BD!A215:D7951,2,0)</f>
        <v>LUVA DE CORRER, PVC, SOLDÁVEL, DN 25MM, INSTALADO EM PRUMADA DE ÁGUA - FORNECIMENTO E INSTALAÇÃO. AF_06/2022</v>
      </c>
      <c r="E238" s="139" t="s">
        <v>26</v>
      </c>
      <c r="F238" s="148">
        <v>25</v>
      </c>
      <c r="G238" s="140" t="str">
        <f>VLOOKUP(B238,BD!A215:D7951,4,0)</f>
        <v>15,36</v>
      </c>
      <c r="H238" s="155">
        <f t="shared" si="17"/>
        <v>384</v>
      </c>
      <c r="I238" s="155">
        <f t="shared" si="18"/>
        <v>18.46</v>
      </c>
      <c r="J238" s="155">
        <f t="shared" si="19"/>
        <v>461.5</v>
      </c>
      <c r="K238" s="35"/>
      <c r="L238" s="74"/>
      <c r="M238" s="35"/>
      <c r="N238" s="35"/>
      <c r="O238" s="35"/>
      <c r="P238" s="35"/>
      <c r="Q238" s="35"/>
      <c r="R238" s="35"/>
      <c r="S238" s="35"/>
      <c r="T238" s="35"/>
      <c r="U238" s="35"/>
      <c r="V238" s="35"/>
      <c r="W238" s="35"/>
      <c r="X238" s="35"/>
      <c r="Y238" s="35"/>
      <c r="Z238" s="35"/>
      <c r="AA238" s="35"/>
      <c r="AB238" s="32"/>
      <c r="AC238" s="32"/>
      <c r="AD238" s="32"/>
    </row>
    <row r="239" spans="1:30" ht="28" x14ac:dyDescent="0.3">
      <c r="A239" s="137" t="s">
        <v>893</v>
      </c>
      <c r="B239" s="138">
        <v>89577</v>
      </c>
      <c r="C239" s="137" t="s">
        <v>23</v>
      </c>
      <c r="D239" s="137" t="str">
        <f>VLOOKUP(B239,BD!A216:D7952,2,0)</f>
        <v>LUVA DE CORRER, PVC, SOLDÁVEL, DN 50MM, INSTALADO EM PRUMADA DE ÁGUA - FORNECIMENTO E INSTALAÇÃO. AF_06/2022</v>
      </c>
      <c r="E239" s="139" t="s">
        <v>26</v>
      </c>
      <c r="F239" s="148">
        <v>1</v>
      </c>
      <c r="G239" s="140" t="str">
        <f>VLOOKUP(B239,BD!A216:D7952,4,0)</f>
        <v>34,60</v>
      </c>
      <c r="H239" s="155">
        <f t="shared" si="17"/>
        <v>34.6</v>
      </c>
      <c r="I239" s="155">
        <f t="shared" si="18"/>
        <v>41.59</v>
      </c>
      <c r="J239" s="155">
        <f t="shared" si="19"/>
        <v>41.59</v>
      </c>
      <c r="K239" s="35"/>
      <c r="L239" s="74"/>
      <c r="M239" s="35"/>
      <c r="N239" s="35"/>
      <c r="O239" s="35"/>
      <c r="P239" s="35"/>
      <c r="Q239" s="35"/>
      <c r="R239" s="35"/>
      <c r="S239" s="35"/>
      <c r="T239" s="35"/>
      <c r="U239" s="35"/>
      <c r="V239" s="35"/>
      <c r="W239" s="35"/>
      <c r="X239" s="35"/>
      <c r="Y239" s="35"/>
      <c r="Z239" s="35"/>
      <c r="AA239" s="35"/>
      <c r="AB239" s="32"/>
      <c r="AC239" s="32"/>
      <c r="AD239" s="32"/>
    </row>
    <row r="240" spans="1:30" ht="28" x14ac:dyDescent="0.3">
      <c r="A240" s="137" t="s">
        <v>894</v>
      </c>
      <c r="B240" s="138">
        <v>89356</v>
      </c>
      <c r="C240" s="137" t="s">
        <v>23</v>
      </c>
      <c r="D240" s="137" t="str">
        <f>VLOOKUP(B240,BD!A217:D7953,2,0)</f>
        <v>TUBO, PVC, SOLDÁVEL, DE 25MM, INSTALADO EM RAMAL OU SUB-RAMAL DE ÁGUA - FORNECIMENTO E INSTALAÇÃO. AF_06/2022</v>
      </c>
      <c r="E240" s="139" t="s">
        <v>31</v>
      </c>
      <c r="F240" s="148">
        <v>298.60000000000002</v>
      </c>
      <c r="G240" s="140" t="str">
        <f>VLOOKUP(B240,BD!A217:D7953,4,0)</f>
        <v>23,25</v>
      </c>
      <c r="H240" s="155">
        <f t="shared" si="17"/>
        <v>6942.45</v>
      </c>
      <c r="I240" s="155">
        <f t="shared" si="18"/>
        <v>27.95</v>
      </c>
      <c r="J240" s="155">
        <f t="shared" si="19"/>
        <v>8345.8700000000008</v>
      </c>
      <c r="K240" s="35"/>
      <c r="L240" s="74"/>
      <c r="M240" s="35"/>
      <c r="N240" s="35"/>
      <c r="O240" s="35"/>
      <c r="P240" s="35"/>
      <c r="Q240" s="35"/>
      <c r="R240" s="35"/>
      <c r="S240" s="35"/>
      <c r="T240" s="35"/>
      <c r="U240" s="35"/>
      <c r="V240" s="35"/>
      <c r="W240" s="35"/>
      <c r="X240" s="35"/>
      <c r="Y240" s="35"/>
      <c r="Z240" s="35"/>
      <c r="AA240" s="35"/>
      <c r="AB240" s="32"/>
      <c r="AC240" s="32"/>
      <c r="AD240" s="32"/>
    </row>
    <row r="241" spans="1:30" ht="28" x14ac:dyDescent="0.3">
      <c r="A241" s="137" t="s">
        <v>895</v>
      </c>
      <c r="B241" s="138">
        <v>89357</v>
      </c>
      <c r="C241" s="137" t="s">
        <v>23</v>
      </c>
      <c r="D241" s="137" t="str">
        <f>VLOOKUP(B241,BD!A218:D7954,2,0)</f>
        <v>TUBO, PVC, SOLDÁVEL, DE 32MM, INSTALADO EM RAMAL OU SUB-RAMAL DE ÁGUA - FORNECIMENTO E INSTALAÇÃO. AF_06/2022</v>
      </c>
      <c r="E241" s="139" t="s">
        <v>31</v>
      </c>
      <c r="F241" s="148">
        <v>31.4</v>
      </c>
      <c r="G241" s="140" t="str">
        <f>VLOOKUP(B241,BD!A218:D7954,4,0)</f>
        <v>31,83</v>
      </c>
      <c r="H241" s="155">
        <f t="shared" si="17"/>
        <v>999.46</v>
      </c>
      <c r="I241" s="155">
        <f t="shared" si="18"/>
        <v>38.26</v>
      </c>
      <c r="J241" s="155">
        <f t="shared" si="19"/>
        <v>1201.3599999999999</v>
      </c>
      <c r="K241" s="35"/>
      <c r="L241" s="74"/>
      <c r="M241" s="35"/>
      <c r="N241" s="35"/>
      <c r="O241" s="35"/>
      <c r="P241" s="35"/>
      <c r="Q241" s="35"/>
      <c r="R241" s="35"/>
      <c r="S241" s="35"/>
      <c r="T241" s="35"/>
      <c r="U241" s="35"/>
      <c r="V241" s="35"/>
      <c r="W241" s="35"/>
      <c r="X241" s="35"/>
      <c r="Y241" s="35"/>
      <c r="Z241" s="35"/>
      <c r="AA241" s="35"/>
      <c r="AB241" s="32"/>
      <c r="AC241" s="32"/>
      <c r="AD241" s="32"/>
    </row>
    <row r="242" spans="1:30" ht="28" x14ac:dyDescent="0.3">
      <c r="A242" s="137" t="s">
        <v>896</v>
      </c>
      <c r="B242" s="138">
        <v>89448</v>
      </c>
      <c r="C242" s="137" t="s">
        <v>23</v>
      </c>
      <c r="D242" s="137" t="str">
        <f>VLOOKUP(B242,BD!A219:D7955,2,0)</f>
        <v>TUBO, PVC, SOLDÁVEL, DE 40MM, INSTALADO EM PRUMADA DE ÁGUA - FORNECIMENTO E INSTALAÇÃO. AF_06/2022</v>
      </c>
      <c r="E242" s="139" t="s">
        <v>31</v>
      </c>
      <c r="F242" s="148">
        <v>0.1</v>
      </c>
      <c r="G242" s="140" t="str">
        <f>VLOOKUP(B242,BD!A219:D7955,4,0)</f>
        <v>15,82</v>
      </c>
      <c r="H242" s="155">
        <f t="shared" si="17"/>
        <v>1.58</v>
      </c>
      <c r="I242" s="155">
        <f t="shared" si="18"/>
        <v>19.02</v>
      </c>
      <c r="J242" s="155">
        <f t="shared" si="19"/>
        <v>1.9</v>
      </c>
      <c r="K242" s="35"/>
      <c r="L242" s="74"/>
      <c r="M242" s="35"/>
      <c r="N242" s="35"/>
      <c r="O242" s="35"/>
      <c r="P242" s="35"/>
      <c r="Q242" s="35"/>
      <c r="R242" s="35"/>
      <c r="S242" s="35"/>
      <c r="T242" s="35"/>
      <c r="U242" s="35"/>
      <c r="V242" s="35"/>
      <c r="W242" s="35"/>
      <c r="X242" s="35"/>
      <c r="Y242" s="35"/>
      <c r="Z242" s="35"/>
      <c r="AA242" s="35"/>
      <c r="AB242" s="32"/>
      <c r="AC242" s="32"/>
      <c r="AD242" s="32"/>
    </row>
    <row r="243" spans="1:30" ht="28" x14ac:dyDescent="0.3">
      <c r="A243" s="137" t="s">
        <v>897</v>
      </c>
      <c r="B243" s="138">
        <v>89869</v>
      </c>
      <c r="C243" s="137" t="s">
        <v>23</v>
      </c>
      <c r="D243" s="137" t="str">
        <f>VLOOKUP(B243,BD!A220:D7956,2,0)</f>
        <v>TE, PVC, SOLDÁVEL, DN 25MM, INSTALADO EM DRENO DE AR-CONDICIONADO - FORNECIMENTO E INSTALAÇÃO. AF_08/2022</v>
      </c>
      <c r="E243" s="139" t="s">
        <v>26</v>
      </c>
      <c r="F243" s="148">
        <v>37</v>
      </c>
      <c r="G243" s="140" t="str">
        <f>VLOOKUP(B243,BD!A220:D7956,4,0)</f>
        <v>9,89</v>
      </c>
      <c r="H243" s="155">
        <f t="shared" si="17"/>
        <v>365.93</v>
      </c>
      <c r="I243" s="155">
        <f t="shared" si="18"/>
        <v>11.89</v>
      </c>
      <c r="J243" s="155">
        <f t="shared" si="19"/>
        <v>439.93</v>
      </c>
      <c r="K243" s="35"/>
      <c r="L243" s="74"/>
      <c r="M243" s="35"/>
      <c r="N243" s="35"/>
      <c r="O243" s="35"/>
      <c r="P243" s="35"/>
      <c r="Q243" s="35"/>
      <c r="R243" s="35"/>
      <c r="S243" s="35"/>
      <c r="T243" s="35"/>
      <c r="U243" s="35"/>
      <c r="V243" s="35"/>
      <c r="W243" s="35"/>
      <c r="X243" s="35"/>
      <c r="Y243" s="35"/>
      <c r="Z243" s="35"/>
      <c r="AA243" s="35"/>
      <c r="AB243" s="32"/>
      <c r="AC243" s="32"/>
      <c r="AD243" s="32"/>
    </row>
    <row r="244" spans="1:30" ht="28" x14ac:dyDescent="0.3">
      <c r="A244" s="137" t="s">
        <v>898</v>
      </c>
      <c r="B244" s="138">
        <v>94690</v>
      </c>
      <c r="C244" s="137" t="s">
        <v>23</v>
      </c>
      <c r="D244" s="137" t="str">
        <f>VLOOKUP(B244,BD!A221:D7957,2,0)</f>
        <v>TÊ, PVC, SOLDÁVEL, DN 32 MM INSTALADO EM RESERVAÇÃO PREDIAL DE ÁGUA - FORNECIMENTO E INSTALAÇÃO. AF_04/2024</v>
      </c>
      <c r="E244" s="139" t="s">
        <v>26</v>
      </c>
      <c r="F244" s="148">
        <v>1</v>
      </c>
      <c r="G244" s="140" t="str">
        <f>VLOOKUP(B244,BD!A221:D7957,4,0)</f>
        <v>10,61</v>
      </c>
      <c r="H244" s="155">
        <f t="shared" si="17"/>
        <v>10.61</v>
      </c>
      <c r="I244" s="155">
        <f t="shared" si="18"/>
        <v>12.75</v>
      </c>
      <c r="J244" s="155">
        <f t="shared" si="19"/>
        <v>12.75</v>
      </c>
      <c r="K244" s="35"/>
      <c r="L244" s="74"/>
      <c r="M244" s="35"/>
      <c r="N244" s="35"/>
      <c r="O244" s="35"/>
      <c r="P244" s="35"/>
      <c r="Q244" s="35"/>
      <c r="R244" s="35"/>
      <c r="S244" s="35"/>
      <c r="T244" s="35"/>
      <c r="U244" s="35"/>
      <c r="V244" s="35"/>
      <c r="W244" s="35"/>
      <c r="X244" s="35"/>
      <c r="Y244" s="35"/>
      <c r="Z244" s="35"/>
      <c r="AA244" s="35"/>
      <c r="AB244" s="32"/>
      <c r="AC244" s="32"/>
      <c r="AD244" s="32"/>
    </row>
    <row r="245" spans="1:30" ht="28" x14ac:dyDescent="0.3">
      <c r="A245" s="137" t="s">
        <v>899</v>
      </c>
      <c r="B245" s="138">
        <v>104008</v>
      </c>
      <c r="C245" s="137" t="s">
        <v>23</v>
      </c>
      <c r="D245" s="137" t="str">
        <f>VLOOKUP(B245,BD!A222:D7958,2,0)</f>
        <v>TE DE REDUÇÃO, 90 GRAUS, PVC, SOLDÁVEL, DN 50 MM X 32 MM, INSTALADO EM RAMAL DE DISTRIBUIÇÃO DE ÁGUA - FORNECIMENTO E INSTALAÇÃO. AF_06/2022</v>
      </c>
      <c r="E245" s="139" t="s">
        <v>26</v>
      </c>
      <c r="F245" s="148">
        <v>2</v>
      </c>
      <c r="G245" s="140" t="str">
        <f>VLOOKUP(B245,BD!A222:D7958,4,0)</f>
        <v>30,34</v>
      </c>
      <c r="H245" s="155">
        <f t="shared" si="17"/>
        <v>60.68</v>
      </c>
      <c r="I245" s="155">
        <f t="shared" si="18"/>
        <v>36.47</v>
      </c>
      <c r="J245" s="155">
        <f t="shared" si="19"/>
        <v>72.94</v>
      </c>
      <c r="K245" s="35"/>
      <c r="L245" s="74"/>
      <c r="M245" s="35"/>
      <c r="N245" s="35"/>
      <c r="O245" s="35"/>
      <c r="P245" s="35"/>
      <c r="Q245" s="35"/>
      <c r="R245" s="35"/>
      <c r="S245" s="35"/>
      <c r="T245" s="35"/>
      <c r="U245" s="35"/>
      <c r="V245" s="35"/>
      <c r="W245" s="35"/>
      <c r="X245" s="35"/>
      <c r="Y245" s="35"/>
      <c r="Z245" s="35"/>
      <c r="AA245" s="35"/>
      <c r="AB245" s="32"/>
      <c r="AC245" s="32"/>
      <c r="AD245" s="32"/>
    </row>
    <row r="246" spans="1:30" ht="28" x14ac:dyDescent="0.3">
      <c r="A246" s="137" t="s">
        <v>900</v>
      </c>
      <c r="B246" s="138">
        <v>89400</v>
      </c>
      <c r="C246" s="137" t="s">
        <v>23</v>
      </c>
      <c r="D246" s="137" t="str">
        <f>VLOOKUP(B246,BD!A223:D7959,2,0)</f>
        <v>TÊ DE REDUÇÃO, PVC, SOLDÁVEL, DN 32MM X 25MM, INSTALADO EM RAMAL OU SUB-RAMAL DE ÁGUA - FORNECIMENTO E INSTALAÇÃO. AF_06/2022</v>
      </c>
      <c r="E246" s="139" t="s">
        <v>26</v>
      </c>
      <c r="F246" s="148">
        <v>15</v>
      </c>
      <c r="G246" s="140" t="str">
        <f>VLOOKUP(B246,BD!A223:D7959,4,0)</f>
        <v>19,33</v>
      </c>
      <c r="H246" s="155">
        <f t="shared" si="17"/>
        <v>289.95</v>
      </c>
      <c r="I246" s="155">
        <f t="shared" si="18"/>
        <v>23.24</v>
      </c>
      <c r="J246" s="155">
        <f t="shared" si="19"/>
        <v>348.6</v>
      </c>
      <c r="K246" s="35"/>
      <c r="L246" s="74"/>
      <c r="M246" s="35"/>
      <c r="N246" s="35"/>
      <c r="O246" s="35"/>
      <c r="P246" s="35"/>
      <c r="Q246" s="35"/>
      <c r="R246" s="35"/>
      <c r="S246" s="35"/>
      <c r="T246" s="35"/>
      <c r="U246" s="35"/>
      <c r="V246" s="35"/>
      <c r="W246" s="35"/>
      <c r="X246" s="35"/>
      <c r="Y246" s="35"/>
      <c r="Z246" s="35"/>
      <c r="AA246" s="35"/>
      <c r="AB246" s="32"/>
      <c r="AC246" s="32"/>
      <c r="AD246" s="32"/>
    </row>
    <row r="247" spans="1:30" ht="28" x14ac:dyDescent="0.3">
      <c r="A247" s="137" t="s">
        <v>901</v>
      </c>
      <c r="B247" s="138">
        <v>89627</v>
      </c>
      <c r="C247" s="137" t="s">
        <v>23</v>
      </c>
      <c r="D247" s="137" t="str">
        <f>VLOOKUP(B247,BD!A224:D7960,2,0)</f>
        <v>TÊ DE REDUÇÃO, PVC, SOLDÁVEL, DN 50MM X 25MM, INSTALADO EM PRUMADA DE ÁGUA - FORNECIMENTO E INSTALAÇÃO. AF_06/2022</v>
      </c>
      <c r="E247" s="139" t="s">
        <v>26</v>
      </c>
      <c r="F247" s="148">
        <v>1</v>
      </c>
      <c r="G247" s="140" t="str">
        <f>VLOOKUP(B247,BD!A224:D7960,4,0)</f>
        <v>19,06</v>
      </c>
      <c r="H247" s="155">
        <f t="shared" si="17"/>
        <v>19.059999999999999</v>
      </c>
      <c r="I247" s="155">
        <f t="shared" si="18"/>
        <v>22.91</v>
      </c>
      <c r="J247" s="155">
        <f t="shared" si="19"/>
        <v>22.91</v>
      </c>
      <c r="K247" s="35"/>
      <c r="L247" s="74"/>
      <c r="M247" s="35"/>
      <c r="N247" s="35"/>
      <c r="O247" s="35"/>
      <c r="P247" s="35"/>
      <c r="Q247" s="35"/>
      <c r="R247" s="35"/>
      <c r="S247" s="35"/>
      <c r="T247" s="35"/>
      <c r="U247" s="35"/>
      <c r="V247" s="35"/>
      <c r="W247" s="35"/>
      <c r="X247" s="35"/>
      <c r="Y247" s="35"/>
      <c r="Z247" s="35"/>
      <c r="AA247" s="35"/>
      <c r="AB247" s="32"/>
      <c r="AC247" s="32"/>
      <c r="AD247" s="32"/>
    </row>
    <row r="248" spans="1:30" ht="28" x14ac:dyDescent="0.3">
      <c r="A248" s="137" t="s">
        <v>902</v>
      </c>
      <c r="B248" s="138">
        <v>89366</v>
      </c>
      <c r="C248" s="137" t="s">
        <v>23</v>
      </c>
      <c r="D248" s="137" t="str">
        <f>VLOOKUP(B248,BD!A225:D7961,2,0)</f>
        <v>JOELHO 90 GRAUS COM BUCHA DE LATÃO, PVC, SOLDÁVEL, DN 25MM, X 3/4  INSTALADO EM RAMAL OU SUB-RAMAL DE ÁGUA - FORNECIMENTO E INSTALAÇÃO. AF_06/2022</v>
      </c>
      <c r="E248" s="139" t="s">
        <v>26</v>
      </c>
      <c r="F248" s="148">
        <v>8</v>
      </c>
      <c r="G248" s="140" t="str">
        <f>VLOOKUP(B248,BD!A225:D7961,4,0)</f>
        <v>15,77</v>
      </c>
      <c r="H248" s="155">
        <f t="shared" si="17"/>
        <v>126.16</v>
      </c>
      <c r="I248" s="155">
        <f t="shared" si="18"/>
        <v>18.96</v>
      </c>
      <c r="J248" s="155">
        <f t="shared" si="19"/>
        <v>151.68</v>
      </c>
      <c r="K248" s="35"/>
      <c r="L248" s="74"/>
      <c r="M248" s="35"/>
      <c r="N248" s="35"/>
      <c r="O248" s="35"/>
      <c r="P248" s="35"/>
      <c r="Q248" s="35"/>
      <c r="R248" s="35"/>
      <c r="S248" s="35"/>
      <c r="T248" s="35"/>
      <c r="U248" s="35"/>
      <c r="V248" s="35"/>
      <c r="W248" s="35"/>
      <c r="X248" s="35"/>
      <c r="Y248" s="35"/>
      <c r="Z248" s="35"/>
      <c r="AA248" s="35"/>
      <c r="AB248" s="32"/>
      <c r="AC248" s="32"/>
      <c r="AD248" s="32"/>
    </row>
    <row r="249" spans="1:30" ht="28" x14ac:dyDescent="0.3">
      <c r="A249" s="137" t="s">
        <v>903</v>
      </c>
      <c r="B249" s="138">
        <v>90373</v>
      </c>
      <c r="C249" s="137" t="s">
        <v>23</v>
      </c>
      <c r="D249" s="137" t="str">
        <f>VLOOKUP(B249,BD!A226:D7962,2,0)</f>
        <v>JOELHO 90 GRAUS COM BUCHA DE LATÃO, PVC, SOLDÁVEL, DN 25MM, X 1/2  INSTALADO EM RAMAL OU SUB-RAMAL DE ÁGUA - FORNECIMENTO E INSTALAÇÃO. AF_06/2022</v>
      </c>
      <c r="E249" s="139" t="s">
        <v>26</v>
      </c>
      <c r="F249" s="148">
        <v>49</v>
      </c>
      <c r="G249" s="140" t="str">
        <f>VLOOKUP(B249,BD!A226:D7962,4,0)</f>
        <v>12,60</v>
      </c>
      <c r="H249" s="155">
        <f t="shared" si="17"/>
        <v>617.4</v>
      </c>
      <c r="I249" s="155">
        <f t="shared" si="18"/>
        <v>15.15</v>
      </c>
      <c r="J249" s="155">
        <f t="shared" si="19"/>
        <v>742.35</v>
      </c>
      <c r="K249" s="35"/>
      <c r="L249" s="74"/>
      <c r="M249" s="35"/>
      <c r="N249" s="35"/>
      <c r="O249" s="35"/>
      <c r="P249" s="35"/>
      <c r="Q249" s="35"/>
      <c r="R249" s="35"/>
      <c r="S249" s="35"/>
      <c r="T249" s="35"/>
      <c r="U249" s="35"/>
      <c r="V249" s="35"/>
      <c r="W249" s="35"/>
      <c r="X249" s="35"/>
      <c r="Y249" s="35"/>
      <c r="Z249" s="35"/>
      <c r="AA249" s="35"/>
      <c r="AB249" s="32"/>
      <c r="AC249" s="32"/>
      <c r="AD249" s="32"/>
    </row>
    <row r="250" spans="1:30" ht="15.5" x14ac:dyDescent="0.3">
      <c r="A250" s="137" t="s">
        <v>904</v>
      </c>
      <c r="B250" s="138" t="s">
        <v>571</v>
      </c>
      <c r="C250" s="137" t="s">
        <v>63</v>
      </c>
      <c r="D250" s="137" t="s">
        <v>572</v>
      </c>
      <c r="E250" s="139" t="s">
        <v>26</v>
      </c>
      <c r="F250" s="148">
        <v>1</v>
      </c>
      <c r="G250" s="140">
        <v>498.15</v>
      </c>
      <c r="H250" s="155">
        <f t="shared" si="17"/>
        <v>498.15</v>
      </c>
      <c r="I250" s="155">
        <f t="shared" si="18"/>
        <v>598.83000000000004</v>
      </c>
      <c r="J250" s="155">
        <f t="shared" si="19"/>
        <v>598.83000000000004</v>
      </c>
      <c r="K250" s="35"/>
      <c r="L250" s="74"/>
      <c r="M250" s="35"/>
      <c r="N250" s="35"/>
      <c r="O250" s="35"/>
      <c r="P250" s="35"/>
      <c r="Q250" s="35"/>
      <c r="R250" s="35"/>
      <c r="S250" s="35"/>
      <c r="T250" s="35"/>
      <c r="U250" s="35"/>
      <c r="V250" s="35"/>
      <c r="W250" s="35"/>
      <c r="X250" s="35"/>
      <c r="Y250" s="35"/>
      <c r="Z250" s="35"/>
      <c r="AA250" s="35"/>
      <c r="AB250" s="32"/>
      <c r="AC250" s="32"/>
      <c r="AD250" s="32"/>
    </row>
    <row r="251" spans="1:30" ht="15.5" x14ac:dyDescent="0.3">
      <c r="A251" s="137" t="s">
        <v>905</v>
      </c>
      <c r="B251" s="138" t="s">
        <v>759</v>
      </c>
      <c r="C251" s="137" t="s">
        <v>133</v>
      </c>
      <c r="D251" s="137" t="s">
        <v>760</v>
      </c>
      <c r="E251" s="139" t="s">
        <v>113</v>
      </c>
      <c r="F251" s="148">
        <v>1</v>
      </c>
      <c r="G251" s="140">
        <f>3*3747.25</f>
        <v>11241.75</v>
      </c>
      <c r="H251" s="155">
        <f t="shared" si="17"/>
        <v>11241.75</v>
      </c>
      <c r="I251" s="155">
        <f t="shared" si="18"/>
        <v>13513.71</v>
      </c>
      <c r="J251" s="155">
        <f t="shared" si="19"/>
        <v>13513.71</v>
      </c>
      <c r="K251" s="35"/>
      <c r="L251" s="74"/>
      <c r="M251" s="35"/>
      <c r="N251" s="35"/>
      <c r="O251" s="35"/>
      <c r="P251" s="35"/>
      <c r="Q251" s="35"/>
      <c r="R251" s="35"/>
      <c r="S251" s="35"/>
      <c r="T251" s="35"/>
      <c r="U251" s="35"/>
      <c r="V251" s="35"/>
      <c r="W251" s="35"/>
      <c r="X251" s="35"/>
      <c r="Y251" s="35"/>
      <c r="Z251" s="35"/>
      <c r="AA251" s="35"/>
      <c r="AB251" s="32"/>
      <c r="AC251" s="32"/>
      <c r="AD251" s="32"/>
    </row>
    <row r="252" spans="1:30" ht="28" x14ac:dyDescent="0.3">
      <c r="A252" s="137" t="s">
        <v>906</v>
      </c>
      <c r="B252" s="138">
        <v>89415</v>
      </c>
      <c r="C252" s="137" t="s">
        <v>23</v>
      </c>
      <c r="D252" s="137" t="str">
        <f>VLOOKUP(B252,BD!A229:D7965,2,0)</f>
        <v>CURVA 90 GRAUS, PVC, SOLDÁVEL, DN 32MM, INSTALADO EM RAMAL DE DISTRIBUIÇÃO DE ÁGUA - FORNECIMENTO E INSTALAÇÃO. AF_06/2022</v>
      </c>
      <c r="E252" s="139" t="s">
        <v>26</v>
      </c>
      <c r="F252" s="148">
        <v>8</v>
      </c>
      <c r="G252" s="140" t="str">
        <f>VLOOKUP(B252,BD!A229:D7965,4,0)</f>
        <v>15,70</v>
      </c>
      <c r="H252" s="155">
        <f t="shared" si="17"/>
        <v>125.6</v>
      </c>
      <c r="I252" s="155">
        <f t="shared" si="18"/>
        <v>18.87</v>
      </c>
      <c r="J252" s="155">
        <f t="shared" si="19"/>
        <v>150.96</v>
      </c>
      <c r="K252" s="35"/>
      <c r="L252" s="74"/>
      <c r="M252" s="35"/>
      <c r="N252" s="35"/>
      <c r="O252" s="35"/>
      <c r="P252" s="35"/>
      <c r="Q252" s="35"/>
      <c r="R252" s="35"/>
      <c r="S252" s="35"/>
      <c r="T252" s="35"/>
      <c r="U252" s="35"/>
      <c r="V252" s="35"/>
      <c r="W252" s="35"/>
      <c r="X252" s="35"/>
      <c r="Y252" s="35"/>
      <c r="Z252" s="35"/>
      <c r="AA252" s="35"/>
      <c r="AB252" s="32"/>
      <c r="AC252" s="32"/>
      <c r="AD252" s="32"/>
    </row>
    <row r="253" spans="1:30" ht="15.5" x14ac:dyDescent="0.3">
      <c r="A253" s="137" t="s">
        <v>907</v>
      </c>
      <c r="B253" s="138" t="s">
        <v>763</v>
      </c>
      <c r="C253" s="137" t="s">
        <v>100</v>
      </c>
      <c r="D253" s="137" t="s">
        <v>764</v>
      </c>
      <c r="E253" s="139" t="s">
        <v>134</v>
      </c>
      <c r="F253" s="148">
        <v>1</v>
      </c>
      <c r="G253" s="140">
        <v>289.64999999999998</v>
      </c>
      <c r="H253" s="155">
        <f t="shared" si="17"/>
        <v>289.64999999999998</v>
      </c>
      <c r="I253" s="155">
        <f t="shared" si="18"/>
        <v>348.19</v>
      </c>
      <c r="J253" s="155">
        <f t="shared" si="19"/>
        <v>348.19</v>
      </c>
      <c r="K253" s="35"/>
      <c r="L253" s="74"/>
      <c r="M253" s="35"/>
      <c r="N253" s="35"/>
      <c r="O253" s="35"/>
      <c r="P253" s="35"/>
      <c r="Q253" s="35"/>
      <c r="R253" s="35"/>
      <c r="S253" s="35"/>
      <c r="T253" s="35"/>
      <c r="U253" s="35"/>
      <c r="V253" s="35"/>
      <c r="W253" s="35"/>
      <c r="X253" s="35"/>
      <c r="Y253" s="35"/>
      <c r="Z253" s="35"/>
      <c r="AA253" s="35"/>
      <c r="AB253" s="32"/>
      <c r="AC253" s="32"/>
      <c r="AD253" s="32"/>
    </row>
    <row r="254" spans="1:30" ht="28" x14ac:dyDescent="0.3">
      <c r="A254" s="137" t="s">
        <v>908</v>
      </c>
      <c r="B254" s="138" t="s">
        <v>384</v>
      </c>
      <c r="C254" s="137" t="s">
        <v>133</v>
      </c>
      <c r="D254" s="137" t="s">
        <v>486</v>
      </c>
      <c r="E254" s="139" t="s">
        <v>242</v>
      </c>
      <c r="F254" s="148">
        <v>1</v>
      </c>
      <c r="G254" s="140">
        <f>32631.16/3</f>
        <v>10877.053333333333</v>
      </c>
      <c r="H254" s="155">
        <f t="shared" si="17"/>
        <v>10877.05</v>
      </c>
      <c r="I254" s="155">
        <f t="shared" si="18"/>
        <v>13075.31</v>
      </c>
      <c r="J254" s="155">
        <f t="shared" si="19"/>
        <v>13075.31</v>
      </c>
      <c r="K254" s="35"/>
      <c r="L254" s="74"/>
      <c r="M254" s="35"/>
      <c r="N254" s="35"/>
      <c r="O254" s="35"/>
      <c r="P254" s="35"/>
      <c r="Q254" s="35"/>
      <c r="R254" s="35"/>
      <c r="S254" s="35"/>
      <c r="T254" s="35"/>
      <c r="U254" s="35"/>
      <c r="V254" s="35"/>
      <c r="W254" s="35"/>
      <c r="X254" s="35"/>
      <c r="Y254" s="35"/>
      <c r="Z254" s="35"/>
      <c r="AA254" s="35"/>
      <c r="AB254" s="32"/>
      <c r="AC254" s="32"/>
      <c r="AD254" s="32"/>
    </row>
    <row r="255" spans="1:30" ht="15.5" x14ac:dyDescent="0.3">
      <c r="A255" s="135" t="s">
        <v>186</v>
      </c>
      <c r="B255" s="135"/>
      <c r="C255" s="135"/>
      <c r="D255" s="135" t="s">
        <v>120</v>
      </c>
      <c r="E255" s="267"/>
      <c r="F255" s="268"/>
      <c r="G255" s="268"/>
      <c r="H255" s="268"/>
      <c r="I255" s="268"/>
      <c r="J255" s="269"/>
      <c r="K255" s="35"/>
      <c r="L255" s="74"/>
      <c r="M255" s="35"/>
      <c r="N255" s="35"/>
      <c r="O255" s="35"/>
      <c r="P255" s="35"/>
      <c r="Q255" s="35"/>
      <c r="R255" s="35"/>
      <c r="S255" s="35"/>
      <c r="T255" s="35"/>
      <c r="U255" s="35"/>
      <c r="V255" s="35"/>
      <c r="W255" s="35"/>
      <c r="X255" s="35"/>
      <c r="Y255" s="35"/>
      <c r="Z255" s="35"/>
      <c r="AA255" s="35"/>
      <c r="AB255" s="32"/>
      <c r="AC255" s="32"/>
      <c r="AD255" s="32"/>
    </row>
    <row r="256" spans="1:30" ht="28" x14ac:dyDescent="0.3">
      <c r="A256" s="137" t="s">
        <v>342</v>
      </c>
      <c r="B256" s="138">
        <v>89707</v>
      </c>
      <c r="C256" s="137" t="s">
        <v>23</v>
      </c>
      <c r="D256" s="137" t="str">
        <f>VLOOKUP(B256,BD!A233:D7969,2,0)</f>
        <v>CAIXA SIFONADA, PVC, DN 100 X 100 X 50 MM, JUNTA ELÁSTICA, FORNECIDA E INSTALADA EM RAMAL DE DESCARGA OU EM RAMAL DE ESGOTO SANITÁRIO. AF_08/2022</v>
      </c>
      <c r="E256" s="139" t="s">
        <v>26</v>
      </c>
      <c r="F256" s="148">
        <v>1</v>
      </c>
      <c r="G256" s="140" t="str">
        <f>VLOOKUP(B256,BD!A233:D7969,4,0)</f>
        <v>48,91</v>
      </c>
      <c r="H256" s="155">
        <f t="shared" si="17"/>
        <v>48.91</v>
      </c>
      <c r="I256" s="155">
        <f t="shared" si="18"/>
        <v>58.79</v>
      </c>
      <c r="J256" s="155">
        <f t="shared" si="19"/>
        <v>58.79</v>
      </c>
      <c r="K256" s="35"/>
      <c r="L256" s="74"/>
      <c r="M256" s="35"/>
      <c r="N256" s="35"/>
      <c r="O256" s="35"/>
      <c r="P256" s="35"/>
      <c r="Q256" s="35"/>
      <c r="R256" s="35"/>
      <c r="S256" s="35"/>
      <c r="T256" s="35"/>
      <c r="U256" s="35"/>
      <c r="V256" s="35"/>
      <c r="W256" s="35"/>
      <c r="X256" s="35"/>
      <c r="Y256" s="35"/>
      <c r="Z256" s="35"/>
      <c r="AA256" s="35"/>
      <c r="AB256" s="32"/>
      <c r="AC256" s="32"/>
      <c r="AD256" s="32"/>
    </row>
    <row r="257" spans="1:30" ht="15.5" x14ac:dyDescent="0.3">
      <c r="A257" s="137" t="s">
        <v>909</v>
      </c>
      <c r="B257" s="138" t="s">
        <v>766</v>
      </c>
      <c r="C257" s="137" t="s">
        <v>100</v>
      </c>
      <c r="D257" s="137" t="s">
        <v>767</v>
      </c>
      <c r="E257" s="139" t="s">
        <v>113</v>
      </c>
      <c r="F257" s="148">
        <v>4</v>
      </c>
      <c r="G257" s="140">
        <v>709.66</v>
      </c>
      <c r="H257" s="155">
        <f t="shared" si="17"/>
        <v>2838.64</v>
      </c>
      <c r="I257" s="155">
        <f t="shared" si="18"/>
        <v>853.08</v>
      </c>
      <c r="J257" s="155">
        <f t="shared" si="19"/>
        <v>3412.32</v>
      </c>
      <c r="K257" s="35"/>
      <c r="L257" s="74"/>
      <c r="M257" s="35"/>
      <c r="N257" s="35"/>
      <c r="O257" s="35"/>
      <c r="P257" s="35"/>
      <c r="Q257" s="35"/>
      <c r="R257" s="35"/>
      <c r="S257" s="35"/>
      <c r="T257" s="35"/>
      <c r="U257" s="35"/>
      <c r="V257" s="35"/>
      <c r="W257" s="35"/>
      <c r="X257" s="35"/>
      <c r="Y257" s="35"/>
      <c r="Z257" s="35"/>
      <c r="AA257" s="35"/>
      <c r="AB257" s="32"/>
      <c r="AC257" s="32"/>
      <c r="AD257" s="32"/>
    </row>
    <row r="258" spans="1:30" ht="28" x14ac:dyDescent="0.3">
      <c r="A258" s="137" t="s">
        <v>910</v>
      </c>
      <c r="B258" s="138">
        <v>104328</v>
      </c>
      <c r="C258" s="137" t="s">
        <v>23</v>
      </c>
      <c r="D258" s="137" t="str">
        <f>VLOOKUP(B258,BD!A235:D7971,2,0)</f>
        <v>CAIXA SIFONADA, COM GRELHA QUADRADA, PVC, DN 150 X 150 X 50 MM, JUNTA SOLDÁVEL, FORNECIDA E INSTALADA EM RAMAL DE DESCARGA OU EM RAMAL DE ESGOTO SANITÁRIO. AF_08/2022</v>
      </c>
      <c r="E258" s="139" t="s">
        <v>26</v>
      </c>
      <c r="F258" s="148">
        <v>17</v>
      </c>
      <c r="G258" s="140" t="str">
        <f>VLOOKUP(B258,BD!A235:D7971,4,0)</f>
        <v>71,44</v>
      </c>
      <c r="H258" s="155">
        <f t="shared" si="17"/>
        <v>1214.48</v>
      </c>
      <c r="I258" s="155">
        <f t="shared" si="18"/>
        <v>85.88</v>
      </c>
      <c r="J258" s="155">
        <f t="shared" si="19"/>
        <v>1459.96</v>
      </c>
      <c r="K258" s="35"/>
      <c r="L258" s="74"/>
      <c r="M258" s="35"/>
      <c r="N258" s="35"/>
      <c r="O258" s="35"/>
      <c r="P258" s="35"/>
      <c r="Q258" s="35"/>
      <c r="R258" s="35"/>
      <c r="S258" s="35"/>
      <c r="T258" s="35"/>
      <c r="U258" s="35"/>
      <c r="V258" s="35"/>
      <c r="W258" s="35"/>
      <c r="X258" s="35"/>
      <c r="Y258" s="35"/>
      <c r="Z258" s="35"/>
      <c r="AA258" s="35"/>
      <c r="AB258" s="32"/>
      <c r="AC258" s="32"/>
      <c r="AD258" s="32"/>
    </row>
    <row r="259" spans="1:30" ht="28" x14ac:dyDescent="0.3">
      <c r="A259" s="137" t="s">
        <v>911</v>
      </c>
      <c r="B259" s="138">
        <v>89708</v>
      </c>
      <c r="C259" s="137" t="s">
        <v>23</v>
      </c>
      <c r="D259" s="137" t="str">
        <f>VLOOKUP(B259,BD!A236:D7972,2,0)</f>
        <v>CAIXA SIFONADA, PVC, DN 150 X 185 X 75 MM, JUNTA ELÁSTICA, FORNECIDA E INSTALADA EM RAMAL DE DESCARGA OU EM RAMAL DE ESGOTO SANITÁRIO. AF_08/2022</v>
      </c>
      <c r="E259" s="139" t="s">
        <v>26</v>
      </c>
      <c r="F259" s="148">
        <v>1</v>
      </c>
      <c r="G259" s="140" t="str">
        <f>VLOOKUP(B259,BD!A236:D7972,4,0)</f>
        <v>104,78</v>
      </c>
      <c r="H259" s="155">
        <f t="shared" si="17"/>
        <v>104.78</v>
      </c>
      <c r="I259" s="155">
        <f t="shared" si="18"/>
        <v>125.96</v>
      </c>
      <c r="J259" s="155">
        <f t="shared" si="19"/>
        <v>125.96</v>
      </c>
      <c r="K259" s="35"/>
      <c r="L259" s="74"/>
      <c r="M259" s="35"/>
      <c r="N259" s="35"/>
      <c r="O259" s="35"/>
      <c r="P259" s="35"/>
      <c r="Q259" s="35"/>
      <c r="R259" s="35"/>
      <c r="S259" s="35"/>
      <c r="T259" s="35"/>
      <c r="U259" s="35"/>
      <c r="V259" s="35"/>
      <c r="W259" s="35"/>
      <c r="X259" s="35"/>
      <c r="Y259" s="35"/>
      <c r="Z259" s="35"/>
      <c r="AA259" s="35"/>
      <c r="AB259" s="32"/>
      <c r="AC259" s="32"/>
      <c r="AD259" s="32"/>
    </row>
    <row r="260" spans="1:30" ht="28" x14ac:dyDescent="0.3">
      <c r="A260" s="137" t="s">
        <v>912</v>
      </c>
      <c r="B260" s="138">
        <v>89709</v>
      </c>
      <c r="C260" s="137" t="s">
        <v>23</v>
      </c>
      <c r="D260" s="137" t="str">
        <f>VLOOKUP(B260,BD!A237:D7973,2,0)</f>
        <v>RALO SIFONADO, PVC, DN 100 X 40 MM, JUNTA SOLDÁVEL, FORNECIDO E INSTALADO EM RAMAL DE DESCARGA OU EM RAMAL DE ESGOTO SANITÁRIO. AF_08/2022</v>
      </c>
      <c r="E260" s="139" t="s">
        <v>26</v>
      </c>
      <c r="F260" s="148">
        <v>3</v>
      </c>
      <c r="G260" s="140" t="str">
        <f>VLOOKUP(B260,BD!A237:D7973,4,0)</f>
        <v>21,32</v>
      </c>
      <c r="H260" s="155">
        <f t="shared" si="17"/>
        <v>63.96</v>
      </c>
      <c r="I260" s="155">
        <f t="shared" si="18"/>
        <v>25.63</v>
      </c>
      <c r="J260" s="155">
        <f t="shared" si="19"/>
        <v>76.89</v>
      </c>
      <c r="K260" s="35"/>
      <c r="L260" s="74"/>
      <c r="M260" s="35"/>
      <c r="N260" s="35"/>
      <c r="O260" s="35"/>
      <c r="P260" s="35"/>
      <c r="Q260" s="35"/>
      <c r="R260" s="35"/>
      <c r="S260" s="35"/>
      <c r="T260" s="35"/>
      <c r="U260" s="35"/>
      <c r="V260" s="35"/>
      <c r="W260" s="35"/>
      <c r="X260" s="35"/>
      <c r="Y260" s="35"/>
      <c r="Z260" s="35"/>
      <c r="AA260" s="35"/>
      <c r="AB260" s="32"/>
      <c r="AC260" s="32"/>
      <c r="AD260" s="32"/>
    </row>
    <row r="261" spans="1:30" ht="15.5" x14ac:dyDescent="0.3">
      <c r="A261" s="137" t="s">
        <v>913</v>
      </c>
      <c r="B261" s="138">
        <v>86883</v>
      </c>
      <c r="C261" s="137" t="s">
        <v>23</v>
      </c>
      <c r="D261" s="137" t="str">
        <f>VLOOKUP(B261,BD!A238:D7974,2,0)</f>
        <v>SIFÃO DO TIPO FLEXÍVEL EM PVC 1  X 1.1/2  - FORNECIMENTO E INSTALAÇÃO. AF_01/2020</v>
      </c>
      <c r="E261" s="139" t="s">
        <v>26</v>
      </c>
      <c r="F261" s="148">
        <v>29</v>
      </c>
      <c r="G261" s="140" t="str">
        <f>VLOOKUP(B261,BD!A238:D7974,4,0)</f>
        <v>12,69</v>
      </c>
      <c r="H261" s="155">
        <f t="shared" si="17"/>
        <v>368.01</v>
      </c>
      <c r="I261" s="155">
        <f t="shared" si="18"/>
        <v>15.25</v>
      </c>
      <c r="J261" s="155">
        <f t="shared" si="19"/>
        <v>442.25</v>
      </c>
      <c r="K261" s="35"/>
      <c r="L261" s="74"/>
      <c r="M261" s="35"/>
      <c r="N261" s="35"/>
      <c r="O261" s="35"/>
      <c r="P261" s="35"/>
      <c r="Q261" s="35"/>
      <c r="R261" s="35"/>
      <c r="S261" s="35"/>
      <c r="T261" s="35"/>
      <c r="U261" s="35"/>
      <c r="V261" s="35"/>
      <c r="W261" s="35"/>
      <c r="X261" s="35"/>
      <c r="Y261" s="35"/>
      <c r="Z261" s="35"/>
      <c r="AA261" s="35"/>
      <c r="AB261" s="32"/>
      <c r="AC261" s="32"/>
      <c r="AD261" s="32"/>
    </row>
    <row r="262" spans="1:30" ht="28" x14ac:dyDescent="0.3">
      <c r="A262" s="137" t="s">
        <v>914</v>
      </c>
      <c r="B262" s="138">
        <v>86879</v>
      </c>
      <c r="C262" s="137" t="s">
        <v>23</v>
      </c>
      <c r="D262" s="137" t="str">
        <f>VLOOKUP(B262,BD!A239:D7975,2,0)</f>
        <v>VÁLVULA EM PLÁSTICO 1" PARA PIA, TANQUE OU LAVATÓRIO, COM OU SEM LADRÃO - FORNECIMENTO E INSTALAÇÃO. AF_01/2020</v>
      </c>
      <c r="E262" s="139" t="s">
        <v>26</v>
      </c>
      <c r="F262" s="148">
        <v>30</v>
      </c>
      <c r="G262" s="140" t="str">
        <f>VLOOKUP(B262,BD!A239:D7975,4,0)</f>
        <v>10,00</v>
      </c>
      <c r="H262" s="155">
        <f t="shared" si="17"/>
        <v>300</v>
      </c>
      <c r="I262" s="155">
        <f t="shared" si="18"/>
        <v>12.02</v>
      </c>
      <c r="J262" s="155">
        <f t="shared" si="19"/>
        <v>360.6</v>
      </c>
      <c r="K262" s="35"/>
      <c r="L262" s="74"/>
      <c r="M262" s="35"/>
      <c r="N262" s="35"/>
      <c r="O262" s="35"/>
      <c r="P262" s="35"/>
      <c r="Q262" s="35"/>
      <c r="R262" s="35"/>
      <c r="S262" s="35"/>
      <c r="T262" s="35"/>
      <c r="U262" s="35"/>
      <c r="V262" s="35"/>
      <c r="W262" s="35"/>
      <c r="X262" s="35"/>
      <c r="Y262" s="35"/>
      <c r="Z262" s="35"/>
      <c r="AA262" s="35"/>
      <c r="AB262" s="32"/>
      <c r="AC262" s="32"/>
      <c r="AD262" s="32"/>
    </row>
    <row r="263" spans="1:30" ht="28" x14ac:dyDescent="0.3">
      <c r="A263" s="137" t="s">
        <v>915</v>
      </c>
      <c r="B263" s="138">
        <v>104063</v>
      </c>
      <c r="C263" s="137" t="s">
        <v>23</v>
      </c>
      <c r="D263" s="137" t="str">
        <f>VLOOKUP(B263,BD!A240:D7976,2,0)</f>
        <v>CURVA LONGA, 45 GRAUS, PVC OCRE, JUNTA ELÁSTICA, DN 100 MM, PARA COLETOR PREDIAL DE ESGOTO. AF_06/2022</v>
      </c>
      <c r="E263" s="139" t="s">
        <v>26</v>
      </c>
      <c r="F263" s="148">
        <v>10</v>
      </c>
      <c r="G263" s="140" t="str">
        <f>VLOOKUP(B263,BD!A240:D7976,4,0)</f>
        <v>66,67</v>
      </c>
      <c r="H263" s="155">
        <f t="shared" si="17"/>
        <v>666.7</v>
      </c>
      <c r="I263" s="155">
        <f t="shared" si="18"/>
        <v>80.14</v>
      </c>
      <c r="J263" s="155">
        <f t="shared" si="19"/>
        <v>801.4</v>
      </c>
      <c r="K263" s="35"/>
      <c r="L263" s="74"/>
      <c r="M263" s="35"/>
      <c r="N263" s="35"/>
      <c r="O263" s="35"/>
      <c r="P263" s="35"/>
      <c r="Q263" s="35"/>
      <c r="R263" s="35"/>
      <c r="S263" s="35"/>
      <c r="T263" s="35"/>
      <c r="U263" s="35"/>
      <c r="V263" s="35"/>
      <c r="W263" s="35"/>
      <c r="X263" s="35"/>
      <c r="Y263" s="35"/>
      <c r="Z263" s="35"/>
      <c r="AA263" s="35"/>
      <c r="AB263" s="32"/>
      <c r="AC263" s="32"/>
      <c r="AD263" s="32"/>
    </row>
    <row r="264" spans="1:30" ht="28" x14ac:dyDescent="0.3">
      <c r="A264" s="137" t="s">
        <v>916</v>
      </c>
      <c r="B264" s="138">
        <v>89811</v>
      </c>
      <c r="C264" s="137" t="s">
        <v>23</v>
      </c>
      <c r="D264" s="137" t="str">
        <f>VLOOKUP(B264,BD!A241:D7977,2,0)</f>
        <v>CURVA CURTA 90 GRAUS, PVC, SERIE NORMAL, ESGOTO PREDIAL, DN 100 MM, JUNTA ELÁSTICA, FORNECIDO E INSTALADO EM PRUMADA DE ESGOTO SANITÁRIO OU VENTILAÇÃO. AF_08/2022</v>
      </c>
      <c r="E264" s="139" t="s">
        <v>26</v>
      </c>
      <c r="F264" s="148">
        <v>8</v>
      </c>
      <c r="G264" s="140" t="str">
        <f>VLOOKUP(B264,BD!A241:D7977,4,0)</f>
        <v>42,60</v>
      </c>
      <c r="H264" s="155">
        <f t="shared" si="17"/>
        <v>340.8</v>
      </c>
      <c r="I264" s="155">
        <f t="shared" si="18"/>
        <v>51.21</v>
      </c>
      <c r="J264" s="155">
        <f t="shared" si="19"/>
        <v>409.68</v>
      </c>
      <c r="K264" s="35"/>
      <c r="L264" s="74"/>
      <c r="M264" s="35"/>
      <c r="N264" s="35"/>
      <c r="O264" s="35"/>
      <c r="P264" s="35"/>
      <c r="Q264" s="35"/>
      <c r="R264" s="35"/>
      <c r="S264" s="35"/>
      <c r="T264" s="35"/>
      <c r="U264" s="35"/>
      <c r="V264" s="35"/>
      <c r="W264" s="35"/>
      <c r="X264" s="35"/>
      <c r="Y264" s="35"/>
      <c r="Z264" s="35"/>
      <c r="AA264" s="35"/>
      <c r="AB264" s="32"/>
      <c r="AC264" s="32"/>
      <c r="AD264" s="32"/>
    </row>
    <row r="265" spans="1:30" ht="28" x14ac:dyDescent="0.3">
      <c r="A265" s="137" t="s">
        <v>917</v>
      </c>
      <c r="B265" s="138">
        <v>89728</v>
      </c>
      <c r="C265" s="137" t="s">
        <v>23</v>
      </c>
      <c r="D265" s="137" t="str">
        <f>VLOOKUP(B265,BD!A242:D7978,2,0)</f>
        <v>CURVA CURTA 90 GRAUS, PVC, SERIE NORMAL, ESGOTO PREDIAL, DN 40 MM, JUNTA SOLDÁVEL, FORNECIDO E INSTALADO EM RAMAL DE DESCARGA OU RAMAL DE ESGOTO SANITÁRIO. AF_08/2022</v>
      </c>
      <c r="E265" s="139" t="s">
        <v>26</v>
      </c>
      <c r="F265" s="148">
        <v>49</v>
      </c>
      <c r="G265" s="140" t="str">
        <f>VLOOKUP(B265,BD!A242:D7978,4,0)</f>
        <v>12,87</v>
      </c>
      <c r="H265" s="155">
        <f t="shared" si="17"/>
        <v>630.63</v>
      </c>
      <c r="I265" s="155">
        <f t="shared" si="18"/>
        <v>15.47</v>
      </c>
      <c r="J265" s="155">
        <f t="shared" si="19"/>
        <v>758.03</v>
      </c>
      <c r="K265" s="35"/>
      <c r="L265" s="74"/>
      <c r="M265" s="35"/>
      <c r="N265" s="35"/>
      <c r="O265" s="35"/>
      <c r="P265" s="35"/>
      <c r="Q265" s="35"/>
      <c r="R265" s="35"/>
      <c r="S265" s="35"/>
      <c r="T265" s="35"/>
      <c r="U265" s="35"/>
      <c r="V265" s="35"/>
      <c r="W265" s="35"/>
      <c r="X265" s="35"/>
      <c r="Y265" s="35"/>
      <c r="Z265" s="35"/>
      <c r="AA265" s="35"/>
      <c r="AB265" s="32"/>
      <c r="AC265" s="32"/>
      <c r="AD265" s="32"/>
    </row>
    <row r="266" spans="1:30" ht="28" x14ac:dyDescent="0.3">
      <c r="A266" s="137" t="s">
        <v>918</v>
      </c>
      <c r="B266" s="138">
        <v>89726</v>
      </c>
      <c r="C266" s="137" t="s">
        <v>23</v>
      </c>
      <c r="D266" s="137" t="str">
        <f>VLOOKUP(B266,BD!A243:D7979,2,0)</f>
        <v>JOELHO 45 GRAUS, PVC, SERIE NORMAL, ESGOTO PREDIAL, DN 40 MM, JUNTA SOLDÁVEL, FORNECIDO E INSTALADO EM RAMAL DE DESCARGA OU RAMAL DE ESGOTO SANITÁRIO. AF_08/2022</v>
      </c>
      <c r="E266" s="139" t="s">
        <v>26</v>
      </c>
      <c r="F266" s="148">
        <v>25</v>
      </c>
      <c r="G266" s="140" t="str">
        <f>VLOOKUP(B266,BD!A243:D7979,4,0)</f>
        <v>10,20</v>
      </c>
      <c r="H266" s="155">
        <f t="shared" si="17"/>
        <v>255</v>
      </c>
      <c r="I266" s="155">
        <f t="shared" si="18"/>
        <v>12.26</v>
      </c>
      <c r="J266" s="155">
        <f t="shared" si="19"/>
        <v>306.5</v>
      </c>
      <c r="K266" s="35"/>
      <c r="L266" s="44"/>
      <c r="M266" s="35"/>
      <c r="N266" s="35"/>
      <c r="O266" s="35"/>
      <c r="P266" s="35"/>
      <c r="Q266" s="35"/>
      <c r="R266" s="35"/>
      <c r="S266" s="35"/>
      <c r="T266" s="35"/>
      <c r="U266" s="35"/>
      <c r="V266" s="35"/>
      <c r="W266" s="35"/>
      <c r="X266" s="35"/>
      <c r="Y266" s="35"/>
      <c r="Z266" s="35"/>
      <c r="AA266" s="35"/>
      <c r="AB266" s="32"/>
      <c r="AC266" s="32"/>
      <c r="AD266" s="32"/>
    </row>
    <row r="267" spans="1:30" ht="28" x14ac:dyDescent="0.3">
      <c r="A267" s="137" t="s">
        <v>919</v>
      </c>
      <c r="B267" s="138">
        <v>89732</v>
      </c>
      <c r="C267" s="137" t="s">
        <v>23</v>
      </c>
      <c r="D267" s="137" t="str">
        <f>VLOOKUP(B267,BD!A244:D7980,2,0)</f>
        <v>JOELHO 45 GRAUS, PVC, SERIE NORMAL, ESGOTO PREDIAL, DN 50 MM, JUNTA ELÁSTICA, FORNECIDO E INSTALADO EM RAMAL DE DESCARGA OU RAMAL DE ESGOTO SANITÁRIO. AF_08/2022</v>
      </c>
      <c r="E267" s="139" t="s">
        <v>26</v>
      </c>
      <c r="F267" s="148">
        <v>25</v>
      </c>
      <c r="G267" s="140" t="str">
        <f>VLOOKUP(B267,BD!A244:D7980,4,0)</f>
        <v>15,10</v>
      </c>
      <c r="H267" s="155">
        <f t="shared" si="17"/>
        <v>377.5</v>
      </c>
      <c r="I267" s="155">
        <f t="shared" si="18"/>
        <v>18.149999999999999</v>
      </c>
      <c r="J267" s="155">
        <f t="shared" si="19"/>
        <v>453.75</v>
      </c>
      <c r="K267" s="35"/>
      <c r="L267" s="44"/>
      <c r="M267" s="35"/>
      <c r="N267" s="35"/>
      <c r="O267" s="35"/>
      <c r="P267" s="35"/>
      <c r="Q267" s="35"/>
      <c r="R267" s="35"/>
      <c r="S267" s="35"/>
      <c r="T267" s="35"/>
      <c r="U267" s="35"/>
      <c r="V267" s="35"/>
      <c r="W267" s="35"/>
      <c r="X267" s="35"/>
      <c r="Y267" s="35"/>
      <c r="Z267" s="35"/>
      <c r="AA267" s="35"/>
      <c r="AB267" s="32"/>
      <c r="AC267" s="32"/>
      <c r="AD267" s="32"/>
    </row>
    <row r="268" spans="1:30" ht="28" x14ac:dyDescent="0.3">
      <c r="A268" s="137" t="s">
        <v>920</v>
      </c>
      <c r="B268" s="138">
        <v>89739</v>
      </c>
      <c r="C268" s="137" t="s">
        <v>23</v>
      </c>
      <c r="D268" s="137" t="str">
        <f>VLOOKUP(B268,BD!A245:D7981,2,0)</f>
        <v>JOELHO 45 GRAUS, PVC, SERIE NORMAL, ESGOTO PREDIAL, DN 75 MM, JUNTA ELÁSTICA, FORNECIDO E INSTALADO EM RAMAL DE DESCARGA OU RAMAL DE ESGOTO SANITÁRIO. AF_08/2022</v>
      </c>
      <c r="E268" s="139" t="s">
        <v>26</v>
      </c>
      <c r="F268" s="148">
        <v>3</v>
      </c>
      <c r="G268" s="140" t="str">
        <f>VLOOKUP(B268,BD!A245:D7981,4,0)</f>
        <v>22,72</v>
      </c>
      <c r="H268" s="155">
        <f t="shared" si="17"/>
        <v>68.16</v>
      </c>
      <c r="I268" s="155">
        <f t="shared" si="18"/>
        <v>27.31</v>
      </c>
      <c r="J268" s="155">
        <f t="shared" si="19"/>
        <v>81.93</v>
      </c>
      <c r="K268" s="35"/>
      <c r="L268" s="44"/>
      <c r="M268" s="35"/>
      <c r="N268" s="35"/>
      <c r="O268" s="35"/>
      <c r="P268" s="35"/>
      <c r="Q268" s="35"/>
      <c r="R268" s="35"/>
      <c r="S268" s="35"/>
      <c r="T268" s="35"/>
      <c r="U268" s="35"/>
      <c r="V268" s="35"/>
      <c r="W268" s="35"/>
      <c r="X268" s="35"/>
      <c r="Y268" s="35"/>
      <c r="Z268" s="35"/>
      <c r="AA268" s="35"/>
      <c r="AB268" s="32"/>
      <c r="AC268" s="32"/>
      <c r="AD268" s="32"/>
    </row>
    <row r="269" spans="1:30" ht="28" x14ac:dyDescent="0.3">
      <c r="A269" s="137" t="s">
        <v>921</v>
      </c>
      <c r="B269" s="138">
        <v>89731</v>
      </c>
      <c r="C269" s="137" t="s">
        <v>23</v>
      </c>
      <c r="D269" s="137" t="str">
        <f>VLOOKUP(B269,BD!A246:D7982,2,0)</f>
        <v>JOELHO 90 GRAUS, PVC, SERIE NORMAL, ESGOTO PREDIAL, DN 50 MM, JUNTA ELÁSTICA, FORNECIDO E INSTALADO EM RAMAL DE DESCARGA OU RAMAL DE ESGOTO SANITÁRIO. AF_08/2022</v>
      </c>
      <c r="E269" s="139" t="s">
        <v>26</v>
      </c>
      <c r="F269" s="148">
        <v>44</v>
      </c>
      <c r="G269" s="140" t="str">
        <f>VLOOKUP(B269,BD!A246:D7982,4,0)</f>
        <v>14,38</v>
      </c>
      <c r="H269" s="155">
        <f t="shared" si="17"/>
        <v>632.72</v>
      </c>
      <c r="I269" s="155">
        <f t="shared" si="18"/>
        <v>17.29</v>
      </c>
      <c r="J269" s="155">
        <f t="shared" si="19"/>
        <v>760.76</v>
      </c>
      <c r="K269" s="35"/>
      <c r="L269" s="74"/>
      <c r="M269" s="35"/>
      <c r="N269" s="35"/>
      <c r="O269" s="35"/>
      <c r="P269" s="35"/>
      <c r="Q269" s="35"/>
      <c r="R269" s="35"/>
      <c r="S269" s="35"/>
      <c r="T269" s="35"/>
      <c r="U269" s="35"/>
      <c r="V269" s="35"/>
      <c r="W269" s="35"/>
      <c r="X269" s="35"/>
      <c r="Y269" s="35"/>
      <c r="Z269" s="35"/>
      <c r="AA269" s="35"/>
      <c r="AB269" s="32"/>
      <c r="AC269" s="32"/>
      <c r="AD269" s="32"/>
    </row>
    <row r="270" spans="1:30" ht="28" x14ac:dyDescent="0.3">
      <c r="A270" s="137" t="s">
        <v>922</v>
      </c>
      <c r="B270" s="138">
        <v>89724</v>
      </c>
      <c r="C270" s="137" t="s">
        <v>23</v>
      </c>
      <c r="D270" s="137" t="str">
        <f>VLOOKUP(B270,BD!A247:D7983,2,0)</f>
        <v>JOELHO 90 GRAUS, PVC, SERIE NORMAL, ESGOTO PREDIAL, DN 40 MM, JUNTA SOLDÁVEL, FORNECIDO E INSTALADO EM RAMAL DE DESCARGA OU RAMAL DE ESGOTO SANITÁRIO. AF_08/2022</v>
      </c>
      <c r="E270" s="139" t="s">
        <v>26</v>
      </c>
      <c r="F270" s="148">
        <v>29</v>
      </c>
      <c r="G270" s="140" t="str">
        <f>VLOOKUP(B270,BD!A247:D7983,4,0)</f>
        <v>9,97</v>
      </c>
      <c r="H270" s="155">
        <f t="shared" si="17"/>
        <v>289.13</v>
      </c>
      <c r="I270" s="155">
        <f t="shared" si="18"/>
        <v>11.98</v>
      </c>
      <c r="J270" s="155">
        <f t="shared" si="19"/>
        <v>347.42</v>
      </c>
      <c r="K270" s="35"/>
      <c r="L270" s="74"/>
      <c r="M270" s="35"/>
      <c r="N270" s="35"/>
      <c r="O270" s="35"/>
      <c r="P270" s="35"/>
      <c r="Q270" s="35"/>
      <c r="R270" s="35"/>
      <c r="S270" s="35"/>
      <c r="T270" s="35"/>
      <c r="U270" s="35"/>
      <c r="V270" s="35"/>
      <c r="W270" s="35"/>
      <c r="X270" s="35"/>
      <c r="Y270" s="35"/>
      <c r="Z270" s="35"/>
      <c r="AA270" s="35"/>
      <c r="AB270" s="32"/>
      <c r="AC270" s="32"/>
      <c r="AD270" s="32"/>
    </row>
    <row r="271" spans="1:30" ht="42" x14ac:dyDescent="0.3">
      <c r="A271" s="137" t="s">
        <v>923</v>
      </c>
      <c r="B271" s="138">
        <v>104345</v>
      </c>
      <c r="C271" s="137" t="s">
        <v>23</v>
      </c>
      <c r="D271" s="137" t="str">
        <f>VLOOKUP(B271,BD!A248:D7984,2,0)</f>
        <v>JUNÇÃO DE REDUÇÃO INVERTIDA, PVC, SÉRIE NORMAL, ESGOTO PREDIAL, DN 100 X 50 MM, JUNTA ELÁSTICA, FORNECIDO E INSTALADO EM RAMAL DE DESCARGA OU RAMAL DE ESGOTO SANITÁRIO. AF_08/2022</v>
      </c>
      <c r="E271" s="139" t="s">
        <v>26</v>
      </c>
      <c r="F271" s="148">
        <v>11</v>
      </c>
      <c r="G271" s="140" t="str">
        <f>VLOOKUP(B271,BD!A248:D7984,4,0)</f>
        <v>41,39</v>
      </c>
      <c r="H271" s="155">
        <f t="shared" si="17"/>
        <v>455.29</v>
      </c>
      <c r="I271" s="155">
        <f t="shared" si="18"/>
        <v>49.75</v>
      </c>
      <c r="J271" s="155">
        <f t="shared" si="19"/>
        <v>547.25</v>
      </c>
      <c r="K271" s="35"/>
      <c r="L271" s="74"/>
      <c r="M271" s="35"/>
      <c r="N271" s="35"/>
      <c r="O271" s="35"/>
      <c r="P271" s="35"/>
      <c r="Q271" s="35"/>
      <c r="R271" s="35"/>
      <c r="S271" s="35"/>
      <c r="T271" s="35"/>
      <c r="U271" s="35"/>
      <c r="V271" s="35"/>
      <c r="W271" s="35"/>
      <c r="X271" s="35"/>
      <c r="Y271" s="35"/>
      <c r="Z271" s="35"/>
      <c r="AA271" s="35"/>
      <c r="AB271" s="32"/>
      <c r="AC271" s="32"/>
      <c r="AD271" s="32"/>
    </row>
    <row r="272" spans="1:30" ht="28" x14ac:dyDescent="0.3">
      <c r="A272" s="137" t="s">
        <v>924</v>
      </c>
      <c r="B272" s="138">
        <v>89783</v>
      </c>
      <c r="C272" s="137" t="s">
        <v>23</v>
      </c>
      <c r="D272" s="137" t="str">
        <f>VLOOKUP(B272,BD!A249:D7985,2,0)</f>
        <v>JUNÇÃO SIMPLES, PVC, SERIE NORMAL, ESGOTO PREDIAL, DN 40 MM, JUNTA SOLDÁVEL, FORNECIDO E INSTALADO EM RAMAL DE DESCARGA OU RAMAL DE ESGOTO SANITÁRIO. AF_08/2022</v>
      </c>
      <c r="E272" s="139" t="s">
        <v>26</v>
      </c>
      <c r="F272" s="148">
        <v>6</v>
      </c>
      <c r="G272" s="140" t="str">
        <f>VLOOKUP(B272,BD!A249:D7985,4,0)</f>
        <v>14,53</v>
      </c>
      <c r="H272" s="155">
        <f t="shared" si="17"/>
        <v>87.18</v>
      </c>
      <c r="I272" s="155">
        <f t="shared" si="18"/>
        <v>17.47</v>
      </c>
      <c r="J272" s="155">
        <f t="shared" si="19"/>
        <v>104.82</v>
      </c>
      <c r="K272" s="35"/>
      <c r="L272" s="32"/>
      <c r="M272" s="32"/>
      <c r="N272" s="32"/>
      <c r="O272" s="32"/>
      <c r="P272" s="32"/>
      <c r="Q272" s="32"/>
      <c r="R272" s="32"/>
      <c r="S272" s="32"/>
      <c r="T272" s="32"/>
      <c r="U272" s="32"/>
      <c r="V272" s="32"/>
      <c r="W272" s="32"/>
      <c r="X272" s="32"/>
      <c r="Y272" s="32"/>
      <c r="Z272" s="32"/>
      <c r="AA272" s="32"/>
      <c r="AB272" s="32"/>
      <c r="AC272" s="32"/>
      <c r="AD272" s="32"/>
    </row>
    <row r="273" spans="1:30" ht="28" x14ac:dyDescent="0.3">
      <c r="A273" s="137" t="s">
        <v>925</v>
      </c>
      <c r="B273" s="138">
        <v>104350</v>
      </c>
      <c r="C273" s="137" t="s">
        <v>23</v>
      </c>
      <c r="D273" s="137" t="str">
        <f>VLOOKUP(B273,BD!A250:D7986,2,0)</f>
        <v>JUNÇÃO DE REDUÇÃO INVERTIDA, PVC, SÉRIE NORMAL, ESGOTO PREDIAL, DN 75 X 50 MM, JUNTA ELÁSTICA, FORNECIDO E INSTALADO EM PRUMADA DE ESGOTO SANITÁRIO OU VENTILAÇÃO. AF_08/2022</v>
      </c>
      <c r="E273" s="139" t="s">
        <v>26</v>
      </c>
      <c r="F273" s="148">
        <v>1</v>
      </c>
      <c r="G273" s="140" t="str">
        <f>VLOOKUP(B273,BD!A250:D7986,4,0)</f>
        <v>28,78</v>
      </c>
      <c r="H273" s="155">
        <f t="shared" si="17"/>
        <v>28.78</v>
      </c>
      <c r="I273" s="155">
        <f t="shared" si="18"/>
        <v>34.6</v>
      </c>
      <c r="J273" s="155">
        <f t="shared" si="19"/>
        <v>34.6</v>
      </c>
      <c r="K273" s="35"/>
      <c r="L273" s="52"/>
      <c r="M273" s="35"/>
      <c r="N273" s="35"/>
      <c r="O273" s="35"/>
      <c r="P273" s="35"/>
      <c r="Q273" s="35"/>
      <c r="R273" s="35"/>
      <c r="S273" s="35"/>
      <c r="T273" s="35"/>
      <c r="U273" s="35"/>
      <c r="V273" s="35"/>
      <c r="W273" s="35"/>
      <c r="X273" s="35"/>
      <c r="Y273" s="35"/>
      <c r="Z273" s="35"/>
      <c r="AA273" s="35"/>
      <c r="AB273" s="35"/>
      <c r="AC273" s="32"/>
      <c r="AD273" s="32"/>
    </row>
    <row r="274" spans="1:30" ht="28" x14ac:dyDescent="0.3">
      <c r="A274" s="137" t="s">
        <v>926</v>
      </c>
      <c r="B274" s="138">
        <v>89795</v>
      </c>
      <c r="C274" s="137" t="s">
        <v>23</v>
      </c>
      <c r="D274" s="137" t="str">
        <f>VLOOKUP(B274,BD!A251:D7987,2,0)</f>
        <v>JUNÇÃO SIMPLES, PVC, SERIE NORMAL, ESGOTO PREDIAL, DN 75 X 75 MM, JUNTA ELÁSTICA, FORNECIDO E INSTALADO EM RAMAL DE DESCARGA OU RAMAL DE ESGOTO SANITÁRIO. AF_08/2022</v>
      </c>
      <c r="E274" s="139" t="s">
        <v>26</v>
      </c>
      <c r="F274" s="148">
        <v>1</v>
      </c>
      <c r="G274" s="140" t="str">
        <f>VLOOKUP(B274,BD!A251:D7987,4,0)</f>
        <v>39,48</v>
      </c>
      <c r="H274" s="155">
        <f t="shared" si="17"/>
        <v>39.479999999999997</v>
      </c>
      <c r="I274" s="155">
        <f t="shared" si="18"/>
        <v>47.46</v>
      </c>
      <c r="J274" s="155">
        <f t="shared" si="19"/>
        <v>47.46</v>
      </c>
      <c r="K274" s="35"/>
      <c r="L274" s="52"/>
      <c r="M274" s="35"/>
      <c r="N274" s="35"/>
      <c r="O274" s="35"/>
      <c r="P274" s="35"/>
      <c r="Q274" s="35"/>
      <c r="R274" s="35"/>
      <c r="S274" s="35"/>
      <c r="T274" s="35"/>
      <c r="U274" s="35"/>
      <c r="V274" s="35"/>
      <c r="W274" s="35"/>
      <c r="X274" s="35"/>
      <c r="Y274" s="35"/>
      <c r="Z274" s="35"/>
      <c r="AA274" s="35"/>
      <c r="AB274" s="35"/>
      <c r="AC274" s="32"/>
      <c r="AD274" s="32"/>
    </row>
    <row r="275" spans="1:30" ht="28" x14ac:dyDescent="0.3">
      <c r="A275" s="137" t="s">
        <v>927</v>
      </c>
      <c r="B275" s="138">
        <v>89549</v>
      </c>
      <c r="C275" s="137" t="s">
        <v>23</v>
      </c>
      <c r="D275" s="137" t="str">
        <f>VLOOKUP(B275,BD!A252:D7988,2,0)</f>
        <v>REDUÇÃO EXCÊNTRICA, PVC, SERIE R, ÁGUA PLUVIAL, DN 75 X 50 MM, JUNTA ELÁSTICA, FORNECIDO E INSTALADO EM RAMAL DE ENCAMINHAMENTO. AF_06/2022</v>
      </c>
      <c r="E275" s="139" t="s">
        <v>26</v>
      </c>
      <c r="F275" s="148">
        <v>1</v>
      </c>
      <c r="G275" s="140" t="str">
        <f>VLOOKUP(B275,BD!A252:D7988,4,0)</f>
        <v>18,14</v>
      </c>
      <c r="H275" s="155">
        <f t="shared" si="17"/>
        <v>18.14</v>
      </c>
      <c r="I275" s="155">
        <f t="shared" si="18"/>
        <v>21.81</v>
      </c>
      <c r="J275" s="155">
        <f t="shared" si="19"/>
        <v>21.81</v>
      </c>
      <c r="K275" s="35"/>
      <c r="L275" s="82"/>
      <c r="M275" s="83"/>
      <c r="N275" s="83"/>
      <c r="O275" s="83"/>
      <c r="P275" s="83"/>
      <c r="Q275" s="83"/>
      <c r="R275" s="83"/>
      <c r="S275" s="83"/>
      <c r="T275" s="83"/>
      <c r="U275" s="83"/>
      <c r="V275" s="83"/>
      <c r="W275" s="83"/>
      <c r="X275" s="83"/>
      <c r="Y275" s="83"/>
      <c r="Z275" s="83"/>
      <c r="AA275" s="83"/>
      <c r="AB275" s="83"/>
      <c r="AC275" s="32"/>
      <c r="AD275" s="32"/>
    </row>
    <row r="276" spans="1:30" ht="28" x14ac:dyDescent="0.3">
      <c r="A276" s="137" t="s">
        <v>928</v>
      </c>
      <c r="B276" s="138" t="s">
        <v>397</v>
      </c>
      <c r="C276" s="137" t="s">
        <v>133</v>
      </c>
      <c r="D276" s="137" t="s">
        <v>487</v>
      </c>
      <c r="E276" s="139" t="s">
        <v>165</v>
      </c>
      <c r="F276" s="148">
        <v>107.9</v>
      </c>
      <c r="G276" s="140">
        <v>39.58</v>
      </c>
      <c r="H276" s="155">
        <f t="shared" si="17"/>
        <v>4270.68</v>
      </c>
      <c r="I276" s="155">
        <f t="shared" si="18"/>
        <v>47.58</v>
      </c>
      <c r="J276" s="155">
        <f t="shared" si="19"/>
        <v>5133.88</v>
      </c>
      <c r="K276" s="35"/>
      <c r="L276" s="52"/>
      <c r="M276" s="35"/>
      <c r="N276" s="35"/>
      <c r="O276" s="35"/>
      <c r="P276" s="35"/>
      <c r="Q276" s="35"/>
      <c r="R276" s="35"/>
      <c r="S276" s="35"/>
      <c r="T276" s="35"/>
      <c r="U276" s="35"/>
      <c r="V276" s="35"/>
      <c r="W276" s="35"/>
      <c r="X276" s="35"/>
      <c r="Y276" s="35"/>
      <c r="Z276" s="35"/>
      <c r="AA276" s="35"/>
      <c r="AB276" s="35"/>
      <c r="AC276" s="32"/>
      <c r="AD276" s="32"/>
    </row>
    <row r="277" spans="1:30" ht="28" x14ac:dyDescent="0.3">
      <c r="A277" s="137" t="s">
        <v>929</v>
      </c>
      <c r="B277" s="138" t="s">
        <v>398</v>
      </c>
      <c r="C277" s="137" t="s">
        <v>133</v>
      </c>
      <c r="D277" s="137" t="s">
        <v>488</v>
      </c>
      <c r="E277" s="139" t="s">
        <v>165</v>
      </c>
      <c r="F277" s="148">
        <v>40.6</v>
      </c>
      <c r="G277" s="140">
        <v>28.2</v>
      </c>
      <c r="H277" s="155">
        <f t="shared" si="17"/>
        <v>1144.92</v>
      </c>
      <c r="I277" s="155">
        <f t="shared" si="18"/>
        <v>33.9</v>
      </c>
      <c r="J277" s="155">
        <f t="shared" si="19"/>
        <v>1376.34</v>
      </c>
      <c r="K277" s="35"/>
      <c r="L277" s="52"/>
      <c r="M277" s="35"/>
      <c r="N277" s="35"/>
      <c r="O277" s="35"/>
      <c r="P277" s="35"/>
      <c r="Q277" s="35"/>
      <c r="R277" s="35"/>
      <c r="S277" s="35"/>
      <c r="T277" s="35"/>
      <c r="U277" s="35"/>
      <c r="V277" s="35"/>
      <c r="W277" s="35"/>
      <c r="X277" s="35"/>
      <c r="Y277" s="35"/>
      <c r="Z277" s="35"/>
      <c r="AA277" s="35"/>
      <c r="AB277" s="35"/>
      <c r="AC277" s="32"/>
      <c r="AD277" s="32"/>
    </row>
    <row r="278" spans="1:30" ht="28" x14ac:dyDescent="0.3">
      <c r="A278" s="137" t="s">
        <v>930</v>
      </c>
      <c r="B278" s="138" t="s">
        <v>399</v>
      </c>
      <c r="C278" s="137" t="s">
        <v>133</v>
      </c>
      <c r="D278" s="137" t="s">
        <v>489</v>
      </c>
      <c r="E278" s="139" t="s">
        <v>165</v>
      </c>
      <c r="F278" s="148">
        <v>25.6</v>
      </c>
      <c r="G278" s="140">
        <v>38.119999999999997</v>
      </c>
      <c r="H278" s="155">
        <f t="shared" si="17"/>
        <v>975.87</v>
      </c>
      <c r="I278" s="155">
        <f t="shared" si="18"/>
        <v>45.82</v>
      </c>
      <c r="J278" s="155">
        <f t="shared" si="19"/>
        <v>1172.99</v>
      </c>
      <c r="K278" s="35"/>
      <c r="L278" s="52"/>
      <c r="M278" s="35"/>
      <c r="N278" s="35"/>
      <c r="O278" s="35"/>
      <c r="P278" s="35"/>
      <c r="Q278" s="35"/>
      <c r="R278" s="35"/>
      <c r="S278" s="35"/>
      <c r="T278" s="35"/>
      <c r="U278" s="35"/>
      <c r="V278" s="35"/>
      <c r="W278" s="35"/>
      <c r="X278" s="35"/>
      <c r="Y278" s="35"/>
      <c r="Z278" s="35"/>
      <c r="AA278" s="35"/>
      <c r="AB278" s="35"/>
      <c r="AC278" s="32"/>
      <c r="AD278" s="32"/>
    </row>
    <row r="279" spans="1:30" ht="15.5" x14ac:dyDescent="0.3">
      <c r="A279" s="137" t="s">
        <v>931</v>
      </c>
      <c r="B279" s="138" t="s">
        <v>400</v>
      </c>
      <c r="C279" s="137" t="s">
        <v>133</v>
      </c>
      <c r="D279" s="137" t="s">
        <v>490</v>
      </c>
      <c r="E279" s="139" t="s">
        <v>165</v>
      </c>
      <c r="F279" s="148">
        <v>60.2</v>
      </c>
      <c r="G279" s="140">
        <v>36.28</v>
      </c>
      <c r="H279" s="155">
        <f t="shared" ref="H279:H342" si="20">ROUND(F279*G279,2)</f>
        <v>2184.06</v>
      </c>
      <c r="I279" s="155">
        <f t="shared" ref="I279:I342" si="21">ROUND(G279+(G279*$G$9),2)</f>
        <v>43.61</v>
      </c>
      <c r="J279" s="155">
        <f t="shared" ref="J279:J342" si="22">ROUND(I279*F279,2)</f>
        <v>2625.32</v>
      </c>
      <c r="K279" s="35"/>
      <c r="L279" s="52"/>
      <c r="M279" s="35"/>
      <c r="N279" s="35"/>
      <c r="O279" s="35"/>
      <c r="P279" s="35"/>
      <c r="Q279" s="35"/>
      <c r="R279" s="35"/>
      <c r="S279" s="35"/>
      <c r="T279" s="35"/>
      <c r="U279" s="35"/>
      <c r="V279" s="35"/>
      <c r="W279" s="35"/>
      <c r="X279" s="35"/>
      <c r="Y279" s="35"/>
      <c r="Z279" s="35"/>
      <c r="AA279" s="35"/>
      <c r="AB279" s="35"/>
      <c r="AC279" s="32"/>
      <c r="AD279" s="32"/>
    </row>
    <row r="280" spans="1:30" ht="28" x14ac:dyDescent="0.3">
      <c r="A280" s="137" t="s">
        <v>932</v>
      </c>
      <c r="B280" s="138" t="s">
        <v>401</v>
      </c>
      <c r="C280" s="137" t="s">
        <v>133</v>
      </c>
      <c r="D280" s="137" t="s">
        <v>491</v>
      </c>
      <c r="E280" s="139" t="s">
        <v>165</v>
      </c>
      <c r="F280" s="148">
        <v>17.399999999999999</v>
      </c>
      <c r="G280" s="140">
        <v>21.84</v>
      </c>
      <c r="H280" s="155">
        <f t="shared" si="20"/>
        <v>380.02</v>
      </c>
      <c r="I280" s="155">
        <f t="shared" si="21"/>
        <v>26.25</v>
      </c>
      <c r="J280" s="155">
        <f t="shared" si="22"/>
        <v>456.75</v>
      </c>
      <c r="K280" s="35"/>
      <c r="L280" s="52"/>
      <c r="M280" s="35"/>
      <c r="N280" s="35"/>
      <c r="O280" s="35"/>
      <c r="P280" s="35"/>
      <c r="Q280" s="35"/>
      <c r="R280" s="35"/>
      <c r="S280" s="35"/>
      <c r="T280" s="35"/>
      <c r="U280" s="35"/>
      <c r="V280" s="35"/>
      <c r="W280" s="35"/>
      <c r="X280" s="35"/>
      <c r="Y280" s="35"/>
      <c r="Z280" s="35"/>
      <c r="AA280" s="35"/>
      <c r="AB280" s="35"/>
      <c r="AC280" s="32"/>
      <c r="AD280" s="32"/>
    </row>
    <row r="281" spans="1:30" ht="28" x14ac:dyDescent="0.3">
      <c r="A281" s="137" t="s">
        <v>933</v>
      </c>
      <c r="B281" s="138" t="s">
        <v>402</v>
      </c>
      <c r="C281" s="137" t="s">
        <v>133</v>
      </c>
      <c r="D281" s="137" t="s">
        <v>492</v>
      </c>
      <c r="E281" s="139" t="s">
        <v>165</v>
      </c>
      <c r="F281" s="148">
        <v>97.3</v>
      </c>
      <c r="G281" s="140">
        <v>23.9</v>
      </c>
      <c r="H281" s="155">
        <f t="shared" si="20"/>
        <v>2325.4699999999998</v>
      </c>
      <c r="I281" s="155">
        <f t="shared" si="21"/>
        <v>28.73</v>
      </c>
      <c r="J281" s="155">
        <f t="shared" si="22"/>
        <v>2795.43</v>
      </c>
      <c r="K281" s="35"/>
      <c r="L281" s="52"/>
      <c r="M281" s="35"/>
      <c r="N281" s="35"/>
      <c r="O281" s="35"/>
      <c r="P281" s="35"/>
      <c r="Q281" s="35"/>
      <c r="R281" s="35"/>
      <c r="S281" s="35"/>
      <c r="T281" s="35"/>
      <c r="U281" s="35"/>
      <c r="V281" s="35"/>
      <c r="W281" s="35"/>
      <c r="X281" s="35"/>
      <c r="Y281" s="35"/>
      <c r="Z281" s="35"/>
      <c r="AA281" s="35"/>
      <c r="AB281" s="35"/>
      <c r="AC281" s="32"/>
      <c r="AD281" s="32"/>
    </row>
    <row r="282" spans="1:30" ht="28" x14ac:dyDescent="0.3">
      <c r="A282" s="137" t="s">
        <v>934</v>
      </c>
      <c r="B282" s="138">
        <v>89782</v>
      </c>
      <c r="C282" s="137" t="s">
        <v>23</v>
      </c>
      <c r="D282" s="137" t="str">
        <f>VLOOKUP(B282,BD!A259:D7995,2,0)</f>
        <v>TE, PVC, SERIE NORMAL, ESGOTO PREDIAL, DN 40 X 40 MM, JUNTA SOLDÁVEL, FORNECIDO E INSTALADO EM RAMAL DE DESCARGA OU RAMAL DE ESGOTO SANITÁRIO. AF_08/2022</v>
      </c>
      <c r="E282" s="139" t="s">
        <v>26</v>
      </c>
      <c r="F282" s="148">
        <v>1</v>
      </c>
      <c r="G282" s="140" t="str">
        <f>VLOOKUP(B282,BD!A259:D7995,4,0)</f>
        <v>14,43</v>
      </c>
      <c r="H282" s="155">
        <f t="shared" si="20"/>
        <v>14.43</v>
      </c>
      <c r="I282" s="155">
        <f t="shared" si="21"/>
        <v>17.350000000000001</v>
      </c>
      <c r="J282" s="155">
        <f t="shared" si="22"/>
        <v>17.350000000000001</v>
      </c>
      <c r="K282" s="35"/>
      <c r="L282" s="52"/>
      <c r="M282" s="35"/>
      <c r="N282" s="35"/>
      <c r="O282" s="35"/>
      <c r="P282" s="35"/>
      <c r="Q282" s="35"/>
      <c r="R282" s="35"/>
      <c r="S282" s="35"/>
      <c r="T282" s="35"/>
      <c r="U282" s="35"/>
      <c r="V282" s="35"/>
      <c r="W282" s="35"/>
      <c r="X282" s="35"/>
      <c r="Y282" s="35"/>
      <c r="Z282" s="35"/>
      <c r="AA282" s="35"/>
      <c r="AB282" s="35"/>
      <c r="AC282" s="32"/>
      <c r="AD282" s="32"/>
    </row>
    <row r="283" spans="1:30" ht="15.5" x14ac:dyDescent="0.3">
      <c r="A283" s="137" t="s">
        <v>935</v>
      </c>
      <c r="B283" s="138" t="s">
        <v>403</v>
      </c>
      <c r="C283" s="137" t="s">
        <v>100</v>
      </c>
      <c r="D283" s="137" t="s">
        <v>404</v>
      </c>
      <c r="E283" s="139" t="s">
        <v>113</v>
      </c>
      <c r="F283" s="148">
        <v>8</v>
      </c>
      <c r="G283" s="140">
        <v>39.85</v>
      </c>
      <c r="H283" s="155">
        <f t="shared" si="20"/>
        <v>318.8</v>
      </c>
      <c r="I283" s="155">
        <f t="shared" si="21"/>
        <v>47.9</v>
      </c>
      <c r="J283" s="155">
        <f t="shared" si="22"/>
        <v>383.2</v>
      </c>
      <c r="K283" s="35"/>
      <c r="L283" s="52"/>
      <c r="M283" s="35"/>
      <c r="N283" s="35"/>
      <c r="O283" s="35"/>
      <c r="P283" s="35"/>
      <c r="Q283" s="35"/>
      <c r="R283" s="35"/>
      <c r="S283" s="35"/>
      <c r="T283" s="35"/>
      <c r="U283" s="35"/>
      <c r="V283" s="35"/>
      <c r="W283" s="35"/>
      <c r="X283" s="35"/>
      <c r="Y283" s="35"/>
      <c r="Z283" s="35"/>
      <c r="AA283" s="35"/>
      <c r="AB283" s="35"/>
      <c r="AC283" s="32"/>
      <c r="AD283" s="32"/>
    </row>
    <row r="284" spans="1:30" ht="28" x14ac:dyDescent="0.3">
      <c r="A284" s="137" t="s">
        <v>936</v>
      </c>
      <c r="B284" s="138">
        <v>89373</v>
      </c>
      <c r="C284" s="137" t="s">
        <v>23</v>
      </c>
      <c r="D284" s="137" t="str">
        <f>VLOOKUP(B284,BD!A261:D7997,2,0)</f>
        <v>LUVA DE REDUÇÃO, PVC, SOLDÁVEL, DN 25MM X 20MM, INSTALADO EM RAMAL OU SUB-RAMAL DE ÁGUA - FORNECIMENTO E INSTALAÇÃO. AF_06/2022</v>
      </c>
      <c r="E284" s="139" t="s">
        <v>26</v>
      </c>
      <c r="F284" s="148">
        <v>17</v>
      </c>
      <c r="G284" s="140" t="str">
        <f>VLOOKUP(B284,BD!A261:D7997,4,0)</f>
        <v>6,92</v>
      </c>
      <c r="H284" s="155">
        <f t="shared" si="20"/>
        <v>117.64</v>
      </c>
      <c r="I284" s="155">
        <f t="shared" si="21"/>
        <v>8.32</v>
      </c>
      <c r="J284" s="155">
        <f t="shared" si="22"/>
        <v>141.44</v>
      </c>
      <c r="K284" s="35"/>
      <c r="L284" s="52"/>
      <c r="M284" s="35"/>
      <c r="N284" s="35"/>
      <c r="O284" s="35"/>
      <c r="P284" s="35"/>
      <c r="Q284" s="35"/>
      <c r="R284" s="35"/>
      <c r="S284" s="35"/>
      <c r="T284" s="35"/>
      <c r="U284" s="35"/>
      <c r="V284" s="35"/>
      <c r="W284" s="35"/>
      <c r="X284" s="35"/>
      <c r="Y284" s="35"/>
      <c r="Z284" s="35"/>
      <c r="AA284" s="35"/>
      <c r="AB284" s="35"/>
      <c r="AC284" s="32"/>
      <c r="AD284" s="32"/>
    </row>
    <row r="285" spans="1:30" ht="28" x14ac:dyDescent="0.3">
      <c r="A285" s="137" t="s">
        <v>937</v>
      </c>
      <c r="B285" s="138">
        <v>104014</v>
      </c>
      <c r="C285" s="137" t="s">
        <v>23</v>
      </c>
      <c r="D285" s="137" t="str">
        <f>VLOOKUP(B285,BD!A262:D7998,2,0)</f>
        <v>BUCHA DE REDUÇÃO, LONGA, PVC, SOLDÁVEL, DN 40 X 25 MM, INSTALADO EM RAMAL DE DISTRIBUIÇÃO DE ÁGUA - FORNECIMENTO E INSTALAÇÃO. AF_06/2022</v>
      </c>
      <c r="E285" s="139" t="s">
        <v>26</v>
      </c>
      <c r="F285" s="148">
        <v>17</v>
      </c>
      <c r="G285" s="140" t="str">
        <f>VLOOKUP(B285,BD!A262:D7998,4,0)</f>
        <v>10,35</v>
      </c>
      <c r="H285" s="155">
        <f t="shared" si="20"/>
        <v>175.95</v>
      </c>
      <c r="I285" s="155">
        <f t="shared" si="21"/>
        <v>12.44</v>
      </c>
      <c r="J285" s="155">
        <f t="shared" si="22"/>
        <v>211.48</v>
      </c>
      <c r="K285" s="35"/>
      <c r="L285" s="52"/>
      <c r="M285" s="35"/>
      <c r="N285" s="35"/>
      <c r="O285" s="35"/>
      <c r="P285" s="35"/>
      <c r="Q285" s="35"/>
      <c r="R285" s="35"/>
      <c r="S285" s="35"/>
      <c r="T285" s="35"/>
      <c r="U285" s="35"/>
      <c r="V285" s="35"/>
      <c r="W285" s="35"/>
      <c r="X285" s="35"/>
      <c r="Y285" s="35"/>
      <c r="Z285" s="35"/>
      <c r="AA285" s="35"/>
      <c r="AB285" s="35"/>
      <c r="AC285" s="32"/>
      <c r="AD285" s="32"/>
    </row>
    <row r="286" spans="1:30" ht="28" x14ac:dyDescent="0.3">
      <c r="A286" s="137" t="s">
        <v>938</v>
      </c>
      <c r="B286" s="138">
        <v>89384</v>
      </c>
      <c r="C286" s="137" t="s">
        <v>23</v>
      </c>
      <c r="D286" s="137" t="str">
        <f>VLOOKUP(B286,BD!A263:D7999,2,0)</f>
        <v>CURVA DE TRANSPOSIÇÃO, PVC, SOLDÁVEL, DN 25MM, INSTALADO EM RAMAL OU SUB-RAMAL DE ÁGUA   FORNECIMENTO E INSTALAÇÃO. AF_06/2022</v>
      </c>
      <c r="E286" s="139" t="s">
        <v>26</v>
      </c>
      <c r="F286" s="148">
        <v>17</v>
      </c>
      <c r="G286" s="140" t="str">
        <f>VLOOKUP(B286,BD!A263:D7999,4,0)</f>
        <v>12,57</v>
      </c>
      <c r="H286" s="155">
        <f t="shared" si="20"/>
        <v>213.69</v>
      </c>
      <c r="I286" s="155">
        <f t="shared" si="21"/>
        <v>15.11</v>
      </c>
      <c r="J286" s="155">
        <f t="shared" si="22"/>
        <v>256.87</v>
      </c>
      <c r="K286" s="35"/>
      <c r="L286" s="52"/>
      <c r="M286" s="35"/>
      <c r="N286" s="35"/>
      <c r="O286" s="35"/>
      <c r="P286" s="35"/>
      <c r="Q286" s="35"/>
      <c r="R286" s="35"/>
      <c r="S286" s="35"/>
      <c r="T286" s="35"/>
      <c r="U286" s="35"/>
      <c r="V286" s="35"/>
      <c r="W286" s="35"/>
      <c r="X286" s="35"/>
      <c r="Y286" s="35"/>
      <c r="Z286" s="35"/>
      <c r="AA286" s="35"/>
      <c r="AB286" s="35"/>
      <c r="AC286" s="32"/>
      <c r="AD286" s="32"/>
    </row>
    <row r="287" spans="1:30" ht="28" x14ac:dyDescent="0.3">
      <c r="A287" s="137" t="s">
        <v>939</v>
      </c>
      <c r="B287" s="138">
        <v>89408</v>
      </c>
      <c r="C287" s="137" t="s">
        <v>23</v>
      </c>
      <c r="D287" s="137" t="str">
        <f>VLOOKUP(B287,BD!A264:D8000,2,0)</f>
        <v>JOELHO 90 GRAUS, PVC, SOLDÁVEL, DN 25MM, INSTALADO EM RAMAL DE DISTRIBUIÇÃO DE ÁGUA - FORNECIMENTO E INSTALAÇÃO. AF_06/2022</v>
      </c>
      <c r="E287" s="139" t="s">
        <v>26</v>
      </c>
      <c r="F287" s="148">
        <v>34</v>
      </c>
      <c r="G287" s="140" t="str">
        <f>VLOOKUP(B287,BD!A264:D8000,4,0)</f>
        <v>8,45</v>
      </c>
      <c r="H287" s="155">
        <f t="shared" si="20"/>
        <v>287.3</v>
      </c>
      <c r="I287" s="155">
        <f t="shared" si="21"/>
        <v>10.16</v>
      </c>
      <c r="J287" s="155">
        <f t="shared" si="22"/>
        <v>345.44</v>
      </c>
      <c r="K287" s="35"/>
      <c r="L287" s="52"/>
      <c r="M287" s="35"/>
      <c r="N287" s="35"/>
      <c r="O287" s="35"/>
      <c r="P287" s="35"/>
      <c r="Q287" s="35"/>
      <c r="R287" s="35"/>
      <c r="S287" s="35"/>
      <c r="T287" s="35"/>
      <c r="U287" s="35"/>
      <c r="V287" s="35"/>
      <c r="W287" s="35"/>
      <c r="X287" s="35"/>
      <c r="Y287" s="35"/>
      <c r="Z287" s="35"/>
      <c r="AA287" s="35"/>
      <c r="AB287" s="35"/>
      <c r="AC287" s="32"/>
      <c r="AD287" s="32"/>
    </row>
    <row r="288" spans="1:30" ht="28" x14ac:dyDescent="0.3">
      <c r="A288" s="137" t="s">
        <v>940</v>
      </c>
      <c r="B288" s="138">
        <v>89356</v>
      </c>
      <c r="C288" s="137" t="s">
        <v>23</v>
      </c>
      <c r="D288" s="137" t="str">
        <f>VLOOKUP(B288,BD!A265:D8001,2,0)</f>
        <v>TUBO, PVC, SOLDÁVEL, DE 25MM, INSTALADO EM RAMAL OU SUB-RAMAL DE ÁGUA - FORNECIMENTO E INSTALAÇÃO. AF_06/2022</v>
      </c>
      <c r="E288" s="139" t="s">
        <v>31</v>
      </c>
      <c r="F288" s="148">
        <v>102</v>
      </c>
      <c r="G288" s="140" t="str">
        <f>VLOOKUP(B288,BD!A265:D8001,4,0)</f>
        <v>23,25</v>
      </c>
      <c r="H288" s="155">
        <f t="shared" si="20"/>
        <v>2371.5</v>
      </c>
      <c r="I288" s="155">
        <f t="shared" si="21"/>
        <v>27.95</v>
      </c>
      <c r="J288" s="155">
        <f t="shared" si="22"/>
        <v>2850.9</v>
      </c>
      <c r="K288" s="35"/>
      <c r="L288" s="84"/>
      <c r="M288" s="35"/>
      <c r="N288" s="35"/>
      <c r="O288" s="35"/>
      <c r="P288" s="35"/>
      <c r="Q288" s="35"/>
      <c r="R288" s="35"/>
      <c r="S288" s="35"/>
      <c r="T288" s="35"/>
      <c r="U288" s="35"/>
      <c r="V288" s="35"/>
      <c r="W288" s="35"/>
      <c r="X288" s="35"/>
      <c r="Y288" s="35"/>
      <c r="Z288" s="35"/>
      <c r="AA288" s="35"/>
      <c r="AB288" s="35"/>
      <c r="AC288" s="32"/>
      <c r="AD288" s="32"/>
    </row>
    <row r="289" spans="1:30" ht="15.5" x14ac:dyDescent="0.3">
      <c r="A289" s="137" t="s">
        <v>941</v>
      </c>
      <c r="B289" s="138">
        <v>86882</v>
      </c>
      <c r="C289" s="137" t="s">
        <v>23</v>
      </c>
      <c r="D289" s="137" t="str">
        <f>VLOOKUP(B289,BD!A266:D8002,2,0)</f>
        <v>SIFÃO DO TIPO GARRAFA/COPO EM PVC 1.1/4  X 1.1/2" - FORNECIMENTO E INSTALAÇÃO. AF_01/2020</v>
      </c>
      <c r="E289" s="139" t="s">
        <v>26</v>
      </c>
      <c r="F289" s="148">
        <v>1</v>
      </c>
      <c r="G289" s="140" t="str">
        <f>VLOOKUP(B289,BD!A266:D8002,4,0)</f>
        <v>23,41</v>
      </c>
      <c r="H289" s="155">
        <f t="shared" si="20"/>
        <v>23.41</v>
      </c>
      <c r="I289" s="155">
        <f t="shared" si="21"/>
        <v>28.14</v>
      </c>
      <c r="J289" s="155">
        <f t="shared" si="22"/>
        <v>28.14</v>
      </c>
      <c r="K289" s="35"/>
      <c r="L289" s="35"/>
      <c r="M289" s="35"/>
      <c r="N289" s="35"/>
      <c r="O289" s="35"/>
      <c r="P289" s="35"/>
      <c r="Q289" s="35"/>
      <c r="R289" s="35"/>
      <c r="S289" s="35"/>
      <c r="T289" s="35"/>
      <c r="U289" s="35"/>
      <c r="V289" s="35"/>
      <c r="W289" s="35"/>
      <c r="X289" s="35"/>
      <c r="Y289" s="35"/>
      <c r="Z289" s="35"/>
      <c r="AA289" s="35"/>
      <c r="AB289" s="35"/>
      <c r="AC289" s="32"/>
      <c r="AD289" s="32"/>
    </row>
    <row r="290" spans="1:30" ht="15.5" x14ac:dyDescent="0.3">
      <c r="A290" s="137" t="s">
        <v>942</v>
      </c>
      <c r="B290" s="138" t="s">
        <v>771</v>
      </c>
      <c r="C290" s="137" t="s">
        <v>100</v>
      </c>
      <c r="D290" s="137" t="s">
        <v>772</v>
      </c>
      <c r="E290" s="139" t="s">
        <v>113</v>
      </c>
      <c r="F290" s="148">
        <v>1</v>
      </c>
      <c r="G290" s="140">
        <v>53.24</v>
      </c>
      <c r="H290" s="155">
        <f t="shared" si="20"/>
        <v>53.24</v>
      </c>
      <c r="I290" s="155">
        <f t="shared" si="21"/>
        <v>64</v>
      </c>
      <c r="J290" s="155">
        <f t="shared" si="22"/>
        <v>64</v>
      </c>
      <c r="K290" s="35"/>
      <c r="L290" s="85"/>
      <c r="M290" s="85"/>
      <c r="N290" s="85"/>
      <c r="O290" s="85"/>
      <c r="P290" s="85"/>
      <c r="Q290" s="85"/>
      <c r="R290" s="85"/>
      <c r="S290" s="85"/>
      <c r="T290" s="85"/>
      <c r="U290" s="85"/>
      <c r="V290" s="85"/>
      <c r="W290" s="85"/>
      <c r="X290" s="85"/>
      <c r="Y290" s="85"/>
      <c r="Z290" s="85"/>
      <c r="AA290" s="85"/>
      <c r="AB290" s="85"/>
      <c r="AC290" s="32"/>
      <c r="AD290" s="32"/>
    </row>
    <row r="291" spans="1:30" ht="15.5" x14ac:dyDescent="0.3">
      <c r="A291" s="137" t="s">
        <v>943</v>
      </c>
      <c r="B291" s="138" t="s">
        <v>367</v>
      </c>
      <c r="C291" s="137" t="s">
        <v>100</v>
      </c>
      <c r="D291" s="137" t="s">
        <v>368</v>
      </c>
      <c r="E291" s="139" t="s">
        <v>113</v>
      </c>
      <c r="F291" s="148">
        <v>1</v>
      </c>
      <c r="G291" s="140">
        <v>780.57</v>
      </c>
      <c r="H291" s="155">
        <f t="shared" si="20"/>
        <v>780.57</v>
      </c>
      <c r="I291" s="155">
        <f t="shared" si="21"/>
        <v>938.32</v>
      </c>
      <c r="J291" s="155">
        <f t="shared" si="22"/>
        <v>938.32</v>
      </c>
      <c r="K291" s="35"/>
      <c r="L291" s="85"/>
      <c r="M291" s="85"/>
      <c r="N291" s="85"/>
      <c r="O291" s="85"/>
      <c r="P291" s="85"/>
      <c r="Q291" s="85"/>
      <c r="R291" s="85"/>
      <c r="S291" s="85"/>
      <c r="T291" s="85"/>
      <c r="U291" s="85"/>
      <c r="V291" s="85"/>
      <c r="W291" s="85"/>
      <c r="X291" s="85"/>
      <c r="Y291" s="85"/>
      <c r="Z291" s="85"/>
      <c r="AA291" s="85"/>
      <c r="AB291" s="85"/>
      <c r="AC291" s="32"/>
      <c r="AD291" s="32"/>
    </row>
    <row r="292" spans="1:30" ht="28" x14ac:dyDescent="0.3">
      <c r="A292" s="137" t="s">
        <v>944</v>
      </c>
      <c r="B292" s="138">
        <v>94962</v>
      </c>
      <c r="C292" s="137" t="s">
        <v>23</v>
      </c>
      <c r="D292" s="137" t="str">
        <f>VLOOKUP(B292,BD!A269:D8005,2,0)</f>
        <v>CONCRETO MAGRO PARA LASTRO, TRAÇO 1:4,5:4,5 (EM MASSA SECA DE CIMENTO/ AREIA MÉDIA/ BRITA 1) - PREPARO MECÂNICO COM BETONEIRA 400 L. AF_05/2021</v>
      </c>
      <c r="E292" s="139" t="s">
        <v>33</v>
      </c>
      <c r="F292" s="148">
        <v>0.2</v>
      </c>
      <c r="G292" s="140" t="str">
        <f>VLOOKUP(B292,BD!A269:D8005,4,0)</f>
        <v>429,89</v>
      </c>
      <c r="H292" s="155">
        <f t="shared" si="20"/>
        <v>85.98</v>
      </c>
      <c r="I292" s="155">
        <f t="shared" si="21"/>
        <v>516.77</v>
      </c>
      <c r="J292" s="155">
        <f t="shared" si="22"/>
        <v>103.35</v>
      </c>
      <c r="K292" s="35"/>
      <c r="L292" s="85"/>
      <c r="M292" s="85"/>
      <c r="N292" s="85"/>
      <c r="O292" s="85"/>
      <c r="P292" s="85"/>
      <c r="Q292" s="85"/>
      <c r="R292" s="85"/>
      <c r="S292" s="85"/>
      <c r="T292" s="85"/>
      <c r="U292" s="85"/>
      <c r="V292" s="85"/>
      <c r="W292" s="85"/>
      <c r="X292" s="85"/>
      <c r="Y292" s="85"/>
      <c r="Z292" s="85"/>
      <c r="AA292" s="85"/>
      <c r="AB292" s="85"/>
      <c r="AC292" s="32"/>
      <c r="AD292" s="32"/>
    </row>
    <row r="293" spans="1:30" ht="28" x14ac:dyDescent="0.3">
      <c r="A293" s="137" t="s">
        <v>945</v>
      </c>
      <c r="B293" s="138">
        <v>104348</v>
      </c>
      <c r="C293" s="137" t="s">
        <v>23</v>
      </c>
      <c r="D293" s="137" t="str">
        <f>VLOOKUP(B293,BD!A270:D8006,2,0)</f>
        <v>TERMINAL DE VENTILAÇÃO, PVC, SÉRIE NORMAL, ESGOTO PREDIAL, DN 50 MM, JUNTA SOLDÁVEL, FORNECIDO E INSTALADO EM PRUMADA DE ESGOTO SANITÁRIO OU VENTILAÇÃO. AF_08/2022</v>
      </c>
      <c r="E293" s="139" t="s">
        <v>26</v>
      </c>
      <c r="F293" s="148">
        <v>19</v>
      </c>
      <c r="G293" s="140" t="str">
        <f>VLOOKUP(B293,BD!A270:D8006,4,0)</f>
        <v>10,84</v>
      </c>
      <c r="H293" s="155">
        <f t="shared" si="20"/>
        <v>205.96</v>
      </c>
      <c r="I293" s="155">
        <f t="shared" si="21"/>
        <v>13.03</v>
      </c>
      <c r="J293" s="155">
        <f t="shared" si="22"/>
        <v>247.57</v>
      </c>
      <c r="K293" s="35"/>
      <c r="L293" s="85"/>
      <c r="M293" s="85"/>
      <c r="N293" s="85"/>
      <c r="O293" s="85"/>
      <c r="P293" s="85"/>
      <c r="Q293" s="85"/>
      <c r="R293" s="85"/>
      <c r="S293" s="85"/>
      <c r="T293" s="85"/>
      <c r="U293" s="85"/>
      <c r="V293" s="85"/>
      <c r="W293" s="85"/>
      <c r="X293" s="85"/>
      <c r="Y293" s="85"/>
      <c r="Z293" s="85"/>
      <c r="AA293" s="85"/>
      <c r="AB293" s="85"/>
      <c r="AC293" s="32"/>
      <c r="AD293" s="32"/>
    </row>
    <row r="294" spans="1:30" ht="28" x14ac:dyDescent="0.3">
      <c r="A294" s="137" t="s">
        <v>946</v>
      </c>
      <c r="B294" s="138">
        <v>89825</v>
      </c>
      <c r="C294" s="137" t="s">
        <v>23</v>
      </c>
      <c r="D294" s="137" t="str">
        <f>VLOOKUP(B294,BD!A271:D8007,2,0)</f>
        <v>TE, PVC, SERIE NORMAL, ESGOTO PREDIAL, DN 50 X 50 MM, JUNTA ELÁSTICA, FORNECIDO E INSTALADO EM PRUMADA DE ESGOTO SANITÁRIO OU VENTILAÇÃO. AF_08/2022</v>
      </c>
      <c r="E294" s="139" t="s">
        <v>26</v>
      </c>
      <c r="F294" s="148">
        <v>17</v>
      </c>
      <c r="G294" s="140" t="str">
        <f>VLOOKUP(B294,BD!A271:D8007,4,0)</f>
        <v>16,52</v>
      </c>
      <c r="H294" s="155">
        <f t="shared" si="20"/>
        <v>280.83999999999997</v>
      </c>
      <c r="I294" s="155">
        <f t="shared" si="21"/>
        <v>19.86</v>
      </c>
      <c r="J294" s="155">
        <f t="shared" si="22"/>
        <v>337.62</v>
      </c>
      <c r="K294" s="35"/>
      <c r="L294" s="85"/>
      <c r="M294" s="85"/>
      <c r="N294" s="85"/>
      <c r="O294" s="85"/>
      <c r="P294" s="85"/>
      <c r="Q294" s="85"/>
      <c r="R294" s="85"/>
      <c r="S294" s="85"/>
      <c r="T294" s="85"/>
      <c r="U294" s="85"/>
      <c r="V294" s="85"/>
      <c r="W294" s="85"/>
      <c r="X294" s="85"/>
      <c r="Y294" s="85"/>
      <c r="Z294" s="85"/>
      <c r="AA294" s="85"/>
      <c r="AB294" s="85"/>
      <c r="AC294" s="32"/>
      <c r="AD294" s="32"/>
    </row>
    <row r="295" spans="1:30" ht="28" x14ac:dyDescent="0.3">
      <c r="A295" s="137" t="s">
        <v>947</v>
      </c>
      <c r="B295" s="138">
        <v>89829</v>
      </c>
      <c r="C295" s="137" t="s">
        <v>23</v>
      </c>
      <c r="D295" s="137" t="str">
        <f>VLOOKUP(B295,BD!A272:D8008,2,0)</f>
        <v>TE, PVC, SERIE NORMAL, ESGOTO PREDIAL, DN 75 X 75 MM, JUNTA ELÁSTICA, FORNECIDO E INSTALADO EM PRUMADA DE ESGOTO SANITÁRIO OU VENTILAÇÃO. AF_08/2022</v>
      </c>
      <c r="E295" s="139" t="s">
        <v>26</v>
      </c>
      <c r="F295" s="148">
        <v>1</v>
      </c>
      <c r="G295" s="140" t="str">
        <f>VLOOKUP(B295,BD!A272:D8008,4,0)</f>
        <v>34,81</v>
      </c>
      <c r="H295" s="155">
        <f t="shared" si="20"/>
        <v>34.81</v>
      </c>
      <c r="I295" s="155">
        <f t="shared" si="21"/>
        <v>41.85</v>
      </c>
      <c r="J295" s="155">
        <f t="shared" si="22"/>
        <v>41.85</v>
      </c>
      <c r="K295" s="35"/>
      <c r="L295" s="85"/>
      <c r="M295" s="85"/>
      <c r="N295" s="85"/>
      <c r="O295" s="85"/>
      <c r="P295" s="85"/>
      <c r="Q295" s="85"/>
      <c r="R295" s="85"/>
      <c r="S295" s="85"/>
      <c r="T295" s="85"/>
      <c r="U295" s="85"/>
      <c r="V295" s="85"/>
      <c r="W295" s="85"/>
      <c r="X295" s="85"/>
      <c r="Y295" s="85"/>
      <c r="Z295" s="85"/>
      <c r="AA295" s="85"/>
      <c r="AB295" s="85"/>
      <c r="AC295" s="32"/>
      <c r="AD295" s="32"/>
    </row>
    <row r="296" spans="1:30" ht="15.5" x14ac:dyDescent="0.3">
      <c r="A296" s="135" t="s">
        <v>948</v>
      </c>
      <c r="B296" s="135"/>
      <c r="C296" s="135"/>
      <c r="D296" s="135" t="s">
        <v>408</v>
      </c>
      <c r="E296" s="267"/>
      <c r="F296" s="268"/>
      <c r="G296" s="268"/>
      <c r="H296" s="268"/>
      <c r="I296" s="268"/>
      <c r="J296" s="269"/>
      <c r="K296" s="35"/>
      <c r="L296" s="85"/>
      <c r="M296" s="85"/>
      <c r="N296" s="85"/>
      <c r="O296" s="85"/>
      <c r="P296" s="85"/>
      <c r="Q296" s="85"/>
      <c r="R296" s="85"/>
      <c r="S296" s="85"/>
      <c r="T296" s="85"/>
      <c r="U296" s="85"/>
      <c r="V296" s="85"/>
      <c r="W296" s="85"/>
      <c r="X296" s="85"/>
      <c r="Y296" s="85"/>
      <c r="Z296" s="85"/>
      <c r="AA296" s="85"/>
      <c r="AB296" s="85"/>
      <c r="AC296" s="32"/>
      <c r="AD296" s="32"/>
    </row>
    <row r="297" spans="1:30" ht="28" x14ac:dyDescent="0.3">
      <c r="A297" s="137" t="s">
        <v>949</v>
      </c>
      <c r="B297" s="138" t="s">
        <v>578</v>
      </c>
      <c r="C297" s="137" t="s">
        <v>100</v>
      </c>
      <c r="D297" s="137" t="s">
        <v>773</v>
      </c>
      <c r="E297" s="139" t="s">
        <v>113</v>
      </c>
      <c r="F297" s="148">
        <v>4</v>
      </c>
      <c r="G297" s="140">
        <v>1380</v>
      </c>
      <c r="H297" s="155">
        <f t="shared" si="20"/>
        <v>5520</v>
      </c>
      <c r="I297" s="155">
        <f t="shared" si="21"/>
        <v>1658.9</v>
      </c>
      <c r="J297" s="155">
        <f t="shared" si="22"/>
        <v>6635.6</v>
      </c>
      <c r="K297" s="35"/>
      <c r="L297" s="85"/>
      <c r="M297" s="85"/>
      <c r="N297" s="85"/>
      <c r="O297" s="85"/>
      <c r="P297" s="85"/>
      <c r="Q297" s="85"/>
      <c r="R297" s="85"/>
      <c r="S297" s="85"/>
      <c r="T297" s="85"/>
      <c r="U297" s="85"/>
      <c r="V297" s="85"/>
      <c r="W297" s="85"/>
      <c r="X297" s="85"/>
      <c r="Y297" s="85"/>
      <c r="Z297" s="85"/>
      <c r="AA297" s="85"/>
      <c r="AB297" s="85"/>
      <c r="AC297" s="32"/>
      <c r="AD297" s="32"/>
    </row>
    <row r="298" spans="1:30" ht="15.5" x14ac:dyDescent="0.3">
      <c r="A298" s="137" t="s">
        <v>950</v>
      </c>
      <c r="B298" s="138" t="s">
        <v>775</v>
      </c>
      <c r="C298" s="137" t="s">
        <v>100</v>
      </c>
      <c r="D298" s="137" t="s">
        <v>776</v>
      </c>
      <c r="E298" s="139" t="s">
        <v>113</v>
      </c>
      <c r="F298" s="148">
        <v>2</v>
      </c>
      <c r="G298" s="140">
        <v>1210</v>
      </c>
      <c r="H298" s="155">
        <f t="shared" si="20"/>
        <v>2420</v>
      </c>
      <c r="I298" s="155">
        <f t="shared" si="21"/>
        <v>1454.54</v>
      </c>
      <c r="J298" s="155">
        <f t="shared" si="22"/>
        <v>2909.08</v>
      </c>
      <c r="K298" s="35"/>
      <c r="L298" s="85"/>
      <c r="M298" s="85"/>
      <c r="N298" s="85"/>
      <c r="O298" s="85"/>
      <c r="P298" s="85"/>
      <c r="Q298" s="85"/>
      <c r="R298" s="85"/>
      <c r="S298" s="85"/>
      <c r="T298" s="85"/>
      <c r="U298" s="85"/>
      <c r="V298" s="85"/>
      <c r="W298" s="85"/>
      <c r="X298" s="85"/>
      <c r="Y298" s="85"/>
      <c r="Z298" s="85"/>
      <c r="AA298" s="85"/>
      <c r="AB298" s="85"/>
      <c r="AC298" s="32"/>
      <c r="AD298" s="32"/>
    </row>
    <row r="299" spans="1:30" ht="15.5" x14ac:dyDescent="0.3">
      <c r="A299" s="137" t="s">
        <v>951</v>
      </c>
      <c r="B299" s="138" t="s">
        <v>778</v>
      </c>
      <c r="C299" s="137" t="s">
        <v>28</v>
      </c>
      <c r="D299" s="137" t="s">
        <v>779</v>
      </c>
      <c r="E299" s="139" t="s">
        <v>26</v>
      </c>
      <c r="F299" s="148">
        <v>2</v>
      </c>
      <c r="G299" s="140">
        <v>49.29</v>
      </c>
      <c r="H299" s="155">
        <f t="shared" si="20"/>
        <v>98.58</v>
      </c>
      <c r="I299" s="155">
        <f t="shared" si="21"/>
        <v>59.25</v>
      </c>
      <c r="J299" s="155">
        <f t="shared" si="22"/>
        <v>118.5</v>
      </c>
      <c r="K299" s="35"/>
      <c r="L299" s="85"/>
      <c r="M299" s="85"/>
      <c r="N299" s="85"/>
      <c r="O299" s="85"/>
      <c r="P299" s="85"/>
      <c r="Q299" s="85"/>
      <c r="R299" s="85"/>
      <c r="S299" s="85"/>
      <c r="T299" s="85"/>
      <c r="U299" s="85"/>
      <c r="V299" s="85"/>
      <c r="W299" s="85"/>
      <c r="X299" s="85"/>
      <c r="Y299" s="85"/>
      <c r="Z299" s="85"/>
      <c r="AA299" s="85"/>
      <c r="AB299" s="85"/>
      <c r="AC299" s="32"/>
      <c r="AD299" s="32"/>
    </row>
    <row r="300" spans="1:30" ht="28" x14ac:dyDescent="0.3">
      <c r="A300" s="137" t="s">
        <v>952</v>
      </c>
      <c r="B300" s="138">
        <v>104063</v>
      </c>
      <c r="C300" s="137" t="s">
        <v>23</v>
      </c>
      <c r="D300" s="137" t="str">
        <f>VLOOKUP(B300,BD!A277:D8013,2,0)</f>
        <v>CURVA LONGA, 45 GRAUS, PVC OCRE, JUNTA ELÁSTICA, DN 100 MM, PARA COLETOR PREDIAL DE ESGOTO. AF_06/2022</v>
      </c>
      <c r="E300" s="139" t="s">
        <v>26</v>
      </c>
      <c r="F300" s="148">
        <v>3</v>
      </c>
      <c r="G300" s="140" t="str">
        <f>VLOOKUP(B300,BD!A277:D8013,4,0)</f>
        <v>66,67</v>
      </c>
      <c r="H300" s="155">
        <f t="shared" si="20"/>
        <v>200.01</v>
      </c>
      <c r="I300" s="155">
        <f t="shared" si="21"/>
        <v>80.14</v>
      </c>
      <c r="J300" s="155">
        <f t="shared" si="22"/>
        <v>240.42</v>
      </c>
      <c r="K300" s="35"/>
      <c r="L300" s="85"/>
      <c r="M300" s="85"/>
      <c r="N300" s="85"/>
      <c r="O300" s="85"/>
      <c r="P300" s="85"/>
      <c r="Q300" s="85"/>
      <c r="R300" s="85"/>
      <c r="S300" s="85"/>
      <c r="T300" s="85"/>
      <c r="U300" s="85"/>
      <c r="V300" s="85"/>
      <c r="W300" s="85"/>
      <c r="X300" s="85"/>
      <c r="Y300" s="85"/>
      <c r="Z300" s="85"/>
      <c r="AA300" s="85"/>
      <c r="AB300" s="85"/>
      <c r="AC300" s="32"/>
      <c r="AD300" s="32"/>
    </row>
    <row r="301" spans="1:30" ht="28" x14ac:dyDescent="0.3">
      <c r="A301" s="137" t="s">
        <v>953</v>
      </c>
      <c r="B301" s="138">
        <v>89811</v>
      </c>
      <c r="C301" s="137" t="s">
        <v>23</v>
      </c>
      <c r="D301" s="137" t="str">
        <f>VLOOKUP(B301,BD!A278:D8014,2,0)</f>
        <v>CURVA CURTA 90 GRAUS, PVC, SERIE NORMAL, ESGOTO PREDIAL, DN 100 MM, JUNTA ELÁSTICA, FORNECIDO E INSTALADO EM PRUMADA DE ESGOTO SANITÁRIO OU VENTILAÇÃO. AF_08/2022</v>
      </c>
      <c r="E301" s="139" t="s">
        <v>26</v>
      </c>
      <c r="F301" s="148">
        <v>15</v>
      </c>
      <c r="G301" s="140" t="str">
        <f>VLOOKUP(B301,BD!A278:D8014,4,0)</f>
        <v>42,60</v>
      </c>
      <c r="H301" s="155">
        <f t="shared" si="20"/>
        <v>639</v>
      </c>
      <c r="I301" s="155">
        <f t="shared" si="21"/>
        <v>51.21</v>
      </c>
      <c r="J301" s="155">
        <f t="shared" si="22"/>
        <v>768.15</v>
      </c>
      <c r="K301" s="35"/>
      <c r="L301" s="85"/>
      <c r="M301" s="85"/>
      <c r="N301" s="85"/>
      <c r="O301" s="85"/>
      <c r="P301" s="85"/>
      <c r="Q301" s="85"/>
      <c r="R301" s="85"/>
      <c r="S301" s="85"/>
      <c r="T301" s="85"/>
      <c r="U301" s="85"/>
      <c r="V301" s="85"/>
      <c r="W301" s="85"/>
      <c r="X301" s="85"/>
      <c r="Y301" s="85"/>
      <c r="Z301" s="85"/>
      <c r="AA301" s="85"/>
      <c r="AB301" s="85"/>
      <c r="AC301" s="32"/>
      <c r="AD301" s="32"/>
    </row>
    <row r="302" spans="1:30" ht="28" x14ac:dyDescent="0.3">
      <c r="A302" s="137" t="s">
        <v>954</v>
      </c>
      <c r="B302" s="138">
        <v>89742</v>
      </c>
      <c r="C302" s="137" t="s">
        <v>23</v>
      </c>
      <c r="D302" s="137" t="str">
        <f>VLOOKUP(B302,BD!A279:D8015,2,0)</f>
        <v>CURVA CURTA 90 GRAUS, PVC, SERIE NORMAL, ESGOTO PREDIAL, DN 75 MM, JUNTA ELÁSTICA, FORNECIDO E INSTALADO EM RAMAL DE DESCARGA OU RAMAL DE ESGOTO SANITÁRIO. AF_08/2022</v>
      </c>
      <c r="E302" s="139" t="s">
        <v>26</v>
      </c>
      <c r="F302" s="148">
        <v>1</v>
      </c>
      <c r="G302" s="140" t="str">
        <f>VLOOKUP(B302,BD!A279:D8015,4,0)</f>
        <v>38,72</v>
      </c>
      <c r="H302" s="155">
        <f t="shared" si="20"/>
        <v>38.72</v>
      </c>
      <c r="I302" s="155">
        <f t="shared" si="21"/>
        <v>46.55</v>
      </c>
      <c r="J302" s="155">
        <f t="shared" si="22"/>
        <v>46.55</v>
      </c>
      <c r="K302" s="35"/>
      <c r="L302" s="85"/>
      <c r="M302" s="85"/>
      <c r="N302" s="85"/>
      <c r="O302" s="85"/>
      <c r="P302" s="85"/>
      <c r="Q302" s="85"/>
      <c r="R302" s="85"/>
      <c r="S302" s="85"/>
      <c r="T302" s="85"/>
      <c r="U302" s="85"/>
      <c r="V302" s="85"/>
      <c r="W302" s="85"/>
      <c r="X302" s="85"/>
      <c r="Y302" s="85"/>
      <c r="Z302" s="85"/>
      <c r="AA302" s="85"/>
      <c r="AB302" s="85"/>
      <c r="AC302" s="32"/>
      <c r="AD302" s="32"/>
    </row>
    <row r="303" spans="1:30" ht="28" x14ac:dyDescent="0.3">
      <c r="A303" s="137" t="s">
        <v>955</v>
      </c>
      <c r="B303" s="138">
        <v>89797</v>
      </c>
      <c r="C303" s="137" t="s">
        <v>23</v>
      </c>
      <c r="D303" s="137" t="str">
        <f>VLOOKUP(B303,BD!A280:D8016,2,0)</f>
        <v>JUNÇÃO SIMPLES, PVC, SERIE NORMAL, ESGOTO PREDIAL, DN 100 X 100 MM, JUNTA ELÁSTICA, FORNECIDO E INSTALADO EM RAMAL DE DESCARGA OU RAMAL DE ESGOTO SANITÁRIO. AF_08/2022</v>
      </c>
      <c r="E303" s="139" t="s">
        <v>26</v>
      </c>
      <c r="F303" s="148">
        <v>1</v>
      </c>
      <c r="G303" s="140" t="str">
        <f>VLOOKUP(B303,BD!A280:D8016,4,0)</f>
        <v>49,59</v>
      </c>
      <c r="H303" s="155">
        <f t="shared" si="20"/>
        <v>49.59</v>
      </c>
      <c r="I303" s="155">
        <f t="shared" si="21"/>
        <v>59.61</v>
      </c>
      <c r="J303" s="155">
        <f t="shared" si="22"/>
        <v>59.61</v>
      </c>
      <c r="K303" s="35"/>
      <c r="L303" s="32"/>
      <c r="M303" s="32"/>
      <c r="N303" s="32"/>
      <c r="O303" s="32"/>
      <c r="P303" s="32"/>
      <c r="Q303" s="32"/>
      <c r="R303" s="32"/>
      <c r="S303" s="32"/>
      <c r="T303" s="32"/>
      <c r="U303" s="32"/>
      <c r="V303" s="32"/>
      <c r="W303" s="32"/>
      <c r="X303" s="32"/>
      <c r="Y303" s="32"/>
      <c r="Z303" s="32"/>
      <c r="AA303" s="32"/>
      <c r="AB303" s="32"/>
      <c r="AC303" s="32"/>
      <c r="AD303" s="32"/>
    </row>
    <row r="304" spans="1:30" ht="15.5" x14ac:dyDescent="0.3">
      <c r="A304" s="137" t="s">
        <v>956</v>
      </c>
      <c r="B304" s="138" t="s">
        <v>785</v>
      </c>
      <c r="C304" s="137" t="s">
        <v>28</v>
      </c>
      <c r="D304" s="137" t="s">
        <v>786</v>
      </c>
      <c r="E304" s="139" t="s">
        <v>26</v>
      </c>
      <c r="F304" s="148">
        <v>1</v>
      </c>
      <c r="G304" s="140">
        <v>111.25</v>
      </c>
      <c r="H304" s="155">
        <f t="shared" si="20"/>
        <v>111.25</v>
      </c>
      <c r="I304" s="155">
        <f t="shared" si="21"/>
        <v>133.72999999999999</v>
      </c>
      <c r="J304" s="155">
        <f t="shared" si="22"/>
        <v>133.72999999999999</v>
      </c>
      <c r="K304" s="35"/>
      <c r="L304" s="32"/>
      <c r="M304" s="32"/>
      <c r="N304" s="32"/>
      <c r="O304" s="32"/>
      <c r="P304" s="32"/>
      <c r="Q304" s="32"/>
      <c r="R304" s="32"/>
      <c r="S304" s="32"/>
      <c r="T304" s="32"/>
      <c r="U304" s="32"/>
      <c r="V304" s="32"/>
      <c r="W304" s="32"/>
      <c r="X304" s="32"/>
      <c r="Y304" s="32"/>
      <c r="Z304" s="32"/>
      <c r="AA304" s="32"/>
      <c r="AB304" s="32"/>
      <c r="AC304" s="32"/>
      <c r="AD304" s="32"/>
    </row>
    <row r="305" spans="1:30" ht="28" x14ac:dyDescent="0.3">
      <c r="A305" s="137" t="s">
        <v>957</v>
      </c>
      <c r="B305" s="138">
        <v>89599</v>
      </c>
      <c r="C305" s="137" t="s">
        <v>23</v>
      </c>
      <c r="D305" s="137" t="str">
        <f>VLOOKUP(B305,BD!A282:D8018,2,0)</f>
        <v>LUVA SIMPLES, PVC, SERIE R, ÁGUA PLUVIAL, DN 75 MM, JUNTA ELÁSTICA, FORNECIDO E INSTALADO EM CONDUTORES VERTICAIS DE ÁGUAS PLUVIAIS. AF_06/2022</v>
      </c>
      <c r="E305" s="139" t="s">
        <v>26</v>
      </c>
      <c r="F305" s="148">
        <v>1</v>
      </c>
      <c r="G305" s="140" t="str">
        <f>VLOOKUP(B305,BD!A282:D8018,4,0)</f>
        <v>23,85</v>
      </c>
      <c r="H305" s="155">
        <f t="shared" si="20"/>
        <v>23.85</v>
      </c>
      <c r="I305" s="155">
        <f t="shared" si="21"/>
        <v>28.67</v>
      </c>
      <c r="J305" s="155">
        <f t="shared" si="22"/>
        <v>28.67</v>
      </c>
      <c r="K305" s="35"/>
      <c r="L305" s="32"/>
      <c r="M305" s="32"/>
      <c r="N305" s="32"/>
      <c r="O305" s="32"/>
      <c r="P305" s="32"/>
      <c r="Q305" s="32"/>
      <c r="R305" s="32"/>
      <c r="S305" s="32"/>
      <c r="T305" s="32"/>
      <c r="U305" s="32"/>
      <c r="V305" s="32"/>
      <c r="W305" s="32"/>
      <c r="X305" s="32"/>
      <c r="Y305" s="32"/>
      <c r="Z305" s="32"/>
      <c r="AA305" s="32"/>
      <c r="AB305" s="32"/>
      <c r="AC305" s="32"/>
      <c r="AD305" s="32"/>
    </row>
    <row r="306" spans="1:30" ht="28" x14ac:dyDescent="0.3">
      <c r="A306" s="137" t="s">
        <v>958</v>
      </c>
      <c r="B306" s="138">
        <v>89557</v>
      </c>
      <c r="C306" s="137" t="s">
        <v>23</v>
      </c>
      <c r="D306" s="137" t="str">
        <f>VLOOKUP(B306,BD!A283:D8019,2,0)</f>
        <v>REDUÇÃO EXCÊNTRICA, PVC, SERIE R, ÁGUA PLUVIAL, DN 100 X 75 MM, JUNTA ELÁSTICA, FORNECIDO E INSTALADO EM RAMAL DE ENCAMINHAMENTO. AF_06/2022</v>
      </c>
      <c r="E306" s="139" t="s">
        <v>26</v>
      </c>
      <c r="F306" s="148">
        <v>1</v>
      </c>
      <c r="G306" s="140" t="str">
        <f>VLOOKUP(B306,BD!A283:D8019,4,0)</f>
        <v>30,39</v>
      </c>
      <c r="H306" s="155">
        <f t="shared" si="20"/>
        <v>30.39</v>
      </c>
      <c r="I306" s="155">
        <f t="shared" si="21"/>
        <v>36.53</v>
      </c>
      <c r="J306" s="155">
        <f t="shared" si="22"/>
        <v>36.53</v>
      </c>
      <c r="K306" s="35"/>
      <c r="L306" s="32"/>
      <c r="M306" s="32"/>
      <c r="N306" s="32"/>
      <c r="O306" s="32"/>
      <c r="P306" s="32"/>
      <c r="Q306" s="32"/>
      <c r="R306" s="32"/>
      <c r="S306" s="32"/>
      <c r="T306" s="32"/>
      <c r="U306" s="32"/>
      <c r="V306" s="32"/>
      <c r="W306" s="32"/>
      <c r="X306" s="32"/>
      <c r="Y306" s="32"/>
      <c r="Z306" s="32"/>
      <c r="AA306" s="32"/>
      <c r="AB306" s="32"/>
      <c r="AC306" s="32"/>
      <c r="AD306" s="32"/>
    </row>
    <row r="307" spans="1:30" ht="15.5" x14ac:dyDescent="0.3">
      <c r="A307" s="137" t="s">
        <v>959</v>
      </c>
      <c r="B307" s="138" t="s">
        <v>370</v>
      </c>
      <c r="C307" s="137" t="s">
        <v>133</v>
      </c>
      <c r="D307" s="137" t="s">
        <v>485</v>
      </c>
      <c r="E307" s="139" t="s">
        <v>165</v>
      </c>
      <c r="F307" s="148">
        <v>84.2</v>
      </c>
      <c r="G307" s="140">
        <v>35.9</v>
      </c>
      <c r="H307" s="155">
        <f t="shared" si="20"/>
        <v>3022.78</v>
      </c>
      <c r="I307" s="155">
        <f t="shared" si="21"/>
        <v>43.16</v>
      </c>
      <c r="J307" s="155">
        <f t="shared" si="22"/>
        <v>3634.07</v>
      </c>
      <c r="K307" s="35"/>
      <c r="L307" s="32"/>
      <c r="M307" s="32"/>
      <c r="N307" s="32"/>
      <c r="O307" s="32"/>
      <c r="P307" s="32"/>
      <c r="Q307" s="32"/>
      <c r="R307" s="32"/>
      <c r="S307" s="32"/>
      <c r="T307" s="32"/>
      <c r="U307" s="32"/>
      <c r="V307" s="32"/>
      <c r="W307" s="32"/>
      <c r="X307" s="32"/>
      <c r="Y307" s="32"/>
      <c r="Z307" s="32"/>
      <c r="AA307" s="32"/>
      <c r="AB307" s="32"/>
      <c r="AC307" s="32"/>
      <c r="AD307" s="32"/>
    </row>
    <row r="308" spans="1:30" ht="15.5" x14ac:dyDescent="0.3">
      <c r="A308" s="137" t="s">
        <v>960</v>
      </c>
      <c r="B308" s="138" t="s">
        <v>576</v>
      </c>
      <c r="C308" s="137" t="s">
        <v>133</v>
      </c>
      <c r="D308" s="137" t="s">
        <v>577</v>
      </c>
      <c r="E308" s="139" t="s">
        <v>165</v>
      </c>
      <c r="F308" s="148">
        <v>41.7</v>
      </c>
      <c r="G308" s="140">
        <v>67.209999999999994</v>
      </c>
      <c r="H308" s="155">
        <f t="shared" si="20"/>
        <v>2802.66</v>
      </c>
      <c r="I308" s="155">
        <f t="shared" si="21"/>
        <v>80.790000000000006</v>
      </c>
      <c r="J308" s="155">
        <f t="shared" si="22"/>
        <v>3368.94</v>
      </c>
      <c r="K308" s="35"/>
      <c r="L308" s="32"/>
      <c r="M308" s="32"/>
      <c r="N308" s="32"/>
      <c r="O308" s="32"/>
      <c r="P308" s="32"/>
      <c r="Q308" s="32"/>
      <c r="R308" s="32"/>
      <c r="S308" s="32"/>
      <c r="T308" s="32"/>
      <c r="U308" s="32"/>
      <c r="V308" s="32"/>
      <c r="W308" s="32"/>
      <c r="X308" s="32"/>
      <c r="Y308" s="32"/>
      <c r="Z308" s="32"/>
      <c r="AA308" s="32"/>
      <c r="AB308" s="32"/>
      <c r="AC308" s="32"/>
      <c r="AD308" s="32"/>
    </row>
    <row r="309" spans="1:30" ht="15.5" x14ac:dyDescent="0.3">
      <c r="A309" s="137" t="s">
        <v>961</v>
      </c>
      <c r="B309" s="138" t="s">
        <v>406</v>
      </c>
      <c r="C309" s="137" t="s">
        <v>133</v>
      </c>
      <c r="D309" s="137" t="s">
        <v>493</v>
      </c>
      <c r="E309" s="139" t="s">
        <v>165</v>
      </c>
      <c r="F309" s="148">
        <v>6</v>
      </c>
      <c r="G309" s="140">
        <v>75.56</v>
      </c>
      <c r="H309" s="155">
        <f t="shared" si="20"/>
        <v>453.36</v>
      </c>
      <c r="I309" s="155">
        <f t="shared" si="21"/>
        <v>90.83</v>
      </c>
      <c r="J309" s="155">
        <f t="shared" si="22"/>
        <v>544.98</v>
      </c>
      <c r="K309" s="35"/>
      <c r="L309" s="32"/>
      <c r="M309" s="32"/>
      <c r="N309" s="32"/>
      <c r="O309" s="32"/>
      <c r="P309" s="32"/>
      <c r="Q309" s="32"/>
      <c r="R309" s="32"/>
      <c r="S309" s="32"/>
      <c r="T309" s="32"/>
      <c r="U309" s="32"/>
      <c r="V309" s="32"/>
      <c r="W309" s="32"/>
      <c r="X309" s="32"/>
      <c r="Y309" s="32"/>
      <c r="Z309" s="32"/>
      <c r="AA309" s="32"/>
      <c r="AB309" s="32"/>
      <c r="AC309" s="32"/>
      <c r="AD309" s="32"/>
    </row>
    <row r="310" spans="1:30" ht="15.5" x14ac:dyDescent="0.3">
      <c r="A310" s="137" t="s">
        <v>962</v>
      </c>
      <c r="B310" s="138" t="s">
        <v>409</v>
      </c>
      <c r="C310" s="137" t="s">
        <v>63</v>
      </c>
      <c r="D310" s="137" t="s">
        <v>410</v>
      </c>
      <c r="E310" s="139" t="s">
        <v>26</v>
      </c>
      <c r="F310" s="148">
        <v>1</v>
      </c>
      <c r="G310" s="140">
        <v>91.33</v>
      </c>
      <c r="H310" s="155">
        <f t="shared" si="20"/>
        <v>91.33</v>
      </c>
      <c r="I310" s="155">
        <f t="shared" si="21"/>
        <v>109.79</v>
      </c>
      <c r="J310" s="155">
        <f t="shared" si="22"/>
        <v>109.79</v>
      </c>
      <c r="K310" s="35"/>
      <c r="L310" s="32"/>
      <c r="M310" s="32"/>
      <c r="N310" s="32"/>
      <c r="O310" s="32"/>
      <c r="P310" s="32"/>
      <c r="Q310" s="32"/>
      <c r="R310" s="32"/>
      <c r="S310" s="32"/>
      <c r="T310" s="32"/>
      <c r="U310" s="32"/>
      <c r="V310" s="32"/>
      <c r="W310" s="32"/>
      <c r="X310" s="32"/>
      <c r="Y310" s="32"/>
      <c r="Z310" s="32"/>
      <c r="AA310" s="32"/>
      <c r="AB310" s="32"/>
      <c r="AC310" s="32"/>
      <c r="AD310" s="32"/>
    </row>
    <row r="311" spans="1:30" ht="28" x14ac:dyDescent="0.3">
      <c r="A311" s="137" t="s">
        <v>963</v>
      </c>
      <c r="B311" s="138">
        <v>90696</v>
      </c>
      <c r="C311" s="137" t="s">
        <v>23</v>
      </c>
      <c r="D311" s="137" t="str">
        <f>BD!B152</f>
        <v>TUBO DE PVC PARA REDE COLETORA DE ESGOTO DE PAREDE MACIÇA, DN 200 MM, JUNTA ELÁSTICA - FORNECIMENTO E ASSENTAMENTO. AF_01/2021</v>
      </c>
      <c r="E311" s="139" t="s">
        <v>31</v>
      </c>
      <c r="F311" s="148">
        <v>10.3</v>
      </c>
      <c r="G311" s="140" t="str">
        <f>BD!D152</f>
        <v>144,55</v>
      </c>
      <c r="H311" s="155">
        <f t="shared" si="20"/>
        <v>1488.87</v>
      </c>
      <c r="I311" s="155">
        <f t="shared" si="21"/>
        <v>173.76</v>
      </c>
      <c r="J311" s="155">
        <f t="shared" si="22"/>
        <v>1789.73</v>
      </c>
      <c r="K311" s="35"/>
      <c r="L311" s="32"/>
      <c r="M311" s="32"/>
      <c r="N311" s="32"/>
      <c r="O311" s="32"/>
      <c r="P311" s="32"/>
      <c r="Q311" s="32"/>
      <c r="R311" s="32"/>
      <c r="S311" s="32"/>
      <c r="T311" s="32"/>
      <c r="U311" s="32"/>
      <c r="V311" s="32"/>
      <c r="W311" s="32"/>
      <c r="X311" s="32"/>
      <c r="Y311" s="32"/>
      <c r="Z311" s="32"/>
      <c r="AA311" s="32"/>
      <c r="AB311" s="32"/>
      <c r="AC311" s="32"/>
      <c r="AD311" s="32"/>
    </row>
    <row r="312" spans="1:30" ht="28" x14ac:dyDescent="0.3">
      <c r="A312" s="137" t="s">
        <v>964</v>
      </c>
      <c r="B312" s="138">
        <v>89408</v>
      </c>
      <c r="C312" s="137" t="s">
        <v>23</v>
      </c>
      <c r="D312" s="137" t="str">
        <f>VLOOKUP(B312,BD!A289:D8025,2,0)</f>
        <v>JOELHO 90 GRAUS, PVC, SOLDÁVEL, DN 25MM, INSTALADO EM RAMAL DE DISTRIBUIÇÃO DE ÁGUA - FORNECIMENTO E INSTALAÇÃO. AF_06/2022</v>
      </c>
      <c r="E312" s="139" t="s">
        <v>26</v>
      </c>
      <c r="F312" s="148">
        <v>18</v>
      </c>
      <c r="G312" s="140" t="str">
        <f>VLOOKUP(B312,BD!A289:D8025,4,0)</f>
        <v>8,45</v>
      </c>
      <c r="H312" s="155">
        <f t="shared" si="20"/>
        <v>152.1</v>
      </c>
      <c r="I312" s="155">
        <f t="shared" si="21"/>
        <v>10.16</v>
      </c>
      <c r="J312" s="155">
        <f t="shared" si="22"/>
        <v>182.88</v>
      </c>
      <c r="K312" s="35"/>
      <c r="L312" s="32"/>
      <c r="M312" s="32"/>
      <c r="N312" s="32"/>
      <c r="O312" s="32"/>
      <c r="P312" s="32"/>
      <c r="Q312" s="32"/>
      <c r="R312" s="32"/>
      <c r="S312" s="32"/>
      <c r="T312" s="32"/>
      <c r="U312" s="32"/>
      <c r="V312" s="32"/>
      <c r="W312" s="32"/>
      <c r="X312" s="32"/>
      <c r="Y312" s="32"/>
      <c r="Z312" s="32"/>
      <c r="AA312" s="32"/>
      <c r="AB312" s="32"/>
      <c r="AC312" s="32"/>
      <c r="AD312" s="32"/>
    </row>
    <row r="313" spans="1:30" ht="28" x14ac:dyDescent="0.3">
      <c r="A313" s="137" t="s">
        <v>965</v>
      </c>
      <c r="B313" s="138">
        <v>89356</v>
      </c>
      <c r="C313" s="137" t="s">
        <v>23</v>
      </c>
      <c r="D313" s="137" t="str">
        <f>VLOOKUP(B313,BD!A290:D8026,2,0)</f>
        <v>TUBO, PVC, SOLDÁVEL, DE 25MM, INSTALADO EM RAMAL OU SUB-RAMAL DE ÁGUA - FORNECIMENTO E INSTALAÇÃO. AF_06/2022</v>
      </c>
      <c r="E313" s="139" t="s">
        <v>31</v>
      </c>
      <c r="F313" s="148">
        <v>109.9</v>
      </c>
      <c r="G313" s="140" t="str">
        <f>VLOOKUP(B313,BD!A290:D8026,4,0)</f>
        <v>23,25</v>
      </c>
      <c r="H313" s="155">
        <f t="shared" si="20"/>
        <v>2555.1799999999998</v>
      </c>
      <c r="I313" s="155">
        <f t="shared" si="21"/>
        <v>27.95</v>
      </c>
      <c r="J313" s="155">
        <f t="shared" si="22"/>
        <v>3071.71</v>
      </c>
      <c r="K313" s="35"/>
      <c r="L313" s="32"/>
      <c r="M313" s="32"/>
      <c r="N313" s="32"/>
      <c r="O313" s="32"/>
      <c r="P313" s="32"/>
      <c r="Q313" s="32"/>
      <c r="R313" s="32"/>
      <c r="S313" s="32"/>
      <c r="T313" s="32"/>
      <c r="U313" s="32"/>
      <c r="V313" s="32"/>
      <c r="W313" s="32"/>
      <c r="X313" s="32"/>
      <c r="Y313" s="32"/>
      <c r="Z313" s="32"/>
      <c r="AA313" s="32"/>
      <c r="AB313" s="32"/>
      <c r="AC313" s="32"/>
      <c r="AD313" s="32"/>
    </row>
    <row r="314" spans="1:30" ht="28" x14ac:dyDescent="0.3">
      <c r="A314" s="137" t="s">
        <v>966</v>
      </c>
      <c r="B314" s="138">
        <v>89869</v>
      </c>
      <c r="C314" s="137" t="s">
        <v>23</v>
      </c>
      <c r="D314" s="137" t="str">
        <f>VLOOKUP(B314,BD!A291:D8027,2,0)</f>
        <v>TE, PVC, SOLDÁVEL, DN 25MM, INSTALADO EM DRENO DE AR-CONDICIONADO - FORNECIMENTO E INSTALAÇÃO. AF_08/2022</v>
      </c>
      <c r="E314" s="139" t="s">
        <v>26</v>
      </c>
      <c r="F314" s="148">
        <v>10</v>
      </c>
      <c r="G314" s="140" t="str">
        <f>VLOOKUP(B314,BD!A291:D8027,4,0)</f>
        <v>9,89</v>
      </c>
      <c r="H314" s="155">
        <f t="shared" si="20"/>
        <v>98.9</v>
      </c>
      <c r="I314" s="155">
        <f t="shared" si="21"/>
        <v>11.89</v>
      </c>
      <c r="J314" s="155">
        <f t="shared" si="22"/>
        <v>118.9</v>
      </c>
      <c r="K314" s="35"/>
      <c r="L314" s="32"/>
      <c r="M314" s="32"/>
      <c r="N314" s="32"/>
      <c r="O314" s="32"/>
      <c r="P314" s="32"/>
      <c r="Q314" s="32"/>
      <c r="R314" s="32"/>
      <c r="S314" s="32"/>
      <c r="T314" s="32"/>
      <c r="U314" s="32"/>
      <c r="V314" s="32"/>
      <c r="W314" s="32"/>
      <c r="X314" s="32"/>
      <c r="Y314" s="32"/>
      <c r="Z314" s="32"/>
      <c r="AA314" s="32"/>
      <c r="AB314" s="32"/>
      <c r="AC314" s="32"/>
      <c r="AD314" s="32"/>
    </row>
    <row r="315" spans="1:30" ht="15.5" x14ac:dyDescent="0.3">
      <c r="A315" s="135" t="s">
        <v>967</v>
      </c>
      <c r="B315" s="135"/>
      <c r="C315" s="135"/>
      <c r="D315" s="135" t="s">
        <v>412</v>
      </c>
      <c r="E315" s="267"/>
      <c r="F315" s="268"/>
      <c r="G315" s="268"/>
      <c r="H315" s="268"/>
      <c r="I315" s="268"/>
      <c r="J315" s="269"/>
      <c r="K315" s="35"/>
      <c r="L315" s="32"/>
      <c r="M315" s="32"/>
      <c r="N315" s="32"/>
      <c r="O315" s="32"/>
      <c r="P315" s="32"/>
      <c r="Q315" s="32"/>
      <c r="R315" s="32"/>
      <c r="S315" s="32"/>
      <c r="T315" s="32"/>
      <c r="U315" s="32"/>
      <c r="V315" s="32"/>
      <c r="W315" s="32"/>
      <c r="X315" s="32"/>
      <c r="Y315" s="32"/>
      <c r="Z315" s="32"/>
      <c r="AA315" s="32"/>
      <c r="AB315" s="32"/>
      <c r="AC315" s="32"/>
      <c r="AD315" s="32"/>
    </row>
    <row r="316" spans="1:30" ht="15.5" x14ac:dyDescent="0.3">
      <c r="A316" s="137" t="s">
        <v>968</v>
      </c>
      <c r="B316" s="138" t="s">
        <v>136</v>
      </c>
      <c r="C316" s="137" t="s">
        <v>100</v>
      </c>
      <c r="D316" s="137" t="s">
        <v>137</v>
      </c>
      <c r="E316" s="139" t="s">
        <v>113</v>
      </c>
      <c r="F316" s="148">
        <v>5</v>
      </c>
      <c r="G316" s="140">
        <v>17.13</v>
      </c>
      <c r="H316" s="155">
        <f t="shared" si="20"/>
        <v>85.65</v>
      </c>
      <c r="I316" s="155">
        <f t="shared" si="21"/>
        <v>20.59</v>
      </c>
      <c r="J316" s="155">
        <f t="shared" si="22"/>
        <v>102.95</v>
      </c>
      <c r="K316" s="35"/>
      <c r="L316" s="32"/>
      <c r="M316" s="32"/>
      <c r="N316" s="32"/>
      <c r="O316" s="32"/>
      <c r="P316" s="32"/>
      <c r="Q316" s="32"/>
      <c r="R316" s="32"/>
      <c r="S316" s="32"/>
      <c r="T316" s="32"/>
      <c r="U316" s="32"/>
      <c r="V316" s="32"/>
      <c r="W316" s="32"/>
      <c r="X316" s="32"/>
      <c r="Y316" s="32"/>
      <c r="Z316" s="32"/>
      <c r="AA316" s="32"/>
      <c r="AB316" s="32"/>
      <c r="AC316" s="32"/>
      <c r="AD316" s="32"/>
    </row>
    <row r="317" spans="1:30" ht="28" x14ac:dyDescent="0.3">
      <c r="A317" s="137" t="s">
        <v>969</v>
      </c>
      <c r="B317" s="138">
        <v>101910</v>
      </c>
      <c r="C317" s="137" t="s">
        <v>23</v>
      </c>
      <c r="D317" s="137" t="str">
        <f>VLOOKUP(B317,BD!A294:D8030,2,0)</f>
        <v>EXTINTOR DE INCÊNDIO PORTÁTIL COM CARGA DE PQS DE 8 KG, CLASSE BC - FORNECIMENTO E INSTALAÇÃO. AF_10/2020_PE</v>
      </c>
      <c r="E317" s="139" t="s">
        <v>26</v>
      </c>
      <c r="F317" s="148">
        <v>8</v>
      </c>
      <c r="G317" s="140" t="str">
        <f>VLOOKUP(B317,BD!A294:D8030,4,0)</f>
        <v>225,64</v>
      </c>
      <c r="H317" s="155">
        <f t="shared" si="20"/>
        <v>1805.12</v>
      </c>
      <c r="I317" s="155">
        <f t="shared" si="21"/>
        <v>271.24</v>
      </c>
      <c r="J317" s="155">
        <f t="shared" si="22"/>
        <v>2169.92</v>
      </c>
      <c r="K317" s="35"/>
      <c r="L317" s="32"/>
      <c r="M317" s="32"/>
      <c r="N317" s="32"/>
      <c r="O317" s="32"/>
      <c r="P317" s="32"/>
      <c r="Q317" s="32"/>
      <c r="R317" s="32"/>
      <c r="S317" s="32"/>
      <c r="T317" s="32"/>
      <c r="U317" s="32"/>
      <c r="V317" s="32"/>
      <c r="W317" s="32"/>
      <c r="X317" s="32"/>
      <c r="Y317" s="32"/>
      <c r="Z317" s="32"/>
      <c r="AA317" s="32"/>
      <c r="AB317" s="32"/>
      <c r="AC317" s="32"/>
      <c r="AD317" s="32"/>
    </row>
    <row r="318" spans="1:30" ht="15.5" x14ac:dyDescent="0.3">
      <c r="A318" s="137" t="s">
        <v>970</v>
      </c>
      <c r="B318" s="138" t="s">
        <v>413</v>
      </c>
      <c r="C318" s="137" t="s">
        <v>100</v>
      </c>
      <c r="D318" s="137" t="s">
        <v>414</v>
      </c>
      <c r="E318" s="139" t="s">
        <v>113</v>
      </c>
      <c r="F318" s="148">
        <v>8</v>
      </c>
      <c r="G318" s="140">
        <v>17.13</v>
      </c>
      <c r="H318" s="155">
        <f t="shared" si="20"/>
        <v>137.04</v>
      </c>
      <c r="I318" s="155">
        <f t="shared" si="21"/>
        <v>20.59</v>
      </c>
      <c r="J318" s="155">
        <f t="shared" si="22"/>
        <v>164.72</v>
      </c>
      <c r="K318" s="35"/>
      <c r="L318" s="32"/>
      <c r="M318" s="32"/>
      <c r="N318" s="32"/>
      <c r="O318" s="32"/>
      <c r="P318" s="32"/>
      <c r="Q318" s="32"/>
      <c r="R318" s="32"/>
      <c r="S318" s="32"/>
      <c r="T318" s="32"/>
      <c r="U318" s="32"/>
      <c r="V318" s="32"/>
      <c r="W318" s="32"/>
      <c r="X318" s="32"/>
      <c r="Y318" s="32"/>
      <c r="Z318" s="32"/>
      <c r="AA318" s="32"/>
      <c r="AB318" s="32"/>
      <c r="AC318" s="32"/>
      <c r="AD318" s="32"/>
    </row>
    <row r="319" spans="1:30" ht="15.5" x14ac:dyDescent="0.3">
      <c r="A319" s="137" t="s">
        <v>971</v>
      </c>
      <c r="B319" s="138" t="s">
        <v>415</v>
      </c>
      <c r="C319" s="137" t="s">
        <v>133</v>
      </c>
      <c r="D319" s="137" t="s">
        <v>494</v>
      </c>
      <c r="E319" s="139" t="s">
        <v>113</v>
      </c>
      <c r="F319" s="148">
        <v>1</v>
      </c>
      <c r="G319" s="140">
        <v>17.13</v>
      </c>
      <c r="H319" s="155">
        <f t="shared" si="20"/>
        <v>17.13</v>
      </c>
      <c r="I319" s="155">
        <f t="shared" si="21"/>
        <v>20.59</v>
      </c>
      <c r="J319" s="155">
        <f t="shared" si="22"/>
        <v>20.59</v>
      </c>
      <c r="K319" s="35"/>
      <c r="L319" s="32"/>
      <c r="M319" s="32"/>
      <c r="N319" s="32"/>
      <c r="O319" s="32"/>
      <c r="P319" s="32"/>
      <c r="Q319" s="32"/>
      <c r="R319" s="32"/>
      <c r="S319" s="32"/>
      <c r="T319" s="32"/>
      <c r="U319" s="32"/>
      <c r="V319" s="32"/>
      <c r="W319" s="32"/>
      <c r="X319" s="32"/>
      <c r="Y319" s="32"/>
      <c r="Z319" s="32"/>
      <c r="AA319" s="32"/>
      <c r="AB319" s="32"/>
      <c r="AC319" s="32"/>
      <c r="AD319" s="32"/>
    </row>
    <row r="320" spans="1:30" ht="28" x14ac:dyDescent="0.3">
      <c r="A320" s="137" t="s">
        <v>972</v>
      </c>
      <c r="B320" s="138" t="s">
        <v>416</v>
      </c>
      <c r="C320" s="137" t="s">
        <v>100</v>
      </c>
      <c r="D320" s="137" t="s">
        <v>417</v>
      </c>
      <c r="E320" s="139" t="s">
        <v>134</v>
      </c>
      <c r="F320" s="148">
        <v>3</v>
      </c>
      <c r="G320" s="140">
        <v>17.13</v>
      </c>
      <c r="H320" s="155">
        <f t="shared" si="20"/>
        <v>51.39</v>
      </c>
      <c r="I320" s="155">
        <f t="shared" si="21"/>
        <v>20.59</v>
      </c>
      <c r="J320" s="155">
        <f t="shared" si="22"/>
        <v>61.77</v>
      </c>
      <c r="K320" s="35"/>
      <c r="L320" s="32"/>
      <c r="M320" s="32"/>
      <c r="N320" s="32"/>
      <c r="O320" s="32"/>
      <c r="P320" s="32"/>
      <c r="Q320" s="32"/>
      <c r="R320" s="32"/>
      <c r="S320" s="32"/>
      <c r="T320" s="32"/>
      <c r="U320" s="32"/>
      <c r="V320" s="32"/>
      <c r="W320" s="32"/>
      <c r="X320" s="32"/>
      <c r="Y320" s="32"/>
      <c r="Z320" s="32"/>
      <c r="AA320" s="32"/>
      <c r="AB320" s="32"/>
      <c r="AC320" s="32"/>
      <c r="AD320" s="32"/>
    </row>
    <row r="321" spans="1:30" ht="15.5" x14ac:dyDescent="0.3">
      <c r="A321" s="137" t="s">
        <v>973</v>
      </c>
      <c r="B321" s="138" t="s">
        <v>132</v>
      </c>
      <c r="C321" s="137" t="s">
        <v>133</v>
      </c>
      <c r="D321" s="137" t="s">
        <v>495</v>
      </c>
      <c r="E321" s="139" t="s">
        <v>113</v>
      </c>
      <c r="F321" s="148">
        <v>2</v>
      </c>
      <c r="G321" s="140">
        <v>17.13</v>
      </c>
      <c r="H321" s="155">
        <f t="shared" si="20"/>
        <v>34.26</v>
      </c>
      <c r="I321" s="155">
        <f t="shared" si="21"/>
        <v>20.59</v>
      </c>
      <c r="J321" s="155">
        <f t="shared" si="22"/>
        <v>41.18</v>
      </c>
      <c r="K321" s="35"/>
      <c r="L321" s="32"/>
      <c r="M321" s="32"/>
      <c r="N321" s="32"/>
      <c r="O321" s="32"/>
      <c r="P321" s="32"/>
      <c r="Q321" s="32"/>
      <c r="R321" s="32"/>
      <c r="S321" s="32"/>
      <c r="T321" s="32"/>
      <c r="U321" s="32"/>
      <c r="V321" s="32"/>
      <c r="W321" s="32"/>
      <c r="X321" s="32"/>
      <c r="Y321" s="32"/>
      <c r="Z321" s="32"/>
      <c r="AA321" s="32"/>
      <c r="AB321" s="32"/>
      <c r="AC321" s="32"/>
      <c r="AD321" s="32"/>
    </row>
    <row r="322" spans="1:30" ht="28" x14ac:dyDescent="0.3">
      <c r="A322" s="137" t="s">
        <v>974</v>
      </c>
      <c r="B322" s="138" t="s">
        <v>579</v>
      </c>
      <c r="C322" s="137" t="s">
        <v>100</v>
      </c>
      <c r="D322" s="137" t="s">
        <v>580</v>
      </c>
      <c r="E322" s="139" t="s">
        <v>113</v>
      </c>
      <c r="F322" s="148">
        <v>37</v>
      </c>
      <c r="G322" s="140">
        <v>20.71</v>
      </c>
      <c r="H322" s="155">
        <f t="shared" si="20"/>
        <v>766.27</v>
      </c>
      <c r="I322" s="155">
        <f t="shared" si="21"/>
        <v>24.9</v>
      </c>
      <c r="J322" s="155">
        <f t="shared" si="22"/>
        <v>921.3</v>
      </c>
      <c r="K322" s="35"/>
      <c r="L322" s="32"/>
      <c r="M322" s="32"/>
      <c r="N322" s="32"/>
      <c r="O322" s="32"/>
      <c r="P322" s="32"/>
      <c r="Q322" s="32"/>
      <c r="R322" s="32"/>
      <c r="S322" s="32"/>
      <c r="T322" s="32"/>
      <c r="U322" s="32"/>
      <c r="V322" s="32"/>
      <c r="W322" s="32"/>
      <c r="X322" s="32"/>
      <c r="Y322" s="32"/>
      <c r="Z322" s="32"/>
      <c r="AA322" s="32"/>
      <c r="AB322" s="32"/>
      <c r="AC322" s="32"/>
      <c r="AD322" s="32"/>
    </row>
    <row r="323" spans="1:30" ht="28" x14ac:dyDescent="0.3">
      <c r="A323" s="137" t="s">
        <v>975</v>
      </c>
      <c r="B323" s="138" t="s">
        <v>460</v>
      </c>
      <c r="C323" s="137" t="s">
        <v>133</v>
      </c>
      <c r="D323" s="137" t="s">
        <v>497</v>
      </c>
      <c r="E323" s="139" t="s">
        <v>113</v>
      </c>
      <c r="F323" s="148">
        <v>1</v>
      </c>
      <c r="G323" s="140">
        <v>211.49</v>
      </c>
      <c r="H323" s="155">
        <f t="shared" si="20"/>
        <v>211.49</v>
      </c>
      <c r="I323" s="155">
        <f t="shared" si="21"/>
        <v>254.23</v>
      </c>
      <c r="J323" s="155">
        <f t="shared" si="22"/>
        <v>254.23</v>
      </c>
      <c r="K323" s="35"/>
      <c r="L323" s="32"/>
      <c r="M323" s="32"/>
      <c r="N323" s="32"/>
      <c r="O323" s="32"/>
      <c r="P323" s="32"/>
      <c r="Q323" s="32"/>
      <c r="R323" s="32"/>
      <c r="S323" s="32"/>
      <c r="T323" s="32"/>
      <c r="U323" s="32"/>
      <c r="V323" s="32"/>
      <c r="W323" s="32"/>
      <c r="X323" s="32"/>
      <c r="Y323" s="32"/>
      <c r="Z323" s="32"/>
      <c r="AA323" s="32"/>
      <c r="AB323" s="32"/>
      <c r="AC323" s="32"/>
      <c r="AD323" s="32"/>
    </row>
    <row r="324" spans="1:30" ht="15.5" x14ac:dyDescent="0.3">
      <c r="A324" s="137" t="s">
        <v>976</v>
      </c>
      <c r="B324" s="138" t="s">
        <v>581</v>
      </c>
      <c r="C324" s="137" t="s">
        <v>100</v>
      </c>
      <c r="D324" s="137" t="s">
        <v>582</v>
      </c>
      <c r="E324" s="139" t="s">
        <v>113</v>
      </c>
      <c r="F324" s="148">
        <v>4</v>
      </c>
      <c r="G324" s="140">
        <v>284.43</v>
      </c>
      <c r="H324" s="155">
        <f t="shared" si="20"/>
        <v>1137.72</v>
      </c>
      <c r="I324" s="155">
        <f t="shared" si="21"/>
        <v>341.91</v>
      </c>
      <c r="J324" s="155">
        <f t="shared" si="22"/>
        <v>1367.64</v>
      </c>
      <c r="K324" s="35"/>
      <c r="L324" s="32"/>
      <c r="M324" s="32"/>
      <c r="N324" s="32"/>
      <c r="O324" s="32"/>
      <c r="P324" s="32"/>
      <c r="Q324" s="32"/>
      <c r="R324" s="32"/>
      <c r="S324" s="32"/>
      <c r="T324" s="32"/>
      <c r="U324" s="32"/>
      <c r="V324" s="32"/>
      <c r="W324" s="32"/>
      <c r="X324" s="32"/>
      <c r="Y324" s="32"/>
      <c r="Z324" s="32"/>
      <c r="AA324" s="32"/>
      <c r="AB324" s="32"/>
      <c r="AC324" s="32"/>
      <c r="AD324" s="32"/>
    </row>
    <row r="325" spans="1:30" ht="28" x14ac:dyDescent="0.3">
      <c r="A325" s="137" t="s">
        <v>977</v>
      </c>
      <c r="B325" s="138" t="s">
        <v>583</v>
      </c>
      <c r="C325" s="137" t="s">
        <v>348</v>
      </c>
      <c r="D325" s="137" t="s">
        <v>584</v>
      </c>
      <c r="E325" s="139" t="s">
        <v>349</v>
      </c>
      <c r="F325" s="148">
        <v>2</v>
      </c>
      <c r="G325" s="140">
        <v>20.71</v>
      </c>
      <c r="H325" s="155">
        <f t="shared" si="20"/>
        <v>41.42</v>
      </c>
      <c r="I325" s="155">
        <f t="shared" si="21"/>
        <v>24.9</v>
      </c>
      <c r="J325" s="155">
        <f t="shared" si="22"/>
        <v>49.8</v>
      </c>
      <c r="K325" s="35"/>
      <c r="L325" s="32"/>
      <c r="M325" s="32"/>
      <c r="N325" s="32"/>
      <c r="O325" s="32"/>
      <c r="P325" s="32"/>
      <c r="Q325" s="32"/>
      <c r="R325" s="32"/>
      <c r="S325" s="32"/>
      <c r="T325" s="32"/>
      <c r="U325" s="32"/>
      <c r="V325" s="32"/>
      <c r="W325" s="32"/>
      <c r="X325" s="32"/>
      <c r="Y325" s="32"/>
      <c r="Z325" s="32"/>
      <c r="AA325" s="32"/>
      <c r="AB325" s="32"/>
      <c r="AC325" s="32"/>
      <c r="AD325" s="32"/>
    </row>
    <row r="326" spans="1:30" ht="42" x14ac:dyDescent="0.3">
      <c r="A326" s="137" t="s">
        <v>978</v>
      </c>
      <c r="B326" s="138" t="s">
        <v>585</v>
      </c>
      <c r="C326" s="137" t="s">
        <v>317</v>
      </c>
      <c r="D326" s="137" t="s">
        <v>793</v>
      </c>
      <c r="E326" s="139" t="s">
        <v>26</v>
      </c>
      <c r="F326" s="148">
        <v>1</v>
      </c>
      <c r="G326" s="140">
        <v>20.71</v>
      </c>
      <c r="H326" s="155">
        <f t="shared" si="20"/>
        <v>20.71</v>
      </c>
      <c r="I326" s="155">
        <f t="shared" si="21"/>
        <v>24.9</v>
      </c>
      <c r="J326" s="155">
        <f t="shared" si="22"/>
        <v>24.9</v>
      </c>
      <c r="K326" s="35"/>
      <c r="L326" s="32"/>
      <c r="M326" s="32"/>
      <c r="N326" s="32"/>
      <c r="O326" s="32"/>
      <c r="P326" s="32"/>
      <c r="Q326" s="32"/>
      <c r="R326" s="32"/>
      <c r="S326" s="32"/>
      <c r="T326" s="32"/>
      <c r="U326" s="32"/>
      <c r="V326" s="32"/>
      <c r="W326" s="32"/>
      <c r="X326" s="32"/>
      <c r="Y326" s="32"/>
      <c r="Z326" s="32"/>
      <c r="AA326" s="32"/>
      <c r="AB326" s="32"/>
      <c r="AC326" s="32"/>
      <c r="AD326" s="32"/>
    </row>
    <row r="327" spans="1:30" ht="15.5" x14ac:dyDescent="0.3">
      <c r="A327" s="135">
        <v>16</v>
      </c>
      <c r="B327" s="135"/>
      <c r="C327" s="135"/>
      <c r="D327" s="135" t="s">
        <v>418</v>
      </c>
      <c r="E327" s="270" t="s">
        <v>14888</v>
      </c>
      <c r="F327" s="271"/>
      <c r="G327" s="271"/>
      <c r="H327" s="271"/>
      <c r="I327" s="272"/>
      <c r="J327" s="156">
        <f>ROUND(SUM(J328:J419),2)</f>
        <v>244556.36</v>
      </c>
      <c r="K327" s="35"/>
      <c r="L327" s="32"/>
      <c r="M327" s="32"/>
      <c r="N327" s="32"/>
      <c r="O327" s="32"/>
      <c r="P327" s="32"/>
      <c r="Q327" s="32"/>
      <c r="R327" s="32"/>
      <c r="S327" s="32"/>
      <c r="T327" s="32"/>
      <c r="U327" s="32"/>
      <c r="V327" s="32"/>
      <c r="W327" s="32"/>
      <c r="X327" s="32"/>
      <c r="Y327" s="32"/>
      <c r="Z327" s="32"/>
      <c r="AA327" s="32"/>
      <c r="AB327" s="32"/>
      <c r="AC327" s="32"/>
      <c r="AD327" s="32"/>
    </row>
    <row r="328" spans="1:30" ht="15.5" x14ac:dyDescent="0.3">
      <c r="A328" s="135" t="s">
        <v>191</v>
      </c>
      <c r="B328" s="135"/>
      <c r="C328" s="135"/>
      <c r="D328" s="135" t="s">
        <v>419</v>
      </c>
      <c r="E328" s="267"/>
      <c r="F328" s="268"/>
      <c r="G328" s="268"/>
      <c r="H328" s="268"/>
      <c r="I328" s="268"/>
      <c r="J328" s="269"/>
      <c r="K328" s="35"/>
      <c r="L328" s="32"/>
      <c r="M328" s="32"/>
      <c r="N328" s="32"/>
      <c r="O328" s="32"/>
      <c r="P328" s="32"/>
      <c r="Q328" s="32"/>
      <c r="R328" s="32"/>
      <c r="S328" s="32"/>
      <c r="T328" s="32"/>
      <c r="U328" s="32"/>
      <c r="V328" s="32"/>
      <c r="W328" s="32"/>
      <c r="X328" s="32"/>
      <c r="Y328" s="32"/>
      <c r="Z328" s="32"/>
      <c r="AA328" s="32"/>
      <c r="AB328" s="32"/>
      <c r="AC328" s="32"/>
      <c r="AD328" s="32"/>
    </row>
    <row r="329" spans="1:30" ht="15.5" x14ac:dyDescent="0.3">
      <c r="A329" s="137" t="s">
        <v>562</v>
      </c>
      <c r="B329" s="138" t="s">
        <v>794</v>
      </c>
      <c r="C329" s="137" t="s">
        <v>100</v>
      </c>
      <c r="D329" s="137" t="s">
        <v>795</v>
      </c>
      <c r="E329" s="139" t="s">
        <v>113</v>
      </c>
      <c r="F329" s="148">
        <v>1</v>
      </c>
      <c r="G329" s="140">
        <v>42.2</v>
      </c>
      <c r="H329" s="155">
        <f t="shared" si="20"/>
        <v>42.2</v>
      </c>
      <c r="I329" s="155">
        <f t="shared" si="21"/>
        <v>50.73</v>
      </c>
      <c r="J329" s="155">
        <f t="shared" si="22"/>
        <v>50.73</v>
      </c>
      <c r="K329" s="35"/>
      <c r="L329" s="32"/>
      <c r="M329" s="32"/>
      <c r="N329" s="32"/>
      <c r="O329" s="32"/>
      <c r="P329" s="32"/>
      <c r="Q329" s="32"/>
      <c r="R329" s="32"/>
      <c r="S329" s="32"/>
      <c r="T329" s="32"/>
      <c r="U329" s="32"/>
      <c r="V329" s="32"/>
      <c r="W329" s="32"/>
      <c r="X329" s="32"/>
      <c r="Y329" s="32"/>
      <c r="Z329" s="32"/>
      <c r="AA329" s="32"/>
      <c r="AB329" s="32"/>
      <c r="AC329" s="32"/>
      <c r="AD329" s="32"/>
    </row>
    <row r="330" spans="1:30" ht="28" x14ac:dyDescent="0.3">
      <c r="A330" s="137" t="s">
        <v>563</v>
      </c>
      <c r="B330" s="138">
        <v>91940</v>
      </c>
      <c r="C330" s="137" t="s">
        <v>23</v>
      </c>
      <c r="D330" s="137" t="str">
        <f>VLOOKUP(B330,BD!A307:D8043,2,0)</f>
        <v>CAIXA RETANGULAR 4" X 2" MÉDIA (1,30 M DO PISO), PVC, INSTALADA EM PAREDE - FORNECIMENTO E INSTALAÇÃO. AF_03/2023</v>
      </c>
      <c r="E330" s="139" t="s">
        <v>26</v>
      </c>
      <c r="F330" s="148">
        <v>292</v>
      </c>
      <c r="G330" s="140" t="str">
        <f>VLOOKUP(B330,BD!A307:D8043,4,0)</f>
        <v>18,48</v>
      </c>
      <c r="H330" s="155">
        <f t="shared" si="20"/>
        <v>5396.16</v>
      </c>
      <c r="I330" s="155">
        <f t="shared" si="21"/>
        <v>22.21</v>
      </c>
      <c r="J330" s="155">
        <f t="shared" si="22"/>
        <v>6485.32</v>
      </c>
      <c r="K330" s="35"/>
      <c r="L330" s="32"/>
      <c r="M330" s="32"/>
      <c r="N330" s="32"/>
      <c r="O330" s="32"/>
      <c r="P330" s="32"/>
      <c r="Q330" s="32"/>
      <c r="R330" s="32"/>
      <c r="S330" s="32"/>
      <c r="T330" s="32"/>
      <c r="U330" s="32"/>
      <c r="V330" s="32"/>
      <c r="W330" s="32"/>
      <c r="X330" s="32"/>
      <c r="Y330" s="32"/>
      <c r="Z330" s="32"/>
      <c r="AA330" s="32"/>
      <c r="AB330" s="32"/>
      <c r="AC330" s="32"/>
      <c r="AD330" s="32"/>
    </row>
    <row r="331" spans="1:30" ht="15.5" x14ac:dyDescent="0.3">
      <c r="A331" s="137" t="s">
        <v>720</v>
      </c>
      <c r="B331" s="138">
        <v>91937</v>
      </c>
      <c r="C331" s="137" t="s">
        <v>23</v>
      </c>
      <c r="D331" s="137" t="str">
        <f>VLOOKUP(B331,BD!A308:D8044,2,0)</f>
        <v>CAIXA OCTOGONAL 3" X 3", PVC, INSTALADA EM LAJE - FORNECIMENTO E INSTALAÇÃO. AF_03/2023</v>
      </c>
      <c r="E331" s="139" t="s">
        <v>26</v>
      </c>
      <c r="F331" s="148">
        <v>86</v>
      </c>
      <c r="G331" s="140" t="str">
        <f>VLOOKUP(B331,BD!A308:D8044,4,0)</f>
        <v>16,57</v>
      </c>
      <c r="H331" s="155">
        <f t="shared" si="20"/>
        <v>1425.02</v>
      </c>
      <c r="I331" s="155">
        <f t="shared" si="21"/>
        <v>19.920000000000002</v>
      </c>
      <c r="J331" s="155">
        <f t="shared" si="22"/>
        <v>1713.12</v>
      </c>
      <c r="K331" s="35"/>
      <c r="L331" s="32"/>
      <c r="M331" s="32"/>
      <c r="N331" s="32"/>
      <c r="O331" s="32"/>
      <c r="P331" s="32"/>
      <c r="Q331" s="32"/>
      <c r="R331" s="32"/>
      <c r="S331" s="32"/>
      <c r="T331" s="32"/>
      <c r="U331" s="32"/>
      <c r="V331" s="32"/>
      <c r="W331" s="32"/>
      <c r="X331" s="32"/>
      <c r="Y331" s="32"/>
      <c r="Z331" s="32"/>
      <c r="AA331" s="32"/>
      <c r="AB331" s="32"/>
      <c r="AC331" s="32"/>
      <c r="AD331" s="32"/>
    </row>
    <row r="332" spans="1:30" ht="28" x14ac:dyDescent="0.3">
      <c r="A332" s="137" t="s">
        <v>722</v>
      </c>
      <c r="B332" s="138">
        <v>92868</v>
      </c>
      <c r="C332" s="137" t="s">
        <v>23</v>
      </c>
      <c r="D332" s="137" t="str">
        <f>VLOOKUP(B332,BD!A309:D8045,2,0)</f>
        <v>CAIXA RETANGULAR 4" X 2" MÉDIA (1,30 M DO PISO), METÁLICA, INSTALADA EM PAREDE - FORNECIMENTO E INSTALAÇÃO. AF_03/2023</v>
      </c>
      <c r="E332" s="139" t="s">
        <v>26</v>
      </c>
      <c r="F332" s="148">
        <v>5</v>
      </c>
      <c r="G332" s="140" t="str">
        <f>VLOOKUP(B332,BD!A309:D8045,4,0)</f>
        <v>17,10</v>
      </c>
      <c r="H332" s="155">
        <f t="shared" si="20"/>
        <v>85.5</v>
      </c>
      <c r="I332" s="155">
        <f t="shared" si="21"/>
        <v>20.56</v>
      </c>
      <c r="J332" s="155">
        <f t="shared" si="22"/>
        <v>102.8</v>
      </c>
      <c r="K332" s="35"/>
      <c r="L332" s="32"/>
      <c r="M332" s="32"/>
      <c r="N332" s="32"/>
      <c r="O332" s="32"/>
      <c r="P332" s="32"/>
      <c r="Q332" s="32"/>
      <c r="R332" s="32"/>
      <c r="S332" s="32"/>
      <c r="T332" s="32"/>
      <c r="U332" s="32"/>
      <c r="V332" s="32"/>
      <c r="W332" s="32"/>
      <c r="X332" s="32"/>
      <c r="Y332" s="32"/>
      <c r="Z332" s="32"/>
      <c r="AA332" s="32"/>
      <c r="AB332" s="32"/>
      <c r="AC332" s="32"/>
      <c r="AD332" s="32"/>
    </row>
    <row r="333" spans="1:30" ht="28" x14ac:dyDescent="0.3">
      <c r="A333" s="137" t="s">
        <v>723</v>
      </c>
      <c r="B333" s="138">
        <v>91920</v>
      </c>
      <c r="C333" s="137" t="s">
        <v>23</v>
      </c>
      <c r="D333" s="137" t="str">
        <f>VLOOKUP(B333,BD!A310:D8046,2,0)</f>
        <v>CURVA 90 GRAUS PARA ELETRODUTO, PVC, ROSCÁVEL, DN 40 MM (1 1/4"), PARA CIRCUITOS TERMINAIS, INSTALADA EM PAREDE - FORNECIMENTO E INSTALAÇÃO. AF_03/2023</v>
      </c>
      <c r="E333" s="139" t="s">
        <v>26</v>
      </c>
      <c r="F333" s="148">
        <v>1</v>
      </c>
      <c r="G333" s="140" t="str">
        <f>VLOOKUP(B333,BD!A310:D8046,4,0)</f>
        <v>24,49</v>
      </c>
      <c r="H333" s="155">
        <f t="shared" si="20"/>
        <v>24.49</v>
      </c>
      <c r="I333" s="155">
        <f t="shared" si="21"/>
        <v>29.44</v>
      </c>
      <c r="J333" s="155">
        <f t="shared" si="22"/>
        <v>29.44</v>
      </c>
      <c r="K333" s="35"/>
      <c r="L333" s="32"/>
      <c r="M333" s="32"/>
      <c r="N333" s="32"/>
      <c r="O333" s="32"/>
      <c r="P333" s="32"/>
      <c r="Q333" s="32"/>
      <c r="R333" s="32"/>
      <c r="S333" s="32"/>
      <c r="T333" s="32"/>
      <c r="U333" s="32"/>
      <c r="V333" s="32"/>
      <c r="W333" s="32"/>
      <c r="X333" s="32"/>
      <c r="Y333" s="32"/>
      <c r="Z333" s="32"/>
      <c r="AA333" s="32"/>
      <c r="AB333" s="32"/>
      <c r="AC333" s="32"/>
      <c r="AD333" s="32"/>
    </row>
    <row r="334" spans="1:30" ht="15.5" x14ac:dyDescent="0.3">
      <c r="A334" s="137" t="s">
        <v>724</v>
      </c>
      <c r="B334" s="138" t="s">
        <v>421</v>
      </c>
      <c r="C334" s="137" t="s">
        <v>28</v>
      </c>
      <c r="D334" s="137" t="s">
        <v>422</v>
      </c>
      <c r="E334" s="139" t="s">
        <v>229</v>
      </c>
      <c r="F334" s="148">
        <v>185</v>
      </c>
      <c r="G334" s="140">
        <f>0.87*1.5</f>
        <v>1.3049999999999999</v>
      </c>
      <c r="H334" s="155">
        <f t="shared" si="20"/>
        <v>241.43</v>
      </c>
      <c r="I334" s="155">
        <f t="shared" si="21"/>
        <v>1.57</v>
      </c>
      <c r="J334" s="155">
        <f t="shared" si="22"/>
        <v>290.45</v>
      </c>
      <c r="K334" s="35"/>
      <c r="L334" s="32"/>
      <c r="M334" s="32"/>
      <c r="N334" s="32"/>
      <c r="O334" s="32"/>
      <c r="P334" s="32"/>
      <c r="Q334" s="32"/>
      <c r="R334" s="32"/>
      <c r="S334" s="32"/>
      <c r="T334" s="32"/>
      <c r="U334" s="32"/>
      <c r="V334" s="32"/>
      <c r="W334" s="32"/>
      <c r="X334" s="32"/>
      <c r="Y334" s="32"/>
      <c r="Z334" s="32"/>
      <c r="AA334" s="32"/>
      <c r="AB334" s="32"/>
      <c r="AC334" s="32"/>
      <c r="AD334" s="32"/>
    </row>
    <row r="335" spans="1:30" ht="15.5" x14ac:dyDescent="0.3">
      <c r="A335" s="137" t="s">
        <v>725</v>
      </c>
      <c r="B335" s="138" t="s">
        <v>423</v>
      </c>
      <c r="C335" s="137" t="s">
        <v>28</v>
      </c>
      <c r="D335" s="137" t="s">
        <v>424</v>
      </c>
      <c r="E335" s="139" t="s">
        <v>229</v>
      </c>
      <c r="F335" s="148">
        <v>22</v>
      </c>
      <c r="G335" s="140">
        <f>1.01*1.5</f>
        <v>1.5150000000000001</v>
      </c>
      <c r="H335" s="155">
        <f t="shared" si="20"/>
        <v>33.33</v>
      </c>
      <c r="I335" s="155">
        <f t="shared" si="21"/>
        <v>1.82</v>
      </c>
      <c r="J335" s="155">
        <f t="shared" si="22"/>
        <v>40.04</v>
      </c>
      <c r="K335" s="35"/>
      <c r="L335" s="32"/>
      <c r="M335" s="32"/>
      <c r="N335" s="32"/>
      <c r="O335" s="32"/>
      <c r="P335" s="32"/>
      <c r="Q335" s="32"/>
      <c r="R335" s="32"/>
      <c r="S335" s="32"/>
      <c r="T335" s="32"/>
      <c r="U335" s="32"/>
      <c r="V335" s="32"/>
      <c r="W335" s="32"/>
      <c r="X335" s="32"/>
      <c r="Y335" s="32"/>
      <c r="Z335" s="32"/>
      <c r="AA335" s="32"/>
      <c r="AB335" s="32"/>
      <c r="AC335" s="32"/>
      <c r="AD335" s="32"/>
    </row>
    <row r="336" spans="1:30" ht="15.5" x14ac:dyDescent="0.3">
      <c r="A336" s="137" t="s">
        <v>726</v>
      </c>
      <c r="B336" s="138" t="s">
        <v>425</v>
      </c>
      <c r="C336" s="137" t="s">
        <v>28</v>
      </c>
      <c r="D336" s="137" t="s">
        <v>426</v>
      </c>
      <c r="E336" s="139" t="s">
        <v>26</v>
      </c>
      <c r="F336" s="148">
        <v>22</v>
      </c>
      <c r="G336" s="140">
        <v>48</v>
      </c>
      <c r="H336" s="155">
        <f t="shared" si="20"/>
        <v>1056</v>
      </c>
      <c r="I336" s="155">
        <f t="shared" si="21"/>
        <v>57.7</v>
      </c>
      <c r="J336" s="155">
        <f t="shared" si="22"/>
        <v>1269.4000000000001</v>
      </c>
      <c r="K336" s="35"/>
      <c r="L336" s="32"/>
      <c r="M336" s="32"/>
      <c r="N336" s="32"/>
      <c r="O336" s="32"/>
      <c r="P336" s="32"/>
      <c r="Q336" s="32"/>
      <c r="R336" s="32"/>
      <c r="S336" s="32"/>
      <c r="T336" s="32"/>
      <c r="U336" s="32"/>
      <c r="V336" s="32"/>
      <c r="W336" s="32"/>
      <c r="X336" s="32"/>
      <c r="Y336" s="32"/>
      <c r="Z336" s="32"/>
      <c r="AA336" s="32"/>
      <c r="AB336" s="32"/>
      <c r="AC336" s="32"/>
      <c r="AD336" s="32"/>
    </row>
    <row r="337" spans="1:30" ht="15.5" x14ac:dyDescent="0.3">
      <c r="A337" s="137" t="s">
        <v>727</v>
      </c>
      <c r="B337" s="138" t="s">
        <v>427</v>
      </c>
      <c r="C337" s="137" t="s">
        <v>28</v>
      </c>
      <c r="D337" s="137" t="s">
        <v>428</v>
      </c>
      <c r="E337" s="139" t="s">
        <v>26</v>
      </c>
      <c r="F337" s="148">
        <v>104</v>
      </c>
      <c r="G337" s="140">
        <v>8.9</v>
      </c>
      <c r="H337" s="155">
        <f t="shared" si="20"/>
        <v>925.6</v>
      </c>
      <c r="I337" s="155">
        <f t="shared" si="21"/>
        <v>10.7</v>
      </c>
      <c r="J337" s="155">
        <f t="shared" si="22"/>
        <v>1112.8</v>
      </c>
      <c r="K337" s="35"/>
      <c r="L337" s="32"/>
      <c r="M337" s="32"/>
      <c r="N337" s="32"/>
      <c r="O337" s="32"/>
      <c r="P337" s="32"/>
      <c r="Q337" s="32"/>
      <c r="R337" s="32"/>
      <c r="S337" s="32"/>
      <c r="T337" s="32"/>
      <c r="U337" s="32"/>
      <c r="V337" s="32"/>
      <c r="W337" s="32"/>
      <c r="X337" s="32"/>
      <c r="Y337" s="32"/>
      <c r="Z337" s="32"/>
      <c r="AA337" s="32"/>
      <c r="AB337" s="32"/>
      <c r="AC337" s="32"/>
      <c r="AD337" s="32"/>
    </row>
    <row r="338" spans="1:30" ht="15.5" x14ac:dyDescent="0.3">
      <c r="A338" s="137" t="s">
        <v>728</v>
      </c>
      <c r="B338" s="138" t="s">
        <v>429</v>
      </c>
      <c r="C338" s="137" t="s">
        <v>28</v>
      </c>
      <c r="D338" s="137" t="s">
        <v>430</v>
      </c>
      <c r="E338" s="139" t="s">
        <v>26</v>
      </c>
      <c r="F338" s="148">
        <v>22</v>
      </c>
      <c r="G338" s="140">
        <v>39.549999999999997</v>
      </c>
      <c r="H338" s="155">
        <f t="shared" si="20"/>
        <v>870.1</v>
      </c>
      <c r="I338" s="155">
        <f t="shared" si="21"/>
        <v>47.54</v>
      </c>
      <c r="J338" s="155">
        <f t="shared" si="22"/>
        <v>1045.8800000000001</v>
      </c>
      <c r="K338" s="35"/>
      <c r="L338" s="32"/>
      <c r="M338" s="32"/>
      <c r="N338" s="32"/>
      <c r="O338" s="32"/>
      <c r="P338" s="32"/>
      <c r="Q338" s="32"/>
      <c r="R338" s="32"/>
      <c r="S338" s="32"/>
      <c r="T338" s="32"/>
      <c r="U338" s="32"/>
      <c r="V338" s="32"/>
      <c r="W338" s="32"/>
      <c r="X338" s="32"/>
      <c r="Y338" s="32"/>
      <c r="Z338" s="32"/>
      <c r="AA338" s="32"/>
      <c r="AB338" s="32"/>
      <c r="AC338" s="32"/>
      <c r="AD338" s="32"/>
    </row>
    <row r="339" spans="1:30" ht="15.5" x14ac:dyDescent="0.3">
      <c r="A339" s="137" t="s">
        <v>729</v>
      </c>
      <c r="B339" s="138" t="s">
        <v>431</v>
      </c>
      <c r="C339" s="137" t="s">
        <v>28</v>
      </c>
      <c r="D339" s="137" t="s">
        <v>432</v>
      </c>
      <c r="E339" s="139" t="s">
        <v>31</v>
      </c>
      <c r="F339" s="148">
        <v>22</v>
      </c>
      <c r="G339" s="140">
        <v>36.22</v>
      </c>
      <c r="H339" s="155">
        <f t="shared" si="20"/>
        <v>796.84</v>
      </c>
      <c r="I339" s="155">
        <f t="shared" si="21"/>
        <v>43.54</v>
      </c>
      <c r="J339" s="155">
        <f t="shared" si="22"/>
        <v>957.88</v>
      </c>
      <c r="K339" s="35"/>
      <c r="L339" s="32"/>
      <c r="M339" s="32"/>
      <c r="N339" s="32"/>
      <c r="O339" s="32"/>
      <c r="P339" s="32"/>
      <c r="Q339" s="32"/>
      <c r="R339" s="32"/>
      <c r="S339" s="32"/>
      <c r="T339" s="32"/>
      <c r="U339" s="32"/>
      <c r="V339" s="32"/>
      <c r="W339" s="32"/>
      <c r="X339" s="32"/>
      <c r="Y339" s="32"/>
      <c r="Z339" s="32"/>
      <c r="AA339" s="32"/>
      <c r="AB339" s="32"/>
      <c r="AC339" s="32"/>
      <c r="AD339" s="32"/>
    </row>
    <row r="340" spans="1:30" ht="28" x14ac:dyDescent="0.3">
      <c r="A340" s="137" t="s">
        <v>730</v>
      </c>
      <c r="B340" s="138">
        <v>91935</v>
      </c>
      <c r="C340" s="137" t="s">
        <v>23</v>
      </c>
      <c r="D340" s="137" t="str">
        <f>VLOOKUP(B340,BD!A317:D8053,2,0)</f>
        <v>CABO DE COBRE FLEXÍVEL ISOLADO, 16 MM², ANTI-CHAMA 0,6/1,0 KV, PARA CIRCUITOS TERMINAIS - FORNECIMENTO E INSTALAÇÃO. AF_03/2023</v>
      </c>
      <c r="E340" s="139" t="s">
        <v>31</v>
      </c>
      <c r="F340" s="148">
        <v>258</v>
      </c>
      <c r="G340" s="140" t="str">
        <f>VLOOKUP(B340,BD!A317:D8053,4,0)</f>
        <v>24,56</v>
      </c>
      <c r="H340" s="155">
        <f t="shared" si="20"/>
        <v>6336.48</v>
      </c>
      <c r="I340" s="155">
        <f t="shared" si="21"/>
        <v>29.52</v>
      </c>
      <c r="J340" s="155">
        <f t="shared" si="22"/>
        <v>7616.16</v>
      </c>
      <c r="K340" s="35"/>
      <c r="L340" s="32"/>
      <c r="M340" s="32"/>
      <c r="N340" s="32"/>
      <c r="O340" s="32"/>
      <c r="P340" s="32"/>
      <c r="Q340" s="32"/>
      <c r="R340" s="32"/>
      <c r="S340" s="32"/>
      <c r="T340" s="32"/>
      <c r="U340" s="32"/>
      <c r="V340" s="32"/>
      <c r="W340" s="32"/>
      <c r="X340" s="32"/>
      <c r="Y340" s="32"/>
      <c r="Z340" s="32"/>
      <c r="AA340" s="32"/>
      <c r="AB340" s="32"/>
      <c r="AC340" s="32"/>
      <c r="AD340" s="32"/>
    </row>
    <row r="341" spans="1:30" ht="28" x14ac:dyDescent="0.3">
      <c r="A341" s="137" t="s">
        <v>731</v>
      </c>
      <c r="B341" s="138">
        <v>92984</v>
      </c>
      <c r="C341" s="137" t="s">
        <v>23</v>
      </c>
      <c r="D341" s="137" t="str">
        <f>VLOOKUP(B341,BD!A318:D8054,2,0)</f>
        <v>CABO DE COBRE FLEXÍVEL ISOLADO, 25 MM², ANTI-CHAMA 0,6/1,0 KV, PARA REDE ENTERRADA DE DISTRIBUIÇÃO DE ENERGIA ELÉTRICA - FORNECIMENTO E INSTALAÇÃO. AF_12/2021</v>
      </c>
      <c r="E341" s="139" t="s">
        <v>31</v>
      </c>
      <c r="F341" s="148">
        <v>152.69999999999999</v>
      </c>
      <c r="G341" s="140" t="str">
        <f>VLOOKUP(B341,BD!A318:D8054,4,0)</f>
        <v>26,77</v>
      </c>
      <c r="H341" s="155">
        <f t="shared" si="20"/>
        <v>4087.78</v>
      </c>
      <c r="I341" s="155">
        <f t="shared" si="21"/>
        <v>32.18</v>
      </c>
      <c r="J341" s="155">
        <f t="shared" si="22"/>
        <v>4913.8900000000003</v>
      </c>
      <c r="K341" s="35"/>
      <c r="L341" s="32"/>
      <c r="M341" s="32"/>
      <c r="N341" s="32"/>
      <c r="O341" s="32"/>
      <c r="P341" s="32"/>
      <c r="Q341" s="32"/>
      <c r="R341" s="32"/>
      <c r="S341" s="32"/>
      <c r="T341" s="32"/>
      <c r="U341" s="32"/>
      <c r="V341" s="32"/>
      <c r="W341" s="32"/>
      <c r="X341" s="32"/>
      <c r="Y341" s="32"/>
      <c r="Z341" s="32"/>
      <c r="AA341" s="32"/>
      <c r="AB341" s="32"/>
      <c r="AC341" s="32"/>
      <c r="AD341" s="32"/>
    </row>
    <row r="342" spans="1:30" ht="28" x14ac:dyDescent="0.3">
      <c r="A342" s="137" t="s">
        <v>732</v>
      </c>
      <c r="B342" s="138">
        <v>92986</v>
      </c>
      <c r="C342" s="137" t="s">
        <v>23</v>
      </c>
      <c r="D342" s="137" t="str">
        <f>VLOOKUP(B342,BD!A319:D8055,2,0)</f>
        <v>CABO DE COBRE FLEXÍVEL ISOLADO, 35 MM², ANTI-CHAMA 0,6/1,0 KV, PARA REDE ENTERRADA DE DISTRIBUIÇÃO DE ENERGIA ELÉTRICA - FORNECIMENTO E INSTALAÇÃO. AF_12/2021</v>
      </c>
      <c r="E342" s="139" t="s">
        <v>31</v>
      </c>
      <c r="F342" s="148">
        <v>206.4</v>
      </c>
      <c r="G342" s="140" t="str">
        <f>VLOOKUP(B342,BD!A319:D8055,4,0)</f>
        <v>36,99</v>
      </c>
      <c r="H342" s="155">
        <f t="shared" si="20"/>
        <v>7634.74</v>
      </c>
      <c r="I342" s="155">
        <f t="shared" si="21"/>
        <v>44.47</v>
      </c>
      <c r="J342" s="155">
        <f t="shared" si="22"/>
        <v>9178.61</v>
      </c>
      <c r="K342" s="35"/>
      <c r="L342" s="32"/>
      <c r="M342" s="32"/>
      <c r="N342" s="32"/>
      <c r="O342" s="32"/>
      <c r="P342" s="32"/>
      <c r="Q342" s="32"/>
      <c r="R342" s="32"/>
      <c r="S342" s="32"/>
      <c r="T342" s="32"/>
      <c r="U342" s="32"/>
      <c r="V342" s="32"/>
      <c r="W342" s="32"/>
      <c r="X342" s="32"/>
      <c r="Y342" s="32"/>
      <c r="Z342" s="32"/>
      <c r="AA342" s="32"/>
      <c r="AB342" s="32"/>
      <c r="AC342" s="32"/>
      <c r="AD342" s="32"/>
    </row>
    <row r="343" spans="1:30" ht="28" x14ac:dyDescent="0.3">
      <c r="A343" s="137" t="s">
        <v>733</v>
      </c>
      <c r="B343" s="138">
        <v>92988</v>
      </c>
      <c r="C343" s="137" t="s">
        <v>23</v>
      </c>
      <c r="D343" s="137" t="str">
        <f>VLOOKUP(B343,BD!A320:D8056,2,0)</f>
        <v>CABO DE COBRE FLEXÍVEL ISOLADO, 50 MM², ANTI-CHAMA 0,6/1,0 KV, PARA REDE ENTERRADA DE DISTRIBUIÇÃO DE ENERGIA ELÉTRICA - FORNECIMENTO E INSTALAÇÃO. AF_12/2021</v>
      </c>
      <c r="E343" s="139" t="s">
        <v>31</v>
      </c>
      <c r="F343" s="148">
        <v>10.4</v>
      </c>
      <c r="G343" s="140" t="str">
        <f>VLOOKUP(B343,BD!A320:D8056,4,0)</f>
        <v>53,67</v>
      </c>
      <c r="H343" s="155">
        <f t="shared" ref="H343:H405" si="23">ROUND(F343*G343,2)</f>
        <v>558.16999999999996</v>
      </c>
      <c r="I343" s="155">
        <f t="shared" ref="I343:I405" si="24">ROUND(G343+(G343*$G$9),2)</f>
        <v>64.52</v>
      </c>
      <c r="J343" s="155">
        <f t="shared" ref="J343:J405" si="25">ROUND(I343*F343,2)</f>
        <v>671.01</v>
      </c>
      <c r="K343" s="35"/>
      <c r="L343" s="32"/>
      <c r="M343" s="32"/>
      <c r="N343" s="32"/>
      <c r="O343" s="32"/>
      <c r="P343" s="32"/>
      <c r="Q343" s="32"/>
      <c r="R343" s="32"/>
      <c r="S343" s="32"/>
      <c r="T343" s="32"/>
      <c r="U343" s="32"/>
      <c r="V343" s="32"/>
      <c r="W343" s="32"/>
      <c r="X343" s="32"/>
      <c r="Y343" s="32"/>
      <c r="Z343" s="32"/>
      <c r="AA343" s="32"/>
      <c r="AB343" s="32"/>
      <c r="AC343" s="32"/>
      <c r="AD343" s="32"/>
    </row>
    <row r="344" spans="1:30" ht="28" x14ac:dyDescent="0.3">
      <c r="A344" s="137" t="s">
        <v>734</v>
      </c>
      <c r="B344" s="138">
        <v>91931</v>
      </c>
      <c r="C344" s="137" t="s">
        <v>23</v>
      </c>
      <c r="D344" s="137" t="str">
        <f>VLOOKUP(B344,BD!A321:D8057,2,0)</f>
        <v>CABO DE COBRE FLEXÍVEL ISOLADO, 6 MM², ANTI-CHAMA 0,6/1,0 KV, PARA CIRCUITOS TERMINAIS - FORNECIMENTO E INSTALAÇÃO. AF_03/2023</v>
      </c>
      <c r="E344" s="139" t="s">
        <v>31</v>
      </c>
      <c r="F344" s="148">
        <v>83.6</v>
      </c>
      <c r="G344" s="140" t="str">
        <f>VLOOKUP(B344,BD!A321:D8057,4,0)</f>
        <v>9,79</v>
      </c>
      <c r="H344" s="155">
        <f t="shared" si="23"/>
        <v>818.44</v>
      </c>
      <c r="I344" s="155">
        <f t="shared" si="24"/>
        <v>11.77</v>
      </c>
      <c r="J344" s="155">
        <f t="shared" si="25"/>
        <v>983.97</v>
      </c>
      <c r="K344" s="35"/>
      <c r="L344" s="32"/>
      <c r="M344" s="32"/>
      <c r="N344" s="32"/>
      <c r="O344" s="32"/>
      <c r="P344" s="32"/>
      <c r="Q344" s="32"/>
      <c r="R344" s="32"/>
      <c r="S344" s="32"/>
      <c r="T344" s="32"/>
      <c r="U344" s="32"/>
      <c r="V344" s="32"/>
      <c r="W344" s="32"/>
      <c r="X344" s="32"/>
      <c r="Y344" s="32"/>
      <c r="Z344" s="32"/>
      <c r="AA344" s="32"/>
      <c r="AB344" s="32"/>
      <c r="AC344" s="32"/>
      <c r="AD344" s="32"/>
    </row>
    <row r="345" spans="1:30" ht="28" x14ac:dyDescent="0.3">
      <c r="A345" s="137" t="s">
        <v>735</v>
      </c>
      <c r="B345" s="138">
        <v>91924</v>
      </c>
      <c r="C345" s="137" t="s">
        <v>23</v>
      </c>
      <c r="D345" s="137" t="str">
        <f>VLOOKUP(B345,BD!A322:D8058,2,0)</f>
        <v>CABO DE COBRE FLEXÍVEL ISOLADO, 1,5 MM², ANTI-CHAMA 450/750 V, PARA CIRCUITOS TERMINAIS - FORNECIMENTO E INSTALAÇÃO. AF_03/2023</v>
      </c>
      <c r="E345" s="139" t="s">
        <v>31</v>
      </c>
      <c r="F345" s="148">
        <v>1935.3</v>
      </c>
      <c r="G345" s="140" t="str">
        <f>VLOOKUP(B345,BD!A322:D8058,4,0)</f>
        <v>2,90</v>
      </c>
      <c r="H345" s="155">
        <f t="shared" si="23"/>
        <v>5612.37</v>
      </c>
      <c r="I345" s="155">
        <f t="shared" si="24"/>
        <v>3.49</v>
      </c>
      <c r="J345" s="155">
        <f t="shared" si="25"/>
        <v>6754.2</v>
      </c>
      <c r="K345" s="35"/>
      <c r="L345" s="32"/>
      <c r="M345" s="32"/>
      <c r="N345" s="32"/>
      <c r="O345" s="32"/>
      <c r="P345" s="32"/>
      <c r="Q345" s="32"/>
      <c r="R345" s="32"/>
      <c r="S345" s="32"/>
      <c r="T345" s="32"/>
      <c r="U345" s="32"/>
      <c r="V345" s="32"/>
      <c r="W345" s="32"/>
      <c r="X345" s="32"/>
      <c r="Y345" s="32"/>
      <c r="Z345" s="32"/>
      <c r="AA345" s="32"/>
      <c r="AB345" s="32"/>
      <c r="AC345" s="32"/>
      <c r="AD345" s="32"/>
    </row>
    <row r="346" spans="1:30" ht="28" x14ac:dyDescent="0.3">
      <c r="A346" s="137" t="s">
        <v>736</v>
      </c>
      <c r="B346" s="138">
        <v>91926</v>
      </c>
      <c r="C346" s="137" t="s">
        <v>23</v>
      </c>
      <c r="D346" s="137" t="str">
        <f>VLOOKUP(B346,BD!A323:D8059,2,0)</f>
        <v>CABO DE COBRE FLEXÍVEL ISOLADO, 2,5 MM², ANTI-CHAMA 450/750 V, PARA CIRCUITOS TERMINAIS - FORNECIMENTO E INSTALAÇÃO. AF_03/2023</v>
      </c>
      <c r="E346" s="139" t="s">
        <v>31</v>
      </c>
      <c r="F346" s="148">
        <v>3658.8</v>
      </c>
      <c r="G346" s="140" t="str">
        <f>VLOOKUP(B346,BD!A323:D8059,4,0)</f>
        <v>4,20</v>
      </c>
      <c r="H346" s="155">
        <f t="shared" si="23"/>
        <v>15366.96</v>
      </c>
      <c r="I346" s="155">
        <f t="shared" si="24"/>
        <v>5.05</v>
      </c>
      <c r="J346" s="155">
        <f t="shared" si="25"/>
        <v>18476.939999999999</v>
      </c>
      <c r="K346" s="35"/>
      <c r="L346" s="32"/>
      <c r="M346" s="32"/>
      <c r="N346" s="32"/>
      <c r="O346" s="32"/>
      <c r="P346" s="32"/>
      <c r="Q346" s="32"/>
      <c r="R346" s="32"/>
      <c r="S346" s="32"/>
      <c r="T346" s="32"/>
      <c r="U346" s="32"/>
      <c r="V346" s="32"/>
      <c r="W346" s="32"/>
      <c r="X346" s="32"/>
      <c r="Y346" s="32"/>
      <c r="Z346" s="32"/>
      <c r="AA346" s="32"/>
      <c r="AB346" s="32"/>
      <c r="AC346" s="32"/>
      <c r="AD346" s="32"/>
    </row>
    <row r="347" spans="1:30" ht="28" x14ac:dyDescent="0.3">
      <c r="A347" s="137" t="s">
        <v>738</v>
      </c>
      <c r="B347" s="138">
        <v>91928</v>
      </c>
      <c r="C347" s="137" t="s">
        <v>23</v>
      </c>
      <c r="D347" s="137" t="str">
        <f>VLOOKUP(B347,BD!A324:D8060,2,0)</f>
        <v>CABO DE COBRE FLEXÍVEL ISOLADO, 4 MM², ANTI-CHAMA 450/750 V, PARA CIRCUITOS TERMINAIS - FORNECIMENTO E INSTALAÇÃO. AF_03/2023</v>
      </c>
      <c r="E347" s="139" t="s">
        <v>31</v>
      </c>
      <c r="F347" s="148">
        <v>677</v>
      </c>
      <c r="G347" s="140" t="str">
        <f>VLOOKUP(B347,BD!A324:D8060,4,0)</f>
        <v>6,50</v>
      </c>
      <c r="H347" s="155">
        <f t="shared" si="23"/>
        <v>4400.5</v>
      </c>
      <c r="I347" s="155">
        <f t="shared" si="24"/>
        <v>7.81</v>
      </c>
      <c r="J347" s="155">
        <f t="shared" si="25"/>
        <v>5287.37</v>
      </c>
      <c r="K347" s="35"/>
      <c r="L347" s="32"/>
      <c r="M347" s="32"/>
      <c r="N347" s="32"/>
      <c r="O347" s="32"/>
      <c r="P347" s="32"/>
      <c r="Q347" s="32"/>
      <c r="R347" s="32"/>
      <c r="S347" s="32"/>
      <c r="T347" s="32"/>
      <c r="U347" s="32"/>
      <c r="V347" s="32"/>
      <c r="W347" s="32"/>
      <c r="X347" s="32"/>
      <c r="Y347" s="32"/>
      <c r="Z347" s="32"/>
      <c r="AA347" s="32"/>
      <c r="AB347" s="32"/>
      <c r="AC347" s="32"/>
      <c r="AD347" s="32"/>
    </row>
    <row r="348" spans="1:30" ht="28" x14ac:dyDescent="0.3">
      <c r="A348" s="137" t="s">
        <v>739</v>
      </c>
      <c r="B348" s="138">
        <v>91930</v>
      </c>
      <c r="C348" s="137" t="s">
        <v>23</v>
      </c>
      <c r="D348" s="137" t="str">
        <f>VLOOKUP(B348,BD!A325:D8061,2,0)</f>
        <v>CABO DE COBRE FLEXÍVEL ISOLADO, 6 MM², ANTI-CHAMA 450/750 V, PARA CIRCUITOS TERMINAIS - FORNECIMENTO E INSTALAÇÃO. AF_03/2023</v>
      </c>
      <c r="E348" s="139" t="s">
        <v>31</v>
      </c>
      <c r="F348" s="148">
        <v>69.900000000000006</v>
      </c>
      <c r="G348" s="140" t="str">
        <f>VLOOKUP(B348,BD!A325:D8061,4,0)</f>
        <v>9,07</v>
      </c>
      <c r="H348" s="155">
        <f t="shared" si="23"/>
        <v>633.99</v>
      </c>
      <c r="I348" s="155">
        <f t="shared" si="24"/>
        <v>10.9</v>
      </c>
      <c r="J348" s="155">
        <f t="shared" si="25"/>
        <v>761.91</v>
      </c>
      <c r="K348" s="35"/>
      <c r="L348" s="32"/>
      <c r="M348" s="32"/>
      <c r="N348" s="32"/>
      <c r="O348" s="32"/>
      <c r="P348" s="32"/>
      <c r="Q348" s="32"/>
      <c r="R348" s="32"/>
      <c r="S348" s="32"/>
      <c r="T348" s="32"/>
      <c r="U348" s="32"/>
      <c r="V348" s="32"/>
      <c r="W348" s="32"/>
      <c r="X348" s="32"/>
      <c r="Y348" s="32"/>
      <c r="Z348" s="32"/>
      <c r="AA348" s="32"/>
      <c r="AB348" s="32"/>
      <c r="AC348" s="32"/>
      <c r="AD348" s="32"/>
    </row>
    <row r="349" spans="1:30" ht="28" x14ac:dyDescent="0.3">
      <c r="A349" s="137" t="s">
        <v>740</v>
      </c>
      <c r="B349" s="138">
        <v>97886</v>
      </c>
      <c r="C349" s="137" t="s">
        <v>23</v>
      </c>
      <c r="D349" s="137" t="str">
        <f>VLOOKUP(B349,BD!A326:D8062,2,0)</f>
        <v>CAIXA ENTERRADA ELÉTRICA RETANGULAR, EM ALVENARIA COM TIJOLOS CERÂMICOS MACIÇOS, FUNDO COM BRITA, DIMENSÕES INTERNAS: 0,3X0,3X0,3 M. AF_12/2020</v>
      </c>
      <c r="E349" s="139" t="s">
        <v>26</v>
      </c>
      <c r="F349" s="148">
        <v>2</v>
      </c>
      <c r="G349" s="140" t="str">
        <f>VLOOKUP(B349,BD!A326:D8062,4,0)</f>
        <v>167,61</v>
      </c>
      <c r="H349" s="155">
        <f t="shared" si="23"/>
        <v>335.22</v>
      </c>
      <c r="I349" s="155">
        <f t="shared" si="24"/>
        <v>201.48</v>
      </c>
      <c r="J349" s="155">
        <f t="shared" si="25"/>
        <v>402.96</v>
      </c>
      <c r="K349" s="35"/>
      <c r="L349" s="32"/>
      <c r="M349" s="32"/>
      <c r="N349" s="32"/>
      <c r="O349" s="32"/>
      <c r="P349" s="32"/>
      <c r="Q349" s="32"/>
      <c r="R349" s="32"/>
      <c r="S349" s="32"/>
      <c r="T349" s="32"/>
      <c r="U349" s="32"/>
      <c r="V349" s="32"/>
      <c r="W349" s="32"/>
      <c r="X349" s="32"/>
      <c r="Y349" s="32"/>
      <c r="Z349" s="32"/>
      <c r="AA349" s="32"/>
      <c r="AB349" s="32"/>
      <c r="AC349" s="32"/>
      <c r="AD349" s="32"/>
    </row>
    <row r="350" spans="1:30" ht="15.5" x14ac:dyDescent="0.3">
      <c r="A350" s="137" t="s">
        <v>741</v>
      </c>
      <c r="B350" s="138" t="s">
        <v>433</v>
      </c>
      <c r="C350" s="137" t="s">
        <v>28</v>
      </c>
      <c r="D350" s="137" t="s">
        <v>434</v>
      </c>
      <c r="E350" s="139" t="s">
        <v>26</v>
      </c>
      <c r="F350" s="148">
        <v>3</v>
      </c>
      <c r="G350" s="140">
        <v>101.47</v>
      </c>
      <c r="H350" s="155">
        <f t="shared" si="23"/>
        <v>304.41000000000003</v>
      </c>
      <c r="I350" s="155">
        <f t="shared" si="24"/>
        <v>121.98</v>
      </c>
      <c r="J350" s="155">
        <f t="shared" si="25"/>
        <v>365.94</v>
      </c>
      <c r="K350" s="35"/>
      <c r="L350" s="32"/>
      <c r="M350" s="32"/>
      <c r="N350" s="32"/>
      <c r="O350" s="32"/>
      <c r="P350" s="32"/>
      <c r="Q350" s="32"/>
      <c r="R350" s="32"/>
      <c r="S350" s="32"/>
      <c r="T350" s="32"/>
      <c r="U350" s="32"/>
      <c r="V350" s="32"/>
      <c r="W350" s="32"/>
      <c r="X350" s="32"/>
      <c r="Y350" s="32"/>
      <c r="Z350" s="32"/>
      <c r="AA350" s="32"/>
      <c r="AB350" s="32"/>
      <c r="AC350" s="32"/>
      <c r="AD350" s="32"/>
    </row>
    <row r="351" spans="1:30" ht="15.5" x14ac:dyDescent="0.3">
      <c r="A351" s="137" t="s">
        <v>742</v>
      </c>
      <c r="B351" s="138" t="s">
        <v>435</v>
      </c>
      <c r="C351" s="137" t="s">
        <v>28</v>
      </c>
      <c r="D351" s="137" t="s">
        <v>436</v>
      </c>
      <c r="E351" s="139" t="s">
        <v>26</v>
      </c>
      <c r="F351" s="148">
        <v>1</v>
      </c>
      <c r="G351" s="140">
        <v>172.53</v>
      </c>
      <c r="H351" s="155">
        <f t="shared" si="23"/>
        <v>172.53</v>
      </c>
      <c r="I351" s="155">
        <f t="shared" si="24"/>
        <v>207.4</v>
      </c>
      <c r="J351" s="155">
        <f t="shared" si="25"/>
        <v>207.4</v>
      </c>
      <c r="K351" s="35"/>
      <c r="L351" s="32"/>
      <c r="M351" s="32"/>
      <c r="N351" s="32"/>
      <c r="O351" s="32"/>
      <c r="P351" s="32"/>
      <c r="Q351" s="32"/>
      <c r="R351" s="32"/>
      <c r="S351" s="32"/>
      <c r="T351" s="32"/>
      <c r="U351" s="32"/>
      <c r="V351" s="32"/>
      <c r="W351" s="32"/>
      <c r="X351" s="32"/>
      <c r="Y351" s="32"/>
      <c r="Z351" s="32"/>
      <c r="AA351" s="32"/>
      <c r="AB351" s="32"/>
      <c r="AC351" s="32"/>
      <c r="AD351" s="32"/>
    </row>
    <row r="352" spans="1:30" ht="28" x14ac:dyDescent="0.3">
      <c r="A352" s="137" t="s">
        <v>743</v>
      </c>
      <c r="B352" s="138">
        <v>91955</v>
      </c>
      <c r="C352" s="137" t="s">
        <v>23</v>
      </c>
      <c r="D352" s="137" t="str">
        <f>VLOOKUP(B352,BD!A329:D8065,2,0)</f>
        <v>INTERRUPTOR PARALELO (1 MÓDULO), 10A/250V, INCLUINDO SUPORTE E PLACA - FORNECIMENTO E INSTALAÇÃO. AF_03/2023</v>
      </c>
      <c r="E352" s="139" t="s">
        <v>26</v>
      </c>
      <c r="F352" s="148">
        <v>8</v>
      </c>
      <c r="G352" s="140" t="str">
        <f>VLOOKUP(B352,BD!A329:D8065,4,0)</f>
        <v>35,87</v>
      </c>
      <c r="H352" s="155">
        <f t="shared" si="23"/>
        <v>286.95999999999998</v>
      </c>
      <c r="I352" s="155">
        <f t="shared" si="24"/>
        <v>43.12</v>
      </c>
      <c r="J352" s="155">
        <f t="shared" si="25"/>
        <v>344.96</v>
      </c>
      <c r="K352" s="35"/>
      <c r="L352" s="32"/>
      <c r="M352" s="32"/>
      <c r="N352" s="32"/>
      <c r="O352" s="32"/>
      <c r="P352" s="32"/>
      <c r="Q352" s="32"/>
      <c r="R352" s="32"/>
      <c r="S352" s="32"/>
      <c r="T352" s="32"/>
      <c r="U352" s="32"/>
      <c r="V352" s="32"/>
      <c r="W352" s="32"/>
      <c r="X352" s="32"/>
      <c r="Y352" s="32"/>
      <c r="Z352" s="32"/>
      <c r="AA352" s="32"/>
      <c r="AB352" s="32"/>
      <c r="AC352" s="32"/>
      <c r="AD352" s="32"/>
    </row>
    <row r="353" spans="1:30" ht="28" x14ac:dyDescent="0.3">
      <c r="A353" s="137" t="s">
        <v>744</v>
      </c>
      <c r="B353" s="138">
        <v>91961</v>
      </c>
      <c r="C353" s="137" t="s">
        <v>23</v>
      </c>
      <c r="D353" s="137" t="str">
        <f>VLOOKUP(B353,BD!A330:D8066,2,0)</f>
        <v>INTERRUPTOR PARALELO (2 MÓDULOS), 10A/250V, INCLUINDO SUPORTE E PLACA - FORNECIMENTO E INSTALAÇÃO. AF_03/2023</v>
      </c>
      <c r="E353" s="139" t="s">
        <v>26</v>
      </c>
      <c r="F353" s="148">
        <v>1</v>
      </c>
      <c r="G353" s="140" t="str">
        <f>VLOOKUP(B353,BD!A330:D8066,4,0)</f>
        <v>57,68</v>
      </c>
      <c r="H353" s="155">
        <f t="shared" si="23"/>
        <v>57.68</v>
      </c>
      <c r="I353" s="155">
        <f t="shared" si="24"/>
        <v>69.34</v>
      </c>
      <c r="J353" s="155">
        <f t="shared" si="25"/>
        <v>69.34</v>
      </c>
      <c r="K353" s="35"/>
      <c r="L353" s="32"/>
      <c r="M353" s="32"/>
      <c r="N353" s="32"/>
      <c r="O353" s="32"/>
      <c r="P353" s="32"/>
      <c r="Q353" s="32"/>
      <c r="R353" s="32"/>
      <c r="S353" s="32"/>
      <c r="T353" s="32"/>
      <c r="U353" s="32"/>
      <c r="V353" s="32"/>
      <c r="W353" s="32"/>
      <c r="X353" s="32"/>
      <c r="Y353" s="32"/>
      <c r="Z353" s="32"/>
      <c r="AA353" s="32"/>
      <c r="AB353" s="32"/>
      <c r="AC353" s="32"/>
      <c r="AD353" s="32"/>
    </row>
    <row r="354" spans="1:30" ht="28" x14ac:dyDescent="0.3">
      <c r="A354" s="137" t="s">
        <v>745</v>
      </c>
      <c r="B354" s="138">
        <v>91957</v>
      </c>
      <c r="C354" s="137" t="s">
        <v>23</v>
      </c>
      <c r="D354" s="137" t="str">
        <f>VLOOKUP(B354,BD!A331:D8067,2,0)</f>
        <v>INTERRUPTOR SIMPLES (1 MÓDULO) COM INTERRUPTOR PARALELO (1 MÓDULO), 10A/250V, INCLUINDO SUPORTE E PLACA - FORNECIMENTO E INSTALAÇÃO. AF_03/2023</v>
      </c>
      <c r="E354" s="139" t="s">
        <v>26</v>
      </c>
      <c r="F354" s="148">
        <v>2</v>
      </c>
      <c r="G354" s="140" t="str">
        <f>VLOOKUP(B354,BD!A331:D8067,4,0)</f>
        <v>51,24</v>
      </c>
      <c r="H354" s="155">
        <f t="shared" si="23"/>
        <v>102.48</v>
      </c>
      <c r="I354" s="155">
        <f t="shared" si="24"/>
        <v>61.6</v>
      </c>
      <c r="J354" s="155">
        <f t="shared" si="25"/>
        <v>123.2</v>
      </c>
      <c r="K354" s="35"/>
      <c r="L354" s="32"/>
      <c r="M354" s="32"/>
      <c r="N354" s="32"/>
      <c r="O354" s="32"/>
      <c r="P354" s="32"/>
      <c r="Q354" s="32"/>
      <c r="R354" s="32"/>
      <c r="S354" s="32"/>
      <c r="T354" s="32"/>
      <c r="U354" s="32"/>
      <c r="V354" s="32"/>
      <c r="W354" s="32"/>
      <c r="X354" s="32"/>
      <c r="Y354" s="32"/>
      <c r="Z354" s="32"/>
      <c r="AA354" s="32"/>
      <c r="AB354" s="32"/>
      <c r="AC354" s="32"/>
      <c r="AD354" s="32"/>
    </row>
    <row r="355" spans="1:30" ht="28" x14ac:dyDescent="0.3">
      <c r="A355" s="137" t="s">
        <v>746</v>
      </c>
      <c r="B355" s="138">
        <v>91953</v>
      </c>
      <c r="C355" s="137" t="s">
        <v>23</v>
      </c>
      <c r="D355" s="137" t="str">
        <f>VLOOKUP(B355,BD!A332:D8068,2,0)</f>
        <v>INTERRUPTOR SIMPLES (1 MÓDULO), 10A/250V, INCLUINDO SUPORTE E PLACA - FORNECIMENTO E INSTALAÇÃO. AF_03/2023</v>
      </c>
      <c r="E355" s="139" t="s">
        <v>26</v>
      </c>
      <c r="F355" s="148">
        <v>23</v>
      </c>
      <c r="G355" s="140" t="str">
        <f>VLOOKUP(B355,BD!A332:D8068,4,0)</f>
        <v>29,48</v>
      </c>
      <c r="H355" s="155">
        <f t="shared" si="23"/>
        <v>678.04</v>
      </c>
      <c r="I355" s="155">
        <f t="shared" si="24"/>
        <v>35.44</v>
      </c>
      <c r="J355" s="155">
        <f t="shared" si="25"/>
        <v>815.12</v>
      </c>
      <c r="K355" s="35"/>
      <c r="L355" s="32"/>
      <c r="M355" s="32"/>
      <c r="N355" s="32"/>
      <c r="O355" s="32"/>
      <c r="P355" s="32"/>
      <c r="Q355" s="32"/>
      <c r="R355" s="32"/>
      <c r="S355" s="32"/>
      <c r="T355" s="32"/>
      <c r="U355" s="32"/>
      <c r="V355" s="32"/>
      <c r="W355" s="32"/>
      <c r="X355" s="32"/>
      <c r="Y355" s="32"/>
      <c r="Z355" s="32"/>
      <c r="AA355" s="32"/>
      <c r="AB355" s="32"/>
      <c r="AC355" s="32"/>
      <c r="AD355" s="32"/>
    </row>
    <row r="356" spans="1:30" ht="15.5" x14ac:dyDescent="0.3">
      <c r="A356" s="137" t="s">
        <v>747</v>
      </c>
      <c r="B356" s="138" t="s">
        <v>439</v>
      </c>
      <c r="C356" s="137" t="s">
        <v>28</v>
      </c>
      <c r="D356" s="137" t="s">
        <v>440</v>
      </c>
      <c r="E356" s="139" t="s">
        <v>26</v>
      </c>
      <c r="F356" s="148">
        <v>26</v>
      </c>
      <c r="G356" s="140">
        <v>24.39</v>
      </c>
      <c r="H356" s="155">
        <f t="shared" si="23"/>
        <v>634.14</v>
      </c>
      <c r="I356" s="155">
        <f t="shared" si="24"/>
        <v>29.32</v>
      </c>
      <c r="J356" s="155">
        <f t="shared" si="25"/>
        <v>762.32</v>
      </c>
      <c r="K356" s="35"/>
      <c r="L356" s="32"/>
      <c r="M356" s="32"/>
      <c r="N356" s="32"/>
      <c r="O356" s="32"/>
      <c r="P356" s="32"/>
      <c r="Q356" s="32"/>
      <c r="R356" s="32"/>
      <c r="S356" s="32"/>
      <c r="T356" s="32"/>
      <c r="U356" s="32"/>
      <c r="V356" s="32"/>
      <c r="W356" s="32"/>
      <c r="X356" s="32"/>
      <c r="Y356" s="32"/>
      <c r="Z356" s="32"/>
      <c r="AA356" s="32"/>
      <c r="AB356" s="32"/>
      <c r="AC356" s="32"/>
      <c r="AD356" s="32"/>
    </row>
    <row r="357" spans="1:30" ht="15.5" x14ac:dyDescent="0.3">
      <c r="A357" s="137" t="s">
        <v>748</v>
      </c>
      <c r="B357" s="138" t="s">
        <v>798</v>
      </c>
      <c r="C357" s="137" t="s">
        <v>28</v>
      </c>
      <c r="D357" s="137" t="s">
        <v>799</v>
      </c>
      <c r="E357" s="139" t="s">
        <v>26</v>
      </c>
      <c r="F357" s="148">
        <v>18</v>
      </c>
      <c r="G357" s="140">
        <v>12.61</v>
      </c>
      <c r="H357" s="155">
        <f t="shared" si="23"/>
        <v>226.98</v>
      </c>
      <c r="I357" s="155">
        <f t="shared" si="24"/>
        <v>15.16</v>
      </c>
      <c r="J357" s="155">
        <f t="shared" si="25"/>
        <v>272.88</v>
      </c>
      <c r="K357" s="35"/>
      <c r="L357" s="32"/>
      <c r="M357" s="32"/>
      <c r="N357" s="32"/>
      <c r="O357" s="32"/>
      <c r="P357" s="32"/>
      <c r="Q357" s="32"/>
      <c r="R357" s="32"/>
      <c r="S357" s="32"/>
      <c r="T357" s="32"/>
      <c r="U357" s="32"/>
      <c r="V357" s="32"/>
      <c r="W357" s="32"/>
      <c r="X357" s="32"/>
      <c r="Y357" s="32"/>
      <c r="Z357" s="32"/>
      <c r="AA357" s="32"/>
      <c r="AB357" s="32"/>
      <c r="AC357" s="32"/>
      <c r="AD357" s="32"/>
    </row>
    <row r="358" spans="1:30" ht="15.5" x14ac:dyDescent="0.3">
      <c r="A358" s="137" t="s">
        <v>749</v>
      </c>
      <c r="B358" s="138" t="s">
        <v>441</v>
      </c>
      <c r="C358" s="137" t="s">
        <v>28</v>
      </c>
      <c r="D358" s="137" t="s">
        <v>442</v>
      </c>
      <c r="E358" s="139" t="s">
        <v>26</v>
      </c>
      <c r="F358" s="148">
        <v>212</v>
      </c>
      <c r="G358" s="140">
        <v>13.65</v>
      </c>
      <c r="H358" s="155">
        <f t="shared" si="23"/>
        <v>2893.8</v>
      </c>
      <c r="I358" s="155">
        <f t="shared" si="24"/>
        <v>16.41</v>
      </c>
      <c r="J358" s="155">
        <f t="shared" si="25"/>
        <v>3478.92</v>
      </c>
      <c r="K358" s="35"/>
      <c r="L358" s="32"/>
      <c r="M358" s="32"/>
      <c r="N358" s="32"/>
      <c r="O358" s="32"/>
      <c r="P358" s="32"/>
      <c r="Q358" s="32"/>
      <c r="R358" s="32"/>
      <c r="S358" s="32"/>
      <c r="T358" s="32"/>
      <c r="U358" s="32"/>
      <c r="V358" s="32"/>
      <c r="W358" s="32"/>
      <c r="X358" s="32"/>
      <c r="Y358" s="32"/>
      <c r="Z358" s="32"/>
      <c r="AA358" s="32"/>
      <c r="AB358" s="32"/>
      <c r="AC358" s="32"/>
      <c r="AD358" s="32"/>
    </row>
    <row r="359" spans="1:30" ht="28" x14ac:dyDescent="0.3">
      <c r="A359" s="137" t="s">
        <v>750</v>
      </c>
      <c r="B359" s="138">
        <v>91996</v>
      </c>
      <c r="C359" s="137" t="s">
        <v>23</v>
      </c>
      <c r="D359" s="137" t="str">
        <f>VLOOKUP(B359,BD!A336:D8072,2,0)</f>
        <v>TOMADA MÉDIA DE EMBUTIR (1 MÓDULO), 2P+T 10 A, INCLUINDO SUPORTE E PLACA - FORNECIMENTO E INSTALAÇÃO. AF_03/2023</v>
      </c>
      <c r="E359" s="139" t="s">
        <v>26</v>
      </c>
      <c r="F359" s="148">
        <v>34</v>
      </c>
      <c r="G359" s="140" t="str">
        <f>VLOOKUP(B359,BD!A336:D8072,4,0)</f>
        <v>34,77</v>
      </c>
      <c r="H359" s="155">
        <f t="shared" si="23"/>
        <v>1182.18</v>
      </c>
      <c r="I359" s="155">
        <f t="shared" si="24"/>
        <v>41.8</v>
      </c>
      <c r="J359" s="155">
        <f t="shared" si="25"/>
        <v>1421.2</v>
      </c>
      <c r="K359" s="35"/>
      <c r="L359" s="32"/>
      <c r="M359" s="32"/>
      <c r="N359" s="32"/>
      <c r="O359" s="32"/>
      <c r="P359" s="32"/>
      <c r="Q359" s="32"/>
      <c r="R359" s="32"/>
      <c r="S359" s="32"/>
      <c r="T359" s="32"/>
      <c r="U359" s="32"/>
      <c r="V359" s="32"/>
      <c r="W359" s="32"/>
      <c r="X359" s="32"/>
      <c r="Y359" s="32"/>
      <c r="Z359" s="32"/>
      <c r="AA359" s="32"/>
      <c r="AB359" s="32"/>
      <c r="AC359" s="32"/>
      <c r="AD359" s="32"/>
    </row>
    <row r="360" spans="1:30" ht="28" x14ac:dyDescent="0.3">
      <c r="A360" s="137" t="s">
        <v>751</v>
      </c>
      <c r="B360" s="138">
        <v>92028</v>
      </c>
      <c r="C360" s="137" t="s">
        <v>23</v>
      </c>
      <c r="D360" s="137" t="str">
        <f>VLOOKUP(B360,BD!A337:D8073,2,0)</f>
        <v>INTERRUPTOR PARALELO (1 MÓDULO) COM 1 TOMADA DE EMBUTIR 2P+T 10 A, SEM SUPORTE E SEM PLACA - FORNECIMENTO E INSTALAÇÃO. AF_03/2023</v>
      </c>
      <c r="E360" s="139" t="s">
        <v>26</v>
      </c>
      <c r="F360" s="148">
        <v>1</v>
      </c>
      <c r="G360" s="140" t="str">
        <f>VLOOKUP(B360,BD!A337:D8073,4,0)</f>
        <v>45,71</v>
      </c>
      <c r="H360" s="155">
        <f t="shared" si="23"/>
        <v>45.71</v>
      </c>
      <c r="I360" s="155">
        <f t="shared" si="24"/>
        <v>54.95</v>
      </c>
      <c r="J360" s="155">
        <f t="shared" si="25"/>
        <v>54.95</v>
      </c>
      <c r="K360" s="35"/>
      <c r="L360" s="32"/>
      <c r="M360" s="32"/>
      <c r="N360" s="32"/>
      <c r="O360" s="32"/>
      <c r="P360" s="32"/>
      <c r="Q360" s="32"/>
      <c r="R360" s="32"/>
      <c r="S360" s="32"/>
      <c r="T360" s="32"/>
      <c r="U360" s="32"/>
      <c r="V360" s="32"/>
      <c r="W360" s="32"/>
      <c r="X360" s="32"/>
      <c r="Y360" s="32"/>
      <c r="Z360" s="32"/>
      <c r="AA360" s="32"/>
      <c r="AB360" s="32"/>
      <c r="AC360" s="32"/>
      <c r="AD360" s="32"/>
    </row>
    <row r="361" spans="1:30" ht="28" x14ac:dyDescent="0.3">
      <c r="A361" s="137" t="s">
        <v>752</v>
      </c>
      <c r="B361" s="138">
        <v>92022</v>
      </c>
      <c r="C361" s="137" t="s">
        <v>23</v>
      </c>
      <c r="D361" s="137" t="str">
        <f>VLOOKUP(B361,BD!A338:D8074,2,0)</f>
        <v>INTERRUPTOR SIMPLES (1 MÓDULO) COM 1 TOMADA DE EMBUTIR 2P+T 10 A, SEM SUPORTE E SEM PLACA - FORNECIMENTO E INSTALAÇÃO. AF_03/2023</v>
      </c>
      <c r="E361" s="139" t="s">
        <v>26</v>
      </c>
      <c r="F361" s="148">
        <v>10</v>
      </c>
      <c r="G361" s="140" t="str">
        <f>VLOOKUP(B361,BD!A338:D8074,4,0)</f>
        <v>39,27</v>
      </c>
      <c r="H361" s="155">
        <f t="shared" si="23"/>
        <v>392.7</v>
      </c>
      <c r="I361" s="155">
        <f t="shared" si="24"/>
        <v>47.21</v>
      </c>
      <c r="J361" s="155">
        <f t="shared" si="25"/>
        <v>472.1</v>
      </c>
      <c r="K361" s="35"/>
      <c r="L361" s="32"/>
      <c r="M361" s="32"/>
      <c r="N361" s="32"/>
      <c r="O361" s="32"/>
      <c r="P361" s="32"/>
      <c r="Q361" s="32"/>
      <c r="R361" s="32"/>
      <c r="S361" s="32"/>
      <c r="T361" s="32"/>
      <c r="U361" s="32"/>
      <c r="V361" s="32"/>
      <c r="W361" s="32"/>
      <c r="X361" s="32"/>
      <c r="Y361" s="32"/>
      <c r="Z361" s="32"/>
      <c r="AA361" s="32"/>
      <c r="AB361" s="32"/>
      <c r="AC361" s="32"/>
      <c r="AD361" s="32"/>
    </row>
    <row r="362" spans="1:30" ht="28" x14ac:dyDescent="0.3">
      <c r="A362" s="137" t="s">
        <v>753</v>
      </c>
      <c r="B362" s="138">
        <v>92002</v>
      </c>
      <c r="C362" s="137" t="s">
        <v>23</v>
      </c>
      <c r="D362" s="137" t="str">
        <f>VLOOKUP(B362,BD!A339:D8075,2,0)</f>
        <v>TOMADA MÉDIA DE EMBUTIR (2 MÓDULOS), 2P+T 10 A, SEM SUPORTE E SEM PLACA - FORNECIMENTO E INSTALAÇÃO. AF_03/2023</v>
      </c>
      <c r="E362" s="139" t="s">
        <v>26</v>
      </c>
      <c r="F362" s="148">
        <v>72</v>
      </c>
      <c r="G362" s="140" t="str">
        <f>VLOOKUP(B362,BD!A339:D8075,4,0)</f>
        <v>44,61</v>
      </c>
      <c r="H362" s="155">
        <f t="shared" si="23"/>
        <v>3211.92</v>
      </c>
      <c r="I362" s="155">
        <f t="shared" si="24"/>
        <v>53.63</v>
      </c>
      <c r="J362" s="155">
        <f t="shared" si="25"/>
        <v>3861.36</v>
      </c>
      <c r="K362" s="35"/>
      <c r="L362" s="32"/>
      <c r="M362" s="32"/>
      <c r="N362" s="32"/>
      <c r="O362" s="32"/>
      <c r="P362" s="32"/>
      <c r="Q362" s="32"/>
      <c r="R362" s="32"/>
      <c r="S362" s="32"/>
      <c r="T362" s="32"/>
      <c r="U362" s="32"/>
      <c r="V362" s="32"/>
      <c r="W362" s="32"/>
      <c r="X362" s="32"/>
      <c r="Y362" s="32"/>
      <c r="Z362" s="32"/>
      <c r="AA362" s="32"/>
      <c r="AB362" s="32"/>
      <c r="AC362" s="32"/>
      <c r="AD362" s="32"/>
    </row>
    <row r="363" spans="1:30" ht="28" x14ac:dyDescent="0.3">
      <c r="A363" s="137" t="s">
        <v>754</v>
      </c>
      <c r="B363" s="138">
        <v>92003</v>
      </c>
      <c r="C363" s="137" t="s">
        <v>23</v>
      </c>
      <c r="D363" s="137" t="str">
        <f>VLOOKUP(B363,BD!A340:D8076,2,0)</f>
        <v>TOMADA MÉDIA DE EMBUTIR (2 MÓDULOS), 2P+T 20 A, SEM SUPORTE E SEM PLACA - FORNECIMENTO E INSTALAÇÃO. AF_03/2023</v>
      </c>
      <c r="E363" s="139" t="s">
        <v>26</v>
      </c>
      <c r="F363" s="148">
        <v>22</v>
      </c>
      <c r="G363" s="140" t="str">
        <f>VLOOKUP(B363,BD!A340:D8076,4,0)</f>
        <v>48,85</v>
      </c>
      <c r="H363" s="155">
        <f t="shared" si="23"/>
        <v>1074.7</v>
      </c>
      <c r="I363" s="155">
        <f t="shared" si="24"/>
        <v>58.72</v>
      </c>
      <c r="J363" s="155">
        <f t="shared" si="25"/>
        <v>1291.8399999999999</v>
      </c>
      <c r="K363" s="35"/>
      <c r="L363" s="32"/>
      <c r="M363" s="32"/>
      <c r="N363" s="32"/>
      <c r="O363" s="32"/>
      <c r="P363" s="32"/>
      <c r="Q363" s="32"/>
      <c r="R363" s="32"/>
      <c r="S363" s="32"/>
      <c r="T363" s="32"/>
      <c r="U363" s="32"/>
      <c r="V363" s="32"/>
      <c r="W363" s="32"/>
      <c r="X363" s="32"/>
      <c r="Y363" s="32"/>
      <c r="Z363" s="32"/>
      <c r="AA363" s="32"/>
      <c r="AB363" s="32"/>
      <c r="AC363" s="32"/>
      <c r="AD363" s="32"/>
    </row>
    <row r="364" spans="1:30" ht="28" x14ac:dyDescent="0.3">
      <c r="A364" s="137" t="s">
        <v>755</v>
      </c>
      <c r="B364" s="138">
        <v>92010</v>
      </c>
      <c r="C364" s="137" t="s">
        <v>23</v>
      </c>
      <c r="D364" s="137" t="str">
        <f>VLOOKUP(B364,BD!A341:D8077,2,0)</f>
        <v>TOMADA MÉDIA DE EMBUTIR (3 MÓDULOS), 2P+T 10 A, SEM SUPORTE E SEM PLACA - FORNECIMENTO E INSTALAÇÃO. AF_03/2023</v>
      </c>
      <c r="E364" s="139" t="s">
        <v>26</v>
      </c>
      <c r="F364" s="148">
        <v>2</v>
      </c>
      <c r="G364" s="140" t="str">
        <f>VLOOKUP(B364,BD!A341:D8077,4,0)</f>
        <v>65,27</v>
      </c>
      <c r="H364" s="155">
        <f t="shared" si="23"/>
        <v>130.54</v>
      </c>
      <c r="I364" s="155">
        <f t="shared" si="24"/>
        <v>78.459999999999994</v>
      </c>
      <c r="J364" s="155">
        <f t="shared" si="25"/>
        <v>156.91999999999999</v>
      </c>
      <c r="K364" s="35"/>
      <c r="L364" s="32"/>
      <c r="M364" s="32"/>
      <c r="N364" s="32"/>
      <c r="O364" s="32"/>
      <c r="P364" s="32"/>
      <c r="Q364" s="32"/>
      <c r="R364" s="32"/>
      <c r="S364" s="32"/>
      <c r="T364" s="32"/>
      <c r="U364" s="32"/>
      <c r="V364" s="32"/>
      <c r="W364" s="32"/>
      <c r="X364" s="32"/>
      <c r="Y364" s="32"/>
      <c r="Z364" s="32"/>
      <c r="AA364" s="32"/>
      <c r="AB364" s="32"/>
      <c r="AC364" s="32"/>
      <c r="AD364" s="32"/>
    </row>
    <row r="365" spans="1:30" ht="28" x14ac:dyDescent="0.3">
      <c r="A365" s="137" t="s">
        <v>756</v>
      </c>
      <c r="B365" s="138">
        <v>91994</v>
      </c>
      <c r="C365" s="137" t="s">
        <v>23</v>
      </c>
      <c r="D365" s="137" t="str">
        <f>VLOOKUP(B365,BD!A342:D8078,2,0)</f>
        <v>TOMADA MÉDIA DE EMBUTIR (1 MÓDULO), 2P+T 10 A, SEM SUPORTE E SEM PLACA - FORNECIMENTO E INSTALAÇÃO. AF_03/2023</v>
      </c>
      <c r="E365" s="139" t="s">
        <v>26</v>
      </c>
      <c r="F365" s="148">
        <v>85</v>
      </c>
      <c r="G365" s="140" t="str">
        <f>VLOOKUP(B365,BD!A342:D8078,4,0)</f>
        <v>23,90</v>
      </c>
      <c r="H365" s="155">
        <f t="shared" si="23"/>
        <v>2031.5</v>
      </c>
      <c r="I365" s="155">
        <f t="shared" si="24"/>
        <v>28.73</v>
      </c>
      <c r="J365" s="155">
        <f t="shared" si="25"/>
        <v>2442.0500000000002</v>
      </c>
      <c r="K365" s="35"/>
      <c r="L365" s="32"/>
      <c r="M365" s="32"/>
      <c r="N365" s="32"/>
      <c r="O365" s="32"/>
      <c r="P365" s="32"/>
      <c r="Q365" s="32"/>
      <c r="R365" s="32"/>
      <c r="S365" s="32"/>
      <c r="T365" s="32"/>
      <c r="U365" s="32"/>
      <c r="V365" s="32"/>
      <c r="W365" s="32"/>
      <c r="X365" s="32"/>
      <c r="Y365" s="32"/>
      <c r="Z365" s="32"/>
      <c r="AA365" s="32"/>
      <c r="AB365" s="32"/>
      <c r="AC365" s="32"/>
      <c r="AD365" s="32"/>
    </row>
    <row r="366" spans="1:30" ht="28" x14ac:dyDescent="0.3">
      <c r="A366" s="137" t="s">
        <v>757</v>
      </c>
      <c r="B366" s="138">
        <v>91995</v>
      </c>
      <c r="C366" s="137" t="s">
        <v>23</v>
      </c>
      <c r="D366" s="137" t="str">
        <f>VLOOKUP(B366,BD!A343:D8079,2,0)</f>
        <v>TOMADA MÉDIA DE EMBUTIR (1 MÓDULO), 2P+T 20 A, SEM SUPORTE E SEM PLACA - FORNECIMENTO E INSTALAÇÃO. AF_03/2023</v>
      </c>
      <c r="E366" s="139" t="s">
        <v>26</v>
      </c>
      <c r="F366" s="148">
        <v>11</v>
      </c>
      <c r="G366" s="140" t="str">
        <f>VLOOKUP(B366,BD!A343:D8079,4,0)</f>
        <v>26,02</v>
      </c>
      <c r="H366" s="155">
        <f t="shared" si="23"/>
        <v>286.22000000000003</v>
      </c>
      <c r="I366" s="155">
        <f t="shared" si="24"/>
        <v>31.28</v>
      </c>
      <c r="J366" s="155">
        <f t="shared" si="25"/>
        <v>344.08</v>
      </c>
      <c r="K366" s="35"/>
      <c r="L366" s="32"/>
      <c r="M366" s="32"/>
      <c r="N366" s="32"/>
      <c r="O366" s="32"/>
      <c r="P366" s="32"/>
      <c r="Q366" s="32"/>
      <c r="R366" s="32"/>
      <c r="S366" s="32"/>
      <c r="T366" s="32"/>
      <c r="U366" s="32"/>
      <c r="V366" s="32"/>
      <c r="W366" s="32"/>
      <c r="X366" s="32"/>
      <c r="Y366" s="32"/>
      <c r="Z366" s="32"/>
      <c r="AA366" s="32"/>
      <c r="AB366" s="32"/>
      <c r="AC366" s="32"/>
      <c r="AD366" s="32"/>
    </row>
    <row r="367" spans="1:30" ht="15.5" x14ac:dyDescent="0.3">
      <c r="A367" s="137" t="s">
        <v>758</v>
      </c>
      <c r="B367" s="138" t="s">
        <v>1192</v>
      </c>
      <c r="C367" s="137" t="s">
        <v>100</v>
      </c>
      <c r="D367" s="137" t="s">
        <v>1193</v>
      </c>
      <c r="E367" s="139" t="s">
        <v>113</v>
      </c>
      <c r="F367" s="148">
        <v>2</v>
      </c>
      <c r="G367" s="140">
        <v>80.900000000000006</v>
      </c>
      <c r="H367" s="155">
        <f t="shared" si="23"/>
        <v>161.80000000000001</v>
      </c>
      <c r="I367" s="155">
        <f t="shared" si="24"/>
        <v>97.25</v>
      </c>
      <c r="J367" s="155">
        <f t="shared" si="25"/>
        <v>194.5</v>
      </c>
      <c r="K367" s="35"/>
      <c r="L367" s="32"/>
      <c r="M367" s="32"/>
      <c r="N367" s="32"/>
      <c r="O367" s="32"/>
      <c r="P367" s="32"/>
      <c r="Q367" s="32"/>
      <c r="R367" s="32"/>
      <c r="S367" s="32"/>
      <c r="T367" s="32"/>
      <c r="U367" s="32"/>
      <c r="V367" s="32"/>
      <c r="W367" s="32"/>
      <c r="X367" s="32"/>
      <c r="Y367" s="32"/>
      <c r="Z367" s="32"/>
      <c r="AA367" s="32"/>
      <c r="AB367" s="32"/>
      <c r="AC367" s="32"/>
      <c r="AD367" s="32"/>
    </row>
    <row r="368" spans="1:30" ht="15.5" x14ac:dyDescent="0.3">
      <c r="A368" s="137" t="s">
        <v>761</v>
      </c>
      <c r="B368" s="138" t="s">
        <v>801</v>
      </c>
      <c r="C368" s="137" t="s">
        <v>28</v>
      </c>
      <c r="D368" s="137" t="s">
        <v>802</v>
      </c>
      <c r="E368" s="139" t="s">
        <v>26</v>
      </c>
      <c r="F368" s="148">
        <v>2</v>
      </c>
      <c r="G368" s="140">
        <v>390.71</v>
      </c>
      <c r="H368" s="155">
        <f t="shared" si="23"/>
        <v>781.42</v>
      </c>
      <c r="I368" s="155">
        <f t="shared" si="24"/>
        <v>469.67</v>
      </c>
      <c r="J368" s="155">
        <f t="shared" si="25"/>
        <v>939.34</v>
      </c>
      <c r="K368" s="35"/>
      <c r="L368" s="32"/>
      <c r="M368" s="32"/>
      <c r="N368" s="32"/>
      <c r="O368" s="32"/>
      <c r="P368" s="32"/>
      <c r="Q368" s="32"/>
      <c r="R368" s="32"/>
      <c r="S368" s="32"/>
      <c r="T368" s="32"/>
      <c r="U368" s="32"/>
      <c r="V368" s="32"/>
      <c r="W368" s="32"/>
      <c r="X368" s="32"/>
      <c r="Y368" s="32"/>
      <c r="Z368" s="32"/>
      <c r="AA368" s="32"/>
      <c r="AB368" s="32"/>
      <c r="AC368" s="32"/>
      <c r="AD368" s="32"/>
    </row>
    <row r="369" spans="1:30" ht="28" x14ac:dyDescent="0.3">
      <c r="A369" s="137" t="s">
        <v>762</v>
      </c>
      <c r="B369" s="138">
        <v>93653</v>
      </c>
      <c r="C369" s="137" t="s">
        <v>23</v>
      </c>
      <c r="D369" s="137" t="str">
        <f>VLOOKUP(B369,BD!A346:D8082,2,0)</f>
        <v>DISJUNTOR MONOPOLAR TIPO DIN, CORRENTE NOMINAL DE 10A - FORNECIMENTO E INSTALAÇÃO. AF_10/2020</v>
      </c>
      <c r="E369" s="139" t="s">
        <v>26</v>
      </c>
      <c r="F369" s="148">
        <v>1</v>
      </c>
      <c r="G369" s="140" t="str">
        <f>VLOOKUP(B369,BD!A346:D8082,4,0)</f>
        <v>17,29</v>
      </c>
      <c r="H369" s="155">
        <f t="shared" si="23"/>
        <v>17.29</v>
      </c>
      <c r="I369" s="155">
        <f t="shared" si="24"/>
        <v>20.78</v>
      </c>
      <c r="J369" s="155">
        <f t="shared" si="25"/>
        <v>20.78</v>
      </c>
      <c r="K369" s="35"/>
      <c r="L369" s="32"/>
      <c r="M369" s="32"/>
      <c r="N369" s="32"/>
      <c r="O369" s="32"/>
      <c r="P369" s="32"/>
      <c r="Q369" s="32"/>
      <c r="R369" s="32"/>
      <c r="S369" s="32"/>
      <c r="T369" s="32"/>
      <c r="U369" s="32"/>
      <c r="V369" s="32"/>
      <c r="W369" s="32"/>
      <c r="X369" s="32"/>
      <c r="Y369" s="32"/>
      <c r="Z369" s="32"/>
      <c r="AA369" s="32"/>
      <c r="AB369" s="32"/>
      <c r="AC369" s="32"/>
      <c r="AD369" s="32"/>
    </row>
    <row r="370" spans="1:30" ht="28" x14ac:dyDescent="0.3">
      <c r="A370" s="137" t="s">
        <v>765</v>
      </c>
      <c r="B370" s="138">
        <v>93654</v>
      </c>
      <c r="C370" s="137" t="s">
        <v>23</v>
      </c>
      <c r="D370" s="137" t="str">
        <f>VLOOKUP(B370,BD!A347:D8083,2,0)</f>
        <v>DISJUNTOR MONOPOLAR TIPO DIN, CORRENTE NOMINAL DE 16A - FORNECIMENTO E INSTALAÇÃO. AF_10/2020</v>
      </c>
      <c r="E370" s="139" t="s">
        <v>26</v>
      </c>
      <c r="F370" s="148">
        <v>37</v>
      </c>
      <c r="G370" s="140" t="str">
        <f>VLOOKUP(B370,BD!A347:D8083,4,0)</f>
        <v>17,92</v>
      </c>
      <c r="H370" s="155">
        <f t="shared" si="23"/>
        <v>663.04</v>
      </c>
      <c r="I370" s="155">
        <f t="shared" si="24"/>
        <v>21.54</v>
      </c>
      <c r="J370" s="155">
        <f t="shared" si="25"/>
        <v>796.98</v>
      </c>
      <c r="K370" s="35"/>
      <c r="L370" s="32"/>
      <c r="M370" s="32"/>
      <c r="N370" s="32"/>
      <c r="O370" s="32"/>
      <c r="P370" s="32"/>
      <c r="Q370" s="32"/>
      <c r="R370" s="32"/>
      <c r="S370" s="32"/>
      <c r="T370" s="32"/>
      <c r="U370" s="32"/>
      <c r="V370" s="32"/>
      <c r="W370" s="32"/>
      <c r="X370" s="32"/>
      <c r="Y370" s="32"/>
      <c r="Z370" s="32"/>
      <c r="AA370" s="32"/>
      <c r="AB370" s="32"/>
      <c r="AC370" s="32"/>
      <c r="AD370" s="32"/>
    </row>
    <row r="371" spans="1:30" ht="15.5" x14ac:dyDescent="0.3">
      <c r="A371" s="137" t="s">
        <v>979</v>
      </c>
      <c r="B371" s="138">
        <v>93661</v>
      </c>
      <c r="C371" s="137" t="s">
        <v>23</v>
      </c>
      <c r="D371" s="137" t="str">
        <f>VLOOKUP(B371,BD!A348:D8084,2,0)</f>
        <v>DISJUNTOR BIPOLAR TIPO DIN, CORRENTE NOMINAL DE 16A - FORNECIMENTO E INSTALAÇÃO. AF_10/2020</v>
      </c>
      <c r="E371" s="139" t="s">
        <v>26</v>
      </c>
      <c r="F371" s="148">
        <v>5</v>
      </c>
      <c r="G371" s="140" t="str">
        <f>VLOOKUP(B371,BD!A348:D8084,4,0)</f>
        <v>88,45</v>
      </c>
      <c r="H371" s="155">
        <f t="shared" si="23"/>
        <v>442.25</v>
      </c>
      <c r="I371" s="155">
        <f t="shared" si="24"/>
        <v>106.33</v>
      </c>
      <c r="J371" s="155">
        <f t="shared" si="25"/>
        <v>531.65</v>
      </c>
      <c r="K371" s="35"/>
      <c r="L371" s="32"/>
      <c r="M371" s="32"/>
      <c r="N371" s="32"/>
      <c r="O371" s="32"/>
      <c r="P371" s="32"/>
      <c r="Q371" s="32"/>
      <c r="R371" s="32"/>
      <c r="S371" s="32"/>
      <c r="T371" s="32"/>
      <c r="U371" s="32"/>
      <c r="V371" s="32"/>
      <c r="W371" s="32"/>
      <c r="X371" s="32"/>
      <c r="Y371" s="32"/>
      <c r="Z371" s="32"/>
      <c r="AA371" s="32"/>
      <c r="AB371" s="32"/>
      <c r="AC371" s="32"/>
      <c r="AD371" s="32"/>
    </row>
    <row r="372" spans="1:30" ht="15.5" x14ac:dyDescent="0.3">
      <c r="A372" s="137" t="s">
        <v>980</v>
      </c>
      <c r="B372" s="138">
        <v>93662</v>
      </c>
      <c r="C372" s="137" t="s">
        <v>23</v>
      </c>
      <c r="D372" s="137" t="str">
        <f>VLOOKUP(B372,BD!A349:D8085,2,0)</f>
        <v>DISJUNTOR BIPOLAR TIPO DIN, CORRENTE NOMINAL DE 20A - FORNECIMENTO E INSTALAÇÃO. AF_10/2020</v>
      </c>
      <c r="E372" s="139" t="s">
        <v>26</v>
      </c>
      <c r="F372" s="148">
        <v>32</v>
      </c>
      <c r="G372" s="140" t="str">
        <f>VLOOKUP(B372,BD!A349:D8085,4,0)</f>
        <v>91,22</v>
      </c>
      <c r="H372" s="155">
        <f t="shared" si="23"/>
        <v>2919.04</v>
      </c>
      <c r="I372" s="155">
        <f t="shared" si="24"/>
        <v>109.66</v>
      </c>
      <c r="J372" s="155">
        <f t="shared" si="25"/>
        <v>3509.12</v>
      </c>
      <c r="K372" s="35"/>
      <c r="L372" s="32"/>
      <c r="M372" s="32"/>
      <c r="N372" s="32"/>
      <c r="O372" s="32"/>
      <c r="P372" s="32"/>
      <c r="Q372" s="32"/>
      <c r="R372" s="32"/>
      <c r="S372" s="32"/>
      <c r="T372" s="32"/>
      <c r="U372" s="32"/>
      <c r="V372" s="32"/>
      <c r="W372" s="32"/>
      <c r="X372" s="32"/>
      <c r="Y372" s="32"/>
      <c r="Z372" s="32"/>
      <c r="AA372" s="32"/>
      <c r="AB372" s="32"/>
      <c r="AC372" s="32"/>
      <c r="AD372" s="32"/>
    </row>
    <row r="373" spans="1:30" ht="15.5" x14ac:dyDescent="0.3">
      <c r="A373" s="137" t="s">
        <v>981</v>
      </c>
      <c r="B373" s="138">
        <v>93664</v>
      </c>
      <c r="C373" s="137" t="s">
        <v>23</v>
      </c>
      <c r="D373" s="137" t="str">
        <f>VLOOKUP(B373,BD!A350:D8086,2,0)</f>
        <v>DISJUNTOR BIPOLAR TIPO DIN, CORRENTE NOMINAL DE 32A - FORNECIMENTO E INSTALAÇÃO. AF_10/2020</v>
      </c>
      <c r="E373" s="139" t="s">
        <v>26</v>
      </c>
      <c r="F373" s="148">
        <v>2</v>
      </c>
      <c r="G373" s="140" t="str">
        <f>VLOOKUP(B373,BD!A350:D8086,4,0)</f>
        <v>94,48</v>
      </c>
      <c r="H373" s="155">
        <f t="shared" si="23"/>
        <v>188.96</v>
      </c>
      <c r="I373" s="155">
        <f t="shared" si="24"/>
        <v>113.57</v>
      </c>
      <c r="J373" s="155">
        <f t="shared" si="25"/>
        <v>227.14</v>
      </c>
      <c r="K373" s="35"/>
      <c r="L373" s="32"/>
      <c r="M373" s="32"/>
      <c r="N373" s="32"/>
      <c r="O373" s="32"/>
      <c r="P373" s="32"/>
      <c r="Q373" s="32"/>
      <c r="R373" s="32"/>
      <c r="S373" s="32"/>
      <c r="T373" s="32"/>
      <c r="U373" s="32"/>
      <c r="V373" s="32"/>
      <c r="W373" s="32"/>
      <c r="X373" s="32"/>
      <c r="Y373" s="32"/>
      <c r="Z373" s="32"/>
      <c r="AA373" s="32"/>
      <c r="AB373" s="32"/>
      <c r="AC373" s="32"/>
      <c r="AD373" s="32"/>
    </row>
    <row r="374" spans="1:30" ht="15.5" x14ac:dyDescent="0.3">
      <c r="A374" s="137" t="s">
        <v>982</v>
      </c>
      <c r="B374" s="138">
        <v>93665</v>
      </c>
      <c r="C374" s="137" t="s">
        <v>23</v>
      </c>
      <c r="D374" s="137" t="str">
        <f>VLOOKUP(B374,BD!A351:D8087,2,0)</f>
        <v>DISJUNTOR BIPOLAR TIPO DIN, CORRENTE NOMINAL DE 40A - FORNECIMENTO E INSTALAÇÃO. AF_10/2020</v>
      </c>
      <c r="E374" s="139" t="s">
        <v>26</v>
      </c>
      <c r="F374" s="148">
        <v>2</v>
      </c>
      <c r="G374" s="140" t="str">
        <f>VLOOKUP(B374,BD!A351:D8087,4,0)</f>
        <v>98,13</v>
      </c>
      <c r="H374" s="155">
        <f t="shared" si="23"/>
        <v>196.26</v>
      </c>
      <c r="I374" s="155">
        <f t="shared" si="24"/>
        <v>117.96</v>
      </c>
      <c r="J374" s="155">
        <f t="shared" si="25"/>
        <v>235.92</v>
      </c>
      <c r="K374" s="35"/>
      <c r="L374" s="32"/>
      <c r="M374" s="32"/>
      <c r="N374" s="32"/>
      <c r="O374" s="32"/>
      <c r="P374" s="32"/>
      <c r="Q374" s="32"/>
      <c r="R374" s="32"/>
      <c r="S374" s="32"/>
      <c r="T374" s="32"/>
      <c r="U374" s="32"/>
      <c r="V374" s="32"/>
      <c r="W374" s="32"/>
      <c r="X374" s="32"/>
      <c r="Y374" s="32"/>
      <c r="Z374" s="32"/>
      <c r="AA374" s="32"/>
      <c r="AB374" s="32"/>
      <c r="AC374" s="32"/>
      <c r="AD374" s="32"/>
    </row>
    <row r="375" spans="1:30" ht="15.5" x14ac:dyDescent="0.3">
      <c r="A375" s="137" t="s">
        <v>983</v>
      </c>
      <c r="B375" s="138" t="s">
        <v>1194</v>
      </c>
      <c r="C375" s="137" t="s">
        <v>100</v>
      </c>
      <c r="D375" s="137" t="s">
        <v>1195</v>
      </c>
      <c r="E375" s="139" t="s">
        <v>113</v>
      </c>
      <c r="F375" s="148">
        <v>2</v>
      </c>
      <c r="G375" s="140">
        <v>92.03</v>
      </c>
      <c r="H375" s="155">
        <f t="shared" si="23"/>
        <v>184.06</v>
      </c>
      <c r="I375" s="155">
        <f t="shared" si="24"/>
        <v>110.63</v>
      </c>
      <c r="J375" s="155">
        <f t="shared" si="25"/>
        <v>221.26</v>
      </c>
      <c r="K375" s="35"/>
      <c r="L375" s="32"/>
      <c r="M375" s="32"/>
      <c r="N375" s="32"/>
      <c r="O375" s="32"/>
      <c r="P375" s="32"/>
      <c r="Q375" s="32"/>
      <c r="R375" s="32"/>
      <c r="S375" s="32"/>
      <c r="T375" s="32"/>
      <c r="U375" s="32"/>
      <c r="V375" s="32"/>
      <c r="W375" s="32"/>
      <c r="X375" s="32"/>
      <c r="Y375" s="32"/>
      <c r="Z375" s="32"/>
      <c r="AA375" s="32"/>
      <c r="AB375" s="32"/>
      <c r="AC375" s="32"/>
      <c r="AD375" s="32"/>
    </row>
    <row r="376" spans="1:30" ht="15.5" x14ac:dyDescent="0.3">
      <c r="A376" s="137" t="s">
        <v>984</v>
      </c>
      <c r="B376" s="138" t="s">
        <v>1196</v>
      </c>
      <c r="C376" s="137" t="s">
        <v>100</v>
      </c>
      <c r="D376" s="137" t="s">
        <v>1197</v>
      </c>
      <c r="E376" s="139" t="s">
        <v>113</v>
      </c>
      <c r="F376" s="148">
        <v>1</v>
      </c>
      <c r="G376" s="140">
        <v>507.93</v>
      </c>
      <c r="H376" s="155">
        <f t="shared" si="23"/>
        <v>507.93</v>
      </c>
      <c r="I376" s="155">
        <f t="shared" si="24"/>
        <v>610.58000000000004</v>
      </c>
      <c r="J376" s="155">
        <f t="shared" si="25"/>
        <v>610.58000000000004</v>
      </c>
      <c r="K376" s="35"/>
      <c r="L376" s="32"/>
      <c r="M376" s="32"/>
      <c r="N376" s="32"/>
      <c r="O376" s="32"/>
      <c r="P376" s="32"/>
      <c r="Q376" s="32"/>
      <c r="R376" s="32"/>
      <c r="S376" s="32"/>
      <c r="T376" s="32"/>
      <c r="U376" s="32"/>
      <c r="V376" s="32"/>
      <c r="W376" s="32"/>
      <c r="X376" s="32"/>
      <c r="Y376" s="32"/>
      <c r="Z376" s="32"/>
      <c r="AA376" s="32"/>
      <c r="AB376" s="32"/>
      <c r="AC376" s="32"/>
      <c r="AD376" s="32"/>
    </row>
    <row r="377" spans="1:30" ht="15.5" x14ac:dyDescent="0.3">
      <c r="A377" s="137" t="s">
        <v>985</v>
      </c>
      <c r="B377" s="138" t="s">
        <v>449</v>
      </c>
      <c r="C377" s="137" t="s">
        <v>28</v>
      </c>
      <c r="D377" s="137" t="s">
        <v>450</v>
      </c>
      <c r="E377" s="139" t="s">
        <v>26</v>
      </c>
      <c r="F377" s="148">
        <v>14</v>
      </c>
      <c r="G377" s="140">
        <v>115.37</v>
      </c>
      <c r="H377" s="155">
        <f t="shared" si="23"/>
        <v>1615.18</v>
      </c>
      <c r="I377" s="155">
        <f t="shared" si="24"/>
        <v>138.69</v>
      </c>
      <c r="J377" s="155">
        <f t="shared" si="25"/>
        <v>1941.66</v>
      </c>
      <c r="K377" s="35"/>
      <c r="L377" s="32"/>
      <c r="M377" s="32"/>
      <c r="N377" s="32"/>
      <c r="O377" s="32"/>
      <c r="P377" s="32"/>
      <c r="Q377" s="32"/>
      <c r="R377" s="32"/>
      <c r="S377" s="32"/>
      <c r="T377" s="32"/>
      <c r="U377" s="32"/>
      <c r="V377" s="32"/>
      <c r="W377" s="32"/>
      <c r="X377" s="32"/>
      <c r="Y377" s="32"/>
      <c r="Z377" s="32"/>
      <c r="AA377" s="32"/>
      <c r="AB377" s="32"/>
      <c r="AC377" s="32"/>
      <c r="AD377" s="32"/>
    </row>
    <row r="378" spans="1:30" ht="28" x14ac:dyDescent="0.3">
      <c r="A378" s="137" t="s">
        <v>986</v>
      </c>
      <c r="B378" s="138" t="s">
        <v>803</v>
      </c>
      <c r="C378" s="137" t="s">
        <v>133</v>
      </c>
      <c r="D378" s="137" t="s">
        <v>804</v>
      </c>
      <c r="E378" s="139" t="s">
        <v>113</v>
      </c>
      <c r="F378" s="148">
        <v>4</v>
      </c>
      <c r="G378" s="140">
        <v>2608.54</v>
      </c>
      <c r="H378" s="155">
        <f t="shared" si="23"/>
        <v>10434.16</v>
      </c>
      <c r="I378" s="155">
        <f t="shared" si="24"/>
        <v>3135.73</v>
      </c>
      <c r="J378" s="155">
        <f t="shared" si="25"/>
        <v>12542.92</v>
      </c>
      <c r="K378" s="35"/>
      <c r="L378" s="32"/>
      <c r="M378" s="32"/>
      <c r="N378" s="32"/>
      <c r="O378" s="32"/>
      <c r="P378" s="32"/>
      <c r="Q378" s="32"/>
      <c r="R378" s="32"/>
      <c r="S378" s="32"/>
      <c r="T378" s="32"/>
      <c r="U378" s="32"/>
      <c r="V378" s="32"/>
      <c r="W378" s="32"/>
      <c r="X378" s="32"/>
      <c r="Y378" s="32"/>
      <c r="Z378" s="32"/>
      <c r="AA378" s="32"/>
      <c r="AB378" s="32"/>
      <c r="AC378" s="32"/>
      <c r="AD378" s="32"/>
    </row>
    <row r="379" spans="1:30" ht="15.5" x14ac:dyDescent="0.3">
      <c r="A379" s="137" t="s">
        <v>987</v>
      </c>
      <c r="B379" s="138" t="s">
        <v>599</v>
      </c>
      <c r="C379" s="137" t="s">
        <v>28</v>
      </c>
      <c r="D379" s="137" t="s">
        <v>600</v>
      </c>
      <c r="E379" s="139" t="s">
        <v>26</v>
      </c>
      <c r="F379" s="148">
        <v>1</v>
      </c>
      <c r="G379" s="140">
        <v>240.3</v>
      </c>
      <c r="H379" s="155">
        <f t="shared" si="23"/>
        <v>240.3</v>
      </c>
      <c r="I379" s="155">
        <f t="shared" si="24"/>
        <v>288.86</v>
      </c>
      <c r="J379" s="155">
        <f t="shared" si="25"/>
        <v>288.86</v>
      </c>
      <c r="K379" s="35"/>
      <c r="L379" s="32"/>
      <c r="M379" s="32"/>
      <c r="N379" s="32"/>
      <c r="O379" s="32"/>
      <c r="P379" s="32"/>
      <c r="Q379" s="32"/>
      <c r="R379" s="32"/>
      <c r="S379" s="32"/>
      <c r="T379" s="32"/>
      <c r="U379" s="32"/>
      <c r="V379" s="32"/>
      <c r="W379" s="32"/>
      <c r="X379" s="32"/>
      <c r="Y379" s="32"/>
      <c r="Z379" s="32"/>
      <c r="AA379" s="32"/>
      <c r="AB379" s="32"/>
      <c r="AC379" s="32"/>
      <c r="AD379" s="32"/>
    </row>
    <row r="380" spans="1:30" ht="15.5" x14ac:dyDescent="0.3">
      <c r="A380" s="137" t="s">
        <v>988</v>
      </c>
      <c r="B380" s="138" t="s">
        <v>149</v>
      </c>
      <c r="C380" s="137" t="s">
        <v>100</v>
      </c>
      <c r="D380" s="137" t="s">
        <v>805</v>
      </c>
      <c r="E380" s="139" t="s">
        <v>113</v>
      </c>
      <c r="F380" s="148">
        <v>2</v>
      </c>
      <c r="G380" s="140">
        <v>288.69</v>
      </c>
      <c r="H380" s="155">
        <f t="shared" si="23"/>
        <v>577.38</v>
      </c>
      <c r="I380" s="155">
        <f t="shared" si="24"/>
        <v>347.03</v>
      </c>
      <c r="J380" s="155">
        <f t="shared" si="25"/>
        <v>694.06</v>
      </c>
      <c r="K380" s="35"/>
      <c r="L380" s="32"/>
      <c r="M380" s="32"/>
      <c r="N380" s="32"/>
      <c r="O380" s="32"/>
      <c r="P380" s="32"/>
      <c r="Q380" s="32"/>
      <c r="R380" s="32"/>
      <c r="S380" s="32"/>
      <c r="T380" s="32"/>
      <c r="U380" s="32"/>
      <c r="V380" s="32"/>
      <c r="W380" s="32"/>
      <c r="X380" s="32"/>
      <c r="Y380" s="32"/>
      <c r="Z380" s="32"/>
      <c r="AA380" s="32"/>
      <c r="AB380" s="32"/>
      <c r="AC380" s="32"/>
      <c r="AD380" s="32"/>
    </row>
    <row r="381" spans="1:30" ht="15.5" x14ac:dyDescent="0.3">
      <c r="A381" s="137" t="s">
        <v>989</v>
      </c>
      <c r="B381" s="138" t="s">
        <v>451</v>
      </c>
      <c r="C381" s="137" t="s">
        <v>28</v>
      </c>
      <c r="D381" s="137" t="s">
        <v>452</v>
      </c>
      <c r="E381" s="139" t="s">
        <v>26</v>
      </c>
      <c r="F381" s="148">
        <v>3</v>
      </c>
      <c r="G381" s="140">
        <v>26.8</v>
      </c>
      <c r="H381" s="155">
        <f t="shared" si="23"/>
        <v>80.400000000000006</v>
      </c>
      <c r="I381" s="155">
        <f t="shared" si="24"/>
        <v>32.22</v>
      </c>
      <c r="J381" s="155">
        <f t="shared" si="25"/>
        <v>96.66</v>
      </c>
      <c r="K381" s="35"/>
      <c r="L381" s="32"/>
      <c r="M381" s="32"/>
      <c r="N381" s="32"/>
      <c r="O381" s="32"/>
      <c r="P381" s="32"/>
      <c r="Q381" s="32"/>
      <c r="R381" s="32"/>
      <c r="S381" s="32"/>
      <c r="T381" s="32"/>
      <c r="U381" s="32"/>
      <c r="V381" s="32"/>
      <c r="W381" s="32"/>
      <c r="X381" s="32"/>
      <c r="Y381" s="32"/>
      <c r="Z381" s="32"/>
      <c r="AA381" s="32"/>
      <c r="AB381" s="32"/>
      <c r="AC381" s="32"/>
      <c r="AD381" s="32"/>
    </row>
    <row r="382" spans="1:30" ht="15.5" x14ac:dyDescent="0.3">
      <c r="A382" s="137" t="s">
        <v>990</v>
      </c>
      <c r="B382" s="138" t="s">
        <v>806</v>
      </c>
      <c r="C382" s="137" t="s">
        <v>28</v>
      </c>
      <c r="D382" s="137" t="s">
        <v>807</v>
      </c>
      <c r="E382" s="139" t="s">
        <v>26</v>
      </c>
      <c r="F382" s="148">
        <v>1</v>
      </c>
      <c r="G382" s="140">
        <v>28.91</v>
      </c>
      <c r="H382" s="155">
        <f t="shared" si="23"/>
        <v>28.91</v>
      </c>
      <c r="I382" s="155">
        <f t="shared" si="24"/>
        <v>34.75</v>
      </c>
      <c r="J382" s="155">
        <f t="shared" si="25"/>
        <v>34.75</v>
      </c>
      <c r="K382" s="35"/>
      <c r="L382" s="32"/>
      <c r="M382" s="32"/>
      <c r="N382" s="32"/>
      <c r="O382" s="32"/>
      <c r="P382" s="32"/>
      <c r="Q382" s="32"/>
      <c r="R382" s="32"/>
      <c r="S382" s="32"/>
      <c r="T382" s="32"/>
      <c r="U382" s="32"/>
      <c r="V382" s="32"/>
      <c r="W382" s="32"/>
      <c r="X382" s="32"/>
      <c r="Y382" s="32"/>
      <c r="Z382" s="32"/>
      <c r="AA382" s="32"/>
      <c r="AB382" s="32"/>
      <c r="AC382" s="32"/>
      <c r="AD382" s="32"/>
    </row>
    <row r="383" spans="1:30" ht="15.5" x14ac:dyDescent="0.3">
      <c r="A383" s="137" t="s">
        <v>991</v>
      </c>
      <c r="B383" s="138" t="s">
        <v>808</v>
      </c>
      <c r="C383" s="137" t="s">
        <v>28</v>
      </c>
      <c r="D383" s="137" t="s">
        <v>809</v>
      </c>
      <c r="E383" s="139" t="s">
        <v>31</v>
      </c>
      <c r="F383" s="148">
        <v>29.4</v>
      </c>
      <c r="G383" s="140">
        <v>88.09</v>
      </c>
      <c r="H383" s="155">
        <f t="shared" si="23"/>
        <v>2589.85</v>
      </c>
      <c r="I383" s="155">
        <f t="shared" si="24"/>
        <v>105.89</v>
      </c>
      <c r="J383" s="155">
        <f t="shared" si="25"/>
        <v>3113.17</v>
      </c>
      <c r="K383" s="35"/>
      <c r="L383" s="32"/>
      <c r="M383" s="32"/>
      <c r="N383" s="32"/>
      <c r="O383" s="32"/>
      <c r="P383" s="32"/>
      <c r="Q383" s="32"/>
      <c r="R383" s="32"/>
      <c r="S383" s="32"/>
      <c r="T383" s="32"/>
      <c r="U383" s="32"/>
      <c r="V383" s="32"/>
      <c r="W383" s="32"/>
      <c r="X383" s="32"/>
      <c r="Y383" s="32"/>
      <c r="Z383" s="32"/>
      <c r="AA383" s="32"/>
      <c r="AB383" s="32"/>
      <c r="AC383" s="32"/>
      <c r="AD383" s="32"/>
    </row>
    <row r="384" spans="1:30" ht="15.5" x14ac:dyDescent="0.3">
      <c r="A384" s="137" t="s">
        <v>992</v>
      </c>
      <c r="B384" s="138" t="s">
        <v>810</v>
      </c>
      <c r="C384" s="137" t="s">
        <v>100</v>
      </c>
      <c r="D384" s="137" t="s">
        <v>811</v>
      </c>
      <c r="E384" s="139" t="s">
        <v>113</v>
      </c>
      <c r="F384" s="148">
        <v>22</v>
      </c>
      <c r="G384" s="140">
        <v>10.64</v>
      </c>
      <c r="H384" s="155">
        <f t="shared" si="23"/>
        <v>234.08</v>
      </c>
      <c r="I384" s="155">
        <f t="shared" si="24"/>
        <v>12.79</v>
      </c>
      <c r="J384" s="155">
        <f t="shared" si="25"/>
        <v>281.38</v>
      </c>
      <c r="K384" s="35"/>
      <c r="L384" s="32"/>
      <c r="M384" s="32"/>
      <c r="N384" s="32"/>
      <c r="O384" s="32"/>
      <c r="P384" s="32"/>
      <c r="Q384" s="32"/>
      <c r="R384" s="32"/>
      <c r="S384" s="32"/>
      <c r="T384" s="32"/>
      <c r="U384" s="32"/>
      <c r="V384" s="32"/>
      <c r="W384" s="32"/>
      <c r="X384" s="32"/>
      <c r="Y384" s="32"/>
      <c r="Z384" s="32"/>
      <c r="AA384" s="32"/>
      <c r="AB384" s="32"/>
      <c r="AC384" s="32"/>
      <c r="AD384" s="32"/>
    </row>
    <row r="385" spans="1:30" ht="15.5" x14ac:dyDescent="0.3">
      <c r="A385" s="137" t="s">
        <v>993</v>
      </c>
      <c r="B385" s="138" t="s">
        <v>812</v>
      </c>
      <c r="C385" s="137" t="s">
        <v>100</v>
      </c>
      <c r="D385" s="137" t="s">
        <v>813</v>
      </c>
      <c r="E385" s="139" t="s">
        <v>113</v>
      </c>
      <c r="F385" s="148">
        <v>26</v>
      </c>
      <c r="G385" s="140">
        <v>18.93</v>
      </c>
      <c r="H385" s="155">
        <f t="shared" si="23"/>
        <v>492.18</v>
      </c>
      <c r="I385" s="155">
        <f t="shared" si="24"/>
        <v>22.76</v>
      </c>
      <c r="J385" s="155">
        <f t="shared" si="25"/>
        <v>591.76</v>
      </c>
      <c r="K385" s="35"/>
      <c r="L385" s="32"/>
      <c r="M385" s="32"/>
      <c r="N385" s="32"/>
      <c r="O385" s="32"/>
      <c r="P385" s="32"/>
      <c r="Q385" s="32"/>
      <c r="R385" s="32"/>
      <c r="S385" s="32"/>
      <c r="T385" s="32"/>
      <c r="U385" s="32"/>
      <c r="V385" s="32"/>
      <c r="W385" s="32"/>
      <c r="X385" s="32"/>
      <c r="Y385" s="32"/>
      <c r="Z385" s="32"/>
      <c r="AA385" s="32"/>
      <c r="AB385" s="32"/>
      <c r="AC385" s="32"/>
      <c r="AD385" s="32"/>
    </row>
    <row r="386" spans="1:30" ht="15.5" x14ac:dyDescent="0.3">
      <c r="A386" s="137" t="s">
        <v>994</v>
      </c>
      <c r="B386" s="138" t="s">
        <v>814</v>
      </c>
      <c r="C386" s="137" t="s">
        <v>28</v>
      </c>
      <c r="D386" s="137" t="s">
        <v>815</v>
      </c>
      <c r="E386" s="139" t="s">
        <v>26</v>
      </c>
      <c r="F386" s="148">
        <v>1</v>
      </c>
      <c r="G386" s="140">
        <v>26.87</v>
      </c>
      <c r="H386" s="155">
        <f t="shared" si="23"/>
        <v>26.87</v>
      </c>
      <c r="I386" s="155">
        <f t="shared" si="24"/>
        <v>32.299999999999997</v>
      </c>
      <c r="J386" s="155">
        <f t="shared" si="25"/>
        <v>32.299999999999997</v>
      </c>
      <c r="K386" s="35"/>
      <c r="L386" s="32"/>
      <c r="M386" s="32"/>
      <c r="N386" s="32"/>
      <c r="O386" s="32"/>
      <c r="P386" s="32"/>
      <c r="Q386" s="32"/>
      <c r="R386" s="32"/>
      <c r="S386" s="32"/>
      <c r="T386" s="32"/>
      <c r="U386" s="32"/>
      <c r="V386" s="32"/>
      <c r="W386" s="32"/>
      <c r="X386" s="32"/>
      <c r="Y386" s="32"/>
      <c r="Z386" s="32"/>
      <c r="AA386" s="32"/>
      <c r="AB386" s="32"/>
      <c r="AC386" s="32"/>
      <c r="AD386" s="32"/>
    </row>
    <row r="387" spans="1:30" ht="28" x14ac:dyDescent="0.3">
      <c r="A387" s="137" t="s">
        <v>995</v>
      </c>
      <c r="B387" s="138">
        <v>91837</v>
      </c>
      <c r="C387" s="137" t="s">
        <v>23</v>
      </c>
      <c r="D387" s="137" t="str">
        <f>VLOOKUP(B387,BD!A364:D8100,2,0)</f>
        <v>ELETRODUTO FLEXÍVEL CORRUGADO REFORÇADO, PVC, DN 32 MM (1"), PARA CIRCUITOS TERMINAIS, INSTALADO EM FORRO - FORNECIMENTO E INSTALAÇÃO. AF_03/2023_PA</v>
      </c>
      <c r="E387" s="139" t="s">
        <v>31</v>
      </c>
      <c r="F387" s="148">
        <v>113.6</v>
      </c>
      <c r="G387" s="140" t="str">
        <f>VLOOKUP(B387,BD!A364:D8100,4,0)</f>
        <v>24,53</v>
      </c>
      <c r="H387" s="155">
        <f t="shared" si="23"/>
        <v>2786.61</v>
      </c>
      <c r="I387" s="155">
        <f t="shared" si="24"/>
        <v>29.49</v>
      </c>
      <c r="J387" s="155">
        <f t="shared" si="25"/>
        <v>3350.06</v>
      </c>
      <c r="K387" s="35"/>
      <c r="L387" s="32"/>
      <c r="M387" s="32"/>
      <c r="N387" s="32"/>
      <c r="O387" s="32"/>
      <c r="P387" s="32"/>
      <c r="Q387" s="32"/>
      <c r="R387" s="32"/>
      <c r="S387" s="32"/>
      <c r="T387" s="32"/>
      <c r="U387" s="32"/>
      <c r="V387" s="32"/>
      <c r="W387" s="32"/>
      <c r="X387" s="32"/>
      <c r="Y387" s="32"/>
      <c r="Z387" s="32"/>
      <c r="AA387" s="32"/>
      <c r="AB387" s="32"/>
      <c r="AC387" s="32"/>
      <c r="AD387" s="32"/>
    </row>
    <row r="388" spans="1:30" ht="28" x14ac:dyDescent="0.3">
      <c r="A388" s="137" t="s">
        <v>996</v>
      </c>
      <c r="B388" s="138">
        <v>91835</v>
      </c>
      <c r="C388" s="137" t="s">
        <v>23</v>
      </c>
      <c r="D388" s="137" t="str">
        <f>VLOOKUP(B388,BD!A365:D8101,2,0)</f>
        <v>ELETRODUTO FLEXÍVEL CORRUGADO REFORÇADO, PVC, DN 25 MM (3/4"), PARA CIRCUITOS TERMINAIS, INSTALADO EM FORRO - FORNECIMENTO E INSTALAÇÃO. AF_03/2023_PA</v>
      </c>
      <c r="E388" s="139" t="s">
        <v>31</v>
      </c>
      <c r="F388" s="148">
        <v>1099.5999999999999</v>
      </c>
      <c r="G388" s="140" t="str">
        <f>VLOOKUP(B388,BD!A365:D8101,4,0)</f>
        <v>19,21</v>
      </c>
      <c r="H388" s="155">
        <f t="shared" si="23"/>
        <v>21123.32</v>
      </c>
      <c r="I388" s="155">
        <f t="shared" si="24"/>
        <v>23.09</v>
      </c>
      <c r="J388" s="155">
        <f t="shared" si="25"/>
        <v>25389.759999999998</v>
      </c>
      <c r="K388" s="35"/>
      <c r="L388" s="32"/>
      <c r="M388" s="32"/>
      <c r="N388" s="32"/>
      <c r="O388" s="32"/>
      <c r="P388" s="32"/>
      <c r="Q388" s="32"/>
      <c r="R388" s="32"/>
      <c r="S388" s="32"/>
      <c r="T388" s="32"/>
      <c r="U388" s="32"/>
      <c r="V388" s="32"/>
      <c r="W388" s="32"/>
      <c r="X388" s="32"/>
      <c r="Y388" s="32"/>
      <c r="Z388" s="32"/>
      <c r="AA388" s="32"/>
      <c r="AB388" s="32"/>
      <c r="AC388" s="32"/>
      <c r="AD388" s="32"/>
    </row>
    <row r="389" spans="1:30" ht="28" x14ac:dyDescent="0.3">
      <c r="A389" s="137" t="s">
        <v>997</v>
      </c>
      <c r="B389" s="138">
        <v>93008</v>
      </c>
      <c r="C389" s="137" t="s">
        <v>23</v>
      </c>
      <c r="D389" s="137" t="str">
        <f>VLOOKUP(B389,BD!A366:D8102,2,0)</f>
        <v>ELETRODUTO RÍGIDO ROSCÁVEL, PVC, DN 50 MM (1 1/2"), PARA REDE ENTERRADA DE DISTRIBUIÇÃO DE ENERGIA ELÉTRICA - FORNECIMENTO E INSTALAÇÃO. AF_12/2021</v>
      </c>
      <c r="E389" s="139" t="s">
        <v>31</v>
      </c>
      <c r="F389" s="148">
        <v>42.9</v>
      </c>
      <c r="G389" s="140" t="str">
        <f>VLOOKUP(B389,BD!A366:D8102,4,0)</f>
        <v>19,97</v>
      </c>
      <c r="H389" s="155">
        <f t="shared" si="23"/>
        <v>856.71</v>
      </c>
      <c r="I389" s="155">
        <f t="shared" si="24"/>
        <v>24.01</v>
      </c>
      <c r="J389" s="155">
        <f t="shared" si="25"/>
        <v>1030.03</v>
      </c>
      <c r="K389" s="35"/>
      <c r="L389" s="32"/>
      <c r="M389" s="32"/>
      <c r="N389" s="32"/>
      <c r="O389" s="32"/>
      <c r="P389" s="32"/>
      <c r="Q389" s="32"/>
      <c r="R389" s="32"/>
      <c r="S389" s="32"/>
      <c r="T389" s="32"/>
      <c r="U389" s="32"/>
      <c r="V389" s="32"/>
      <c r="W389" s="32"/>
      <c r="X389" s="32"/>
      <c r="Y389" s="32"/>
      <c r="Z389" s="32"/>
      <c r="AA389" s="32"/>
      <c r="AB389" s="32"/>
      <c r="AC389" s="32"/>
      <c r="AD389" s="32"/>
    </row>
    <row r="390" spans="1:30" ht="28" x14ac:dyDescent="0.3">
      <c r="A390" s="137" t="s">
        <v>998</v>
      </c>
      <c r="B390" s="138">
        <v>91865</v>
      </c>
      <c r="C390" s="137" t="s">
        <v>23</v>
      </c>
      <c r="D390" s="137" t="str">
        <f>VLOOKUP(B390,BD!A367:D8103,2,0)</f>
        <v>ELETRODUTO RÍGIDO ROSCÁVEL, PVC, DN 40 MM (1 1/4"), PARA CIRCUITOS TERMINAIS, INSTALADO EM FORRO - FORNECIMENTO E INSTALAÇÃO. AF_03/2023</v>
      </c>
      <c r="E390" s="139" t="s">
        <v>31</v>
      </c>
      <c r="F390" s="148">
        <v>133.19999999999999</v>
      </c>
      <c r="G390" s="140" t="str">
        <f>VLOOKUP(B390,BD!A367:D8103,4,0)</f>
        <v>20,27</v>
      </c>
      <c r="H390" s="155">
        <f t="shared" si="23"/>
        <v>2699.96</v>
      </c>
      <c r="I390" s="155">
        <f t="shared" si="24"/>
        <v>24.37</v>
      </c>
      <c r="J390" s="155">
        <f t="shared" si="25"/>
        <v>3246.08</v>
      </c>
      <c r="K390" s="35"/>
      <c r="L390" s="32"/>
      <c r="M390" s="32"/>
      <c r="N390" s="32"/>
      <c r="O390" s="32"/>
      <c r="P390" s="32"/>
      <c r="Q390" s="32"/>
      <c r="R390" s="32"/>
      <c r="S390" s="32"/>
      <c r="T390" s="32"/>
      <c r="U390" s="32"/>
      <c r="V390" s="32"/>
      <c r="W390" s="32"/>
      <c r="X390" s="32"/>
      <c r="Y390" s="32"/>
      <c r="Z390" s="32"/>
      <c r="AA390" s="32"/>
      <c r="AB390" s="32"/>
      <c r="AC390" s="32"/>
      <c r="AD390" s="32"/>
    </row>
    <row r="391" spans="1:30" ht="28" x14ac:dyDescent="0.3">
      <c r="A391" s="137" t="s">
        <v>999</v>
      </c>
      <c r="B391" s="138">
        <v>93009</v>
      </c>
      <c r="C391" s="137" t="s">
        <v>23</v>
      </c>
      <c r="D391" s="137" t="str">
        <f>VLOOKUP(B391,BD!A368:D8104,2,0)</f>
        <v>ELETRODUTO RÍGIDO ROSCÁVEL, PVC, DN 60 MM (2"), PARA REDE ENTERRADA DE DISTRIBUIÇÃO DE ENERGIA ELÉTRICA - FORNECIMENTO E INSTALAÇÃO. AF_12/2021</v>
      </c>
      <c r="E391" s="139" t="s">
        <v>31</v>
      </c>
      <c r="F391" s="148">
        <v>41.4</v>
      </c>
      <c r="G391" s="140" t="str">
        <f>VLOOKUP(B391,BD!A368:D8104,4,0)</f>
        <v>29,83</v>
      </c>
      <c r="H391" s="155">
        <f t="shared" si="23"/>
        <v>1234.96</v>
      </c>
      <c r="I391" s="155">
        <f t="shared" si="24"/>
        <v>35.86</v>
      </c>
      <c r="J391" s="155">
        <f t="shared" si="25"/>
        <v>1484.6</v>
      </c>
      <c r="K391" s="35"/>
      <c r="L391" s="32"/>
      <c r="M391" s="32"/>
      <c r="N391" s="32"/>
      <c r="O391" s="32"/>
      <c r="P391" s="32"/>
      <c r="Q391" s="32"/>
      <c r="R391" s="32"/>
      <c r="S391" s="32"/>
      <c r="T391" s="32"/>
      <c r="U391" s="32"/>
      <c r="V391" s="32"/>
      <c r="W391" s="32"/>
      <c r="X391" s="32"/>
      <c r="Y391" s="32"/>
      <c r="Z391" s="32"/>
      <c r="AA391" s="32"/>
      <c r="AB391" s="32"/>
      <c r="AC391" s="32"/>
      <c r="AD391" s="32"/>
    </row>
    <row r="392" spans="1:30" ht="15.5" x14ac:dyDescent="0.3">
      <c r="A392" s="137" t="s">
        <v>1000</v>
      </c>
      <c r="B392" s="138" t="s">
        <v>816</v>
      </c>
      <c r="C392" s="137" t="s">
        <v>133</v>
      </c>
      <c r="D392" s="137" t="s">
        <v>817</v>
      </c>
      <c r="E392" s="139" t="s">
        <v>165</v>
      </c>
      <c r="F392" s="148">
        <v>1</v>
      </c>
      <c r="G392" s="140">
        <v>22.19</v>
      </c>
      <c r="H392" s="155">
        <f t="shared" si="23"/>
        <v>22.19</v>
      </c>
      <c r="I392" s="155">
        <f t="shared" si="24"/>
        <v>26.67</v>
      </c>
      <c r="J392" s="155">
        <f t="shared" si="25"/>
        <v>26.67</v>
      </c>
      <c r="K392" s="35"/>
      <c r="L392" s="32"/>
      <c r="M392" s="32"/>
      <c r="N392" s="32"/>
      <c r="O392" s="32"/>
      <c r="P392" s="32"/>
      <c r="Q392" s="32"/>
      <c r="R392" s="32"/>
      <c r="S392" s="32"/>
      <c r="T392" s="32"/>
      <c r="U392" s="32"/>
      <c r="V392" s="32"/>
      <c r="W392" s="32"/>
      <c r="X392" s="32"/>
      <c r="Y392" s="32"/>
      <c r="Z392" s="32"/>
      <c r="AA392" s="32"/>
      <c r="AB392" s="32"/>
      <c r="AC392" s="32"/>
      <c r="AD392" s="32"/>
    </row>
    <row r="393" spans="1:30" ht="28" x14ac:dyDescent="0.3">
      <c r="A393" s="137" t="s">
        <v>1001</v>
      </c>
      <c r="B393" s="138" t="s">
        <v>460</v>
      </c>
      <c r="C393" s="137" t="s">
        <v>133</v>
      </c>
      <c r="D393" s="137" t="s">
        <v>497</v>
      </c>
      <c r="E393" s="139" t="s">
        <v>113</v>
      </c>
      <c r="F393" s="148">
        <v>29</v>
      </c>
      <c r="G393" s="140">
        <f>G323</f>
        <v>211.49</v>
      </c>
      <c r="H393" s="155">
        <f t="shared" si="23"/>
        <v>6133.21</v>
      </c>
      <c r="I393" s="155">
        <f t="shared" si="24"/>
        <v>254.23</v>
      </c>
      <c r="J393" s="155">
        <f t="shared" si="25"/>
        <v>7372.67</v>
      </c>
      <c r="K393" s="35"/>
      <c r="L393" s="32"/>
      <c r="M393" s="32"/>
      <c r="N393" s="32"/>
      <c r="O393" s="32"/>
      <c r="P393" s="32"/>
      <c r="Q393" s="32"/>
      <c r="R393" s="32"/>
      <c r="S393" s="32"/>
      <c r="T393" s="32"/>
      <c r="U393" s="32"/>
      <c r="V393" s="32"/>
      <c r="W393" s="32"/>
      <c r="X393" s="32"/>
      <c r="Y393" s="32"/>
      <c r="Z393" s="32"/>
      <c r="AA393" s="32"/>
      <c r="AB393" s="32"/>
      <c r="AC393" s="32"/>
      <c r="AD393" s="32"/>
    </row>
    <row r="394" spans="1:30" ht="15.5" x14ac:dyDescent="0.3">
      <c r="A394" s="137" t="s">
        <v>1002</v>
      </c>
      <c r="B394" s="138" t="s">
        <v>456</v>
      </c>
      <c r="C394" s="137" t="s">
        <v>100</v>
      </c>
      <c r="D394" s="137" t="s">
        <v>457</v>
      </c>
      <c r="E394" s="139" t="s">
        <v>113</v>
      </c>
      <c r="F394" s="148">
        <v>92</v>
      </c>
      <c r="G394" s="140">
        <v>6.21</v>
      </c>
      <c r="H394" s="155">
        <f t="shared" si="23"/>
        <v>571.32000000000005</v>
      </c>
      <c r="I394" s="155">
        <f t="shared" si="24"/>
        <v>7.47</v>
      </c>
      <c r="J394" s="155">
        <f t="shared" si="25"/>
        <v>687.24</v>
      </c>
      <c r="K394" s="35"/>
      <c r="L394" s="32"/>
      <c r="M394" s="32"/>
      <c r="N394" s="32"/>
      <c r="O394" s="32"/>
      <c r="P394" s="32"/>
      <c r="Q394" s="32"/>
      <c r="R394" s="32"/>
      <c r="S394" s="32"/>
      <c r="T394" s="32"/>
      <c r="U394" s="32"/>
      <c r="V394" s="32"/>
      <c r="W394" s="32"/>
      <c r="X394" s="32"/>
      <c r="Y394" s="32"/>
      <c r="Z394" s="32"/>
      <c r="AA394" s="32"/>
      <c r="AB394" s="32"/>
      <c r="AC394" s="32"/>
      <c r="AD394" s="32"/>
    </row>
    <row r="395" spans="1:30" ht="15.5" x14ac:dyDescent="0.3">
      <c r="A395" s="137" t="s">
        <v>1003</v>
      </c>
      <c r="B395" s="138">
        <v>101538</v>
      </c>
      <c r="C395" s="137" t="s">
        <v>23</v>
      </c>
      <c r="D395" s="137" t="str">
        <f>VLOOKUP(B395,BD!A372:D8108,2,0)</f>
        <v>ARMAÇÃO SECUNDÁRIA, COM 1 ESTRIBO E 1 ISOLADOR - FORNECIMENTO E INSTALAÇÃO. AF_07/2020</v>
      </c>
      <c r="E395" s="139" t="s">
        <v>26</v>
      </c>
      <c r="F395" s="148">
        <v>2</v>
      </c>
      <c r="G395" s="140" t="str">
        <f>VLOOKUP(B395,BD!A372:D8108,4,0)</f>
        <v>43,35</v>
      </c>
      <c r="H395" s="155">
        <f t="shared" si="23"/>
        <v>86.7</v>
      </c>
      <c r="I395" s="155">
        <f t="shared" si="24"/>
        <v>52.11</v>
      </c>
      <c r="J395" s="155">
        <f t="shared" si="25"/>
        <v>104.22</v>
      </c>
      <c r="K395" s="35"/>
      <c r="L395" s="32"/>
      <c r="M395" s="32"/>
      <c r="N395" s="32"/>
      <c r="O395" s="32"/>
      <c r="P395" s="32"/>
      <c r="Q395" s="32"/>
      <c r="R395" s="32"/>
      <c r="S395" s="32"/>
      <c r="T395" s="32"/>
      <c r="U395" s="32"/>
      <c r="V395" s="32"/>
      <c r="W395" s="32"/>
      <c r="X395" s="32"/>
      <c r="Y395" s="32"/>
      <c r="Z395" s="32"/>
      <c r="AA395" s="32"/>
      <c r="AB395" s="32"/>
      <c r="AC395" s="32"/>
      <c r="AD395" s="32"/>
    </row>
    <row r="396" spans="1:30" ht="28" x14ac:dyDescent="0.3">
      <c r="A396" s="137" t="s">
        <v>1004</v>
      </c>
      <c r="B396" s="138">
        <v>97359</v>
      </c>
      <c r="C396" s="137" t="s">
        <v>23</v>
      </c>
      <c r="D396" s="137" t="str">
        <f>VLOOKUP(B396,BD!A373:D8109,2,0)</f>
        <v>QUADRO DE MEDIÇÃO GERAL DE ENERGIA COM 8 MEDIDORES - FORNECIMENTO E INSTALAÇÃO. AF_10/2020</v>
      </c>
      <c r="E396" s="139" t="s">
        <v>26</v>
      </c>
      <c r="F396" s="148">
        <v>1</v>
      </c>
      <c r="G396" s="140" t="str">
        <f>VLOOKUP(B396,BD!A373:D8109,4,0)</f>
        <v>3.811,85</v>
      </c>
      <c r="H396" s="155">
        <f t="shared" si="23"/>
        <v>3811.85</v>
      </c>
      <c r="I396" s="155">
        <f t="shared" si="24"/>
        <v>4582.22</v>
      </c>
      <c r="J396" s="155">
        <f t="shared" si="25"/>
        <v>4582.22</v>
      </c>
      <c r="K396" s="35"/>
      <c r="L396" s="32"/>
      <c r="M396" s="32"/>
      <c r="N396" s="32"/>
      <c r="O396" s="32"/>
      <c r="P396" s="32"/>
      <c r="Q396" s="32"/>
      <c r="R396" s="32"/>
      <c r="S396" s="32"/>
      <c r="T396" s="32"/>
      <c r="U396" s="32"/>
      <c r="V396" s="32"/>
      <c r="W396" s="32"/>
      <c r="X396" s="32"/>
      <c r="Y396" s="32"/>
      <c r="Z396" s="32"/>
      <c r="AA396" s="32"/>
      <c r="AB396" s="32"/>
      <c r="AC396" s="32"/>
      <c r="AD396" s="32"/>
    </row>
    <row r="397" spans="1:30" ht="13.75" customHeight="1" x14ac:dyDescent="0.3">
      <c r="A397" s="137" t="s">
        <v>1005</v>
      </c>
      <c r="B397" s="138" t="s">
        <v>819</v>
      </c>
      <c r="C397" s="137" t="s">
        <v>28</v>
      </c>
      <c r="D397" s="137" t="s">
        <v>820</v>
      </c>
      <c r="E397" s="139" t="s">
        <v>26</v>
      </c>
      <c r="F397" s="148">
        <v>1</v>
      </c>
      <c r="G397" s="140">
        <v>215.93</v>
      </c>
      <c r="H397" s="155">
        <f t="shared" si="23"/>
        <v>215.93</v>
      </c>
      <c r="I397" s="155">
        <f t="shared" si="24"/>
        <v>259.57</v>
      </c>
      <c r="J397" s="155">
        <f t="shared" si="25"/>
        <v>259.57</v>
      </c>
      <c r="K397" s="35"/>
      <c r="L397" s="32"/>
      <c r="M397" s="32"/>
      <c r="N397" s="32"/>
      <c r="O397" s="32"/>
      <c r="P397" s="32"/>
      <c r="Q397" s="32"/>
      <c r="R397" s="32"/>
      <c r="S397" s="32"/>
      <c r="T397" s="32"/>
      <c r="U397" s="32"/>
      <c r="V397" s="32"/>
      <c r="W397" s="32"/>
      <c r="X397" s="32"/>
      <c r="Y397" s="32"/>
      <c r="Z397" s="32"/>
      <c r="AA397" s="32"/>
      <c r="AB397" s="32"/>
      <c r="AC397" s="32"/>
      <c r="AD397" s="32"/>
    </row>
    <row r="398" spans="1:30" ht="15.5" x14ac:dyDescent="0.3">
      <c r="A398" s="137" t="s">
        <v>1006</v>
      </c>
      <c r="B398" s="138" t="s">
        <v>821</v>
      </c>
      <c r="C398" s="137" t="s">
        <v>28</v>
      </c>
      <c r="D398" s="137" t="s">
        <v>822</v>
      </c>
      <c r="E398" s="139" t="s">
        <v>26</v>
      </c>
      <c r="F398" s="148">
        <v>1</v>
      </c>
      <c r="G398" s="140">
        <v>520.71</v>
      </c>
      <c r="H398" s="155">
        <f t="shared" si="23"/>
        <v>520.71</v>
      </c>
      <c r="I398" s="155">
        <f t="shared" si="24"/>
        <v>625.95000000000005</v>
      </c>
      <c r="J398" s="155">
        <f t="shared" si="25"/>
        <v>625.95000000000005</v>
      </c>
      <c r="K398" s="35"/>
      <c r="L398" s="32"/>
      <c r="M398" s="32"/>
      <c r="N398" s="32"/>
      <c r="O398" s="32"/>
      <c r="P398" s="32"/>
      <c r="Q398" s="32"/>
      <c r="R398" s="32"/>
      <c r="S398" s="32"/>
      <c r="T398" s="32"/>
      <c r="U398" s="32"/>
      <c r="V398" s="32"/>
      <c r="W398" s="32"/>
      <c r="X398" s="32"/>
      <c r="Y398" s="32"/>
      <c r="Z398" s="32"/>
      <c r="AA398" s="32"/>
      <c r="AB398" s="32"/>
      <c r="AC398" s="32"/>
      <c r="AD398" s="32"/>
    </row>
    <row r="399" spans="1:30" ht="27.65" customHeight="1" x14ac:dyDescent="0.3">
      <c r="A399" s="137" t="s">
        <v>1007</v>
      </c>
      <c r="B399" s="138" t="s">
        <v>823</v>
      </c>
      <c r="C399" s="137" t="s">
        <v>28</v>
      </c>
      <c r="D399" s="137" t="s">
        <v>824</v>
      </c>
      <c r="E399" s="139" t="s">
        <v>26</v>
      </c>
      <c r="F399" s="148">
        <v>2</v>
      </c>
      <c r="G399" s="140">
        <f>1161.23*1.2</f>
        <v>1393.4759999999999</v>
      </c>
      <c r="H399" s="155">
        <f t="shared" si="23"/>
        <v>2786.95</v>
      </c>
      <c r="I399" s="155">
        <f t="shared" si="24"/>
        <v>1675.1</v>
      </c>
      <c r="J399" s="155">
        <f t="shared" si="25"/>
        <v>3350.2</v>
      </c>
      <c r="K399" s="35"/>
      <c r="L399" s="32"/>
      <c r="M399" s="32"/>
      <c r="N399" s="32"/>
      <c r="O399" s="32"/>
      <c r="P399" s="32"/>
      <c r="Q399" s="32"/>
      <c r="R399" s="32"/>
      <c r="S399" s="32"/>
      <c r="T399" s="32"/>
      <c r="U399" s="32"/>
      <c r="V399" s="32"/>
      <c r="W399" s="32"/>
      <c r="X399" s="32"/>
      <c r="Y399" s="32"/>
      <c r="Z399" s="32"/>
      <c r="AA399" s="32"/>
      <c r="AB399" s="32"/>
      <c r="AC399" s="32"/>
      <c r="AD399" s="32"/>
    </row>
    <row r="400" spans="1:30" ht="15.5" x14ac:dyDescent="0.3">
      <c r="A400" s="135" t="s">
        <v>509</v>
      </c>
      <c r="B400" s="135"/>
      <c r="C400" s="135"/>
      <c r="D400" s="135" t="s">
        <v>193</v>
      </c>
      <c r="E400" s="267"/>
      <c r="F400" s="268"/>
      <c r="G400" s="268"/>
      <c r="H400" s="268"/>
      <c r="I400" s="268"/>
      <c r="J400" s="269"/>
      <c r="K400" s="35"/>
      <c r="L400" s="32"/>
      <c r="M400" s="32"/>
      <c r="N400" s="32"/>
      <c r="O400" s="32"/>
      <c r="P400" s="32"/>
      <c r="Q400" s="32"/>
      <c r="R400" s="32"/>
      <c r="S400" s="32"/>
      <c r="T400" s="32"/>
      <c r="U400" s="32"/>
      <c r="V400" s="32"/>
      <c r="W400" s="32"/>
      <c r="X400" s="32"/>
      <c r="Y400" s="32"/>
      <c r="Z400" s="32"/>
      <c r="AA400" s="32"/>
      <c r="AB400" s="32"/>
      <c r="AC400" s="32"/>
      <c r="AD400" s="32"/>
    </row>
    <row r="401" spans="1:30" ht="28" x14ac:dyDescent="0.3">
      <c r="A401" s="137" t="s">
        <v>564</v>
      </c>
      <c r="B401" s="138">
        <v>97607</v>
      </c>
      <c r="C401" s="137" t="s">
        <v>23</v>
      </c>
      <c r="D401" s="137" t="str">
        <f>VLOOKUP(B401,BD!A378:D8114,2,0)</f>
        <v>LUMINÁRIA ARANDELA TIPO TARTARUGA, DE SOBREPOR, COM 1 LÂMPADA LED DE 6 W, SEM REATOR - FORNECIMENTO E INSTALAÇÃO. AF_09/2024</v>
      </c>
      <c r="E401" s="139" t="s">
        <v>26</v>
      </c>
      <c r="F401" s="148">
        <v>18</v>
      </c>
      <c r="G401" s="140" t="str">
        <f>VLOOKUP(B401,BD!A378:D8114,4,0)</f>
        <v>105,94</v>
      </c>
      <c r="H401" s="155">
        <f t="shared" si="23"/>
        <v>1906.92</v>
      </c>
      <c r="I401" s="155">
        <f t="shared" si="24"/>
        <v>127.35</v>
      </c>
      <c r="J401" s="155">
        <f t="shared" si="25"/>
        <v>2292.3000000000002</v>
      </c>
      <c r="K401" s="35"/>
      <c r="L401" s="32"/>
      <c r="M401" s="32"/>
      <c r="N401" s="32"/>
      <c r="O401" s="32"/>
      <c r="P401" s="32"/>
      <c r="Q401" s="32"/>
      <c r="R401" s="32"/>
      <c r="S401" s="32"/>
      <c r="T401" s="32"/>
      <c r="U401" s="32"/>
      <c r="V401" s="32"/>
      <c r="W401" s="32"/>
      <c r="X401" s="32"/>
      <c r="Y401" s="32"/>
      <c r="Z401" s="32"/>
      <c r="AA401" s="32"/>
      <c r="AB401" s="32"/>
      <c r="AC401" s="32"/>
      <c r="AD401" s="32"/>
    </row>
    <row r="402" spans="1:30" ht="28" x14ac:dyDescent="0.3">
      <c r="A402" s="137" t="s">
        <v>565</v>
      </c>
      <c r="B402" s="138" t="s">
        <v>459</v>
      </c>
      <c r="C402" s="137" t="s">
        <v>133</v>
      </c>
      <c r="D402" s="137" t="s">
        <v>496</v>
      </c>
      <c r="E402" s="139" t="s">
        <v>113</v>
      </c>
      <c r="F402" s="148">
        <v>25</v>
      </c>
      <c r="G402" s="140">
        <v>360.31</v>
      </c>
      <c r="H402" s="155">
        <f t="shared" si="23"/>
        <v>9007.75</v>
      </c>
      <c r="I402" s="155">
        <f t="shared" si="24"/>
        <v>433.13</v>
      </c>
      <c r="J402" s="155">
        <f t="shared" si="25"/>
        <v>10828.25</v>
      </c>
      <c r="K402" s="35"/>
      <c r="L402" s="32"/>
      <c r="M402" s="32"/>
      <c r="N402" s="32"/>
      <c r="O402" s="32"/>
      <c r="P402" s="32"/>
      <c r="Q402" s="32"/>
      <c r="R402" s="32"/>
      <c r="S402" s="32"/>
      <c r="T402" s="32"/>
      <c r="U402" s="32"/>
      <c r="V402" s="32"/>
      <c r="W402" s="32"/>
      <c r="X402" s="32"/>
      <c r="Y402" s="32"/>
      <c r="Z402" s="32"/>
      <c r="AA402" s="32"/>
      <c r="AB402" s="32"/>
      <c r="AC402" s="32"/>
      <c r="AD402" s="32"/>
    </row>
    <row r="403" spans="1:30" ht="15.5" x14ac:dyDescent="0.3">
      <c r="A403" s="137" t="s">
        <v>566</v>
      </c>
      <c r="B403" s="138" t="s">
        <v>631</v>
      </c>
      <c r="C403" s="137" t="s">
        <v>28</v>
      </c>
      <c r="D403" s="137" t="s">
        <v>632</v>
      </c>
      <c r="E403" s="139" t="s">
        <v>26</v>
      </c>
      <c r="F403" s="148">
        <v>10</v>
      </c>
      <c r="G403" s="140">
        <v>132.56</v>
      </c>
      <c r="H403" s="155">
        <f t="shared" si="23"/>
        <v>1325.6</v>
      </c>
      <c r="I403" s="155">
        <f t="shared" si="24"/>
        <v>159.35</v>
      </c>
      <c r="J403" s="155">
        <f t="shared" si="25"/>
        <v>1593.5</v>
      </c>
      <c r="K403" s="35"/>
      <c r="L403" s="32"/>
      <c r="M403" s="32"/>
      <c r="N403" s="32"/>
      <c r="O403" s="32"/>
      <c r="P403" s="32"/>
      <c r="Q403" s="32"/>
      <c r="R403" s="32"/>
      <c r="S403" s="32"/>
      <c r="T403" s="32"/>
      <c r="U403" s="32"/>
      <c r="V403" s="32"/>
      <c r="W403" s="32"/>
      <c r="X403" s="32"/>
      <c r="Y403" s="32"/>
      <c r="Z403" s="32"/>
      <c r="AA403" s="32"/>
      <c r="AB403" s="32"/>
      <c r="AC403" s="32"/>
      <c r="AD403" s="32"/>
    </row>
    <row r="404" spans="1:30" ht="15.5" x14ac:dyDescent="0.3">
      <c r="A404" s="137" t="s">
        <v>768</v>
      </c>
      <c r="B404" s="138" t="s">
        <v>633</v>
      </c>
      <c r="C404" s="137" t="s">
        <v>100</v>
      </c>
      <c r="D404" s="137" t="s">
        <v>634</v>
      </c>
      <c r="E404" s="139" t="s">
        <v>113</v>
      </c>
      <c r="F404" s="148">
        <v>50</v>
      </c>
      <c r="G404" s="140">
        <f>G403*2</f>
        <v>265.12</v>
      </c>
      <c r="H404" s="155">
        <f t="shared" si="23"/>
        <v>13256</v>
      </c>
      <c r="I404" s="155">
        <f t="shared" si="24"/>
        <v>318.7</v>
      </c>
      <c r="J404" s="155">
        <f t="shared" si="25"/>
        <v>15935</v>
      </c>
      <c r="K404" s="35"/>
      <c r="L404" s="32"/>
      <c r="M404" s="32"/>
      <c r="N404" s="32"/>
      <c r="O404" s="32"/>
      <c r="P404" s="32"/>
      <c r="Q404" s="32"/>
      <c r="R404" s="32"/>
      <c r="S404" s="32"/>
      <c r="T404" s="32"/>
      <c r="U404" s="32"/>
      <c r="V404" s="32"/>
      <c r="W404" s="32"/>
      <c r="X404" s="32"/>
      <c r="Y404" s="32"/>
      <c r="Z404" s="32"/>
      <c r="AA404" s="32"/>
      <c r="AB404" s="32"/>
      <c r="AC404" s="32"/>
      <c r="AD404" s="32"/>
    </row>
    <row r="405" spans="1:30" ht="15.5" x14ac:dyDescent="0.3">
      <c r="A405" s="137" t="s">
        <v>1198</v>
      </c>
      <c r="B405" s="138" t="s">
        <v>1199</v>
      </c>
      <c r="C405" s="137" t="s">
        <v>28</v>
      </c>
      <c r="D405" s="137" t="s">
        <v>1200</v>
      </c>
      <c r="E405" s="139" t="s">
        <v>26</v>
      </c>
      <c r="F405" s="148">
        <v>6</v>
      </c>
      <c r="G405" s="140">
        <v>1988.22</v>
      </c>
      <c r="H405" s="155">
        <f t="shared" si="23"/>
        <v>11929.32</v>
      </c>
      <c r="I405" s="155">
        <f t="shared" si="24"/>
        <v>2390.04</v>
      </c>
      <c r="J405" s="155">
        <f t="shared" si="25"/>
        <v>14340.24</v>
      </c>
      <c r="K405" s="35"/>
      <c r="L405" s="32"/>
      <c r="M405" s="32"/>
      <c r="N405" s="32"/>
      <c r="O405" s="32"/>
      <c r="P405" s="32"/>
      <c r="Q405" s="32"/>
      <c r="R405" s="32"/>
      <c r="S405" s="32"/>
      <c r="T405" s="32"/>
      <c r="U405" s="32"/>
      <c r="V405" s="32"/>
      <c r="W405" s="32"/>
      <c r="X405" s="32"/>
      <c r="Y405" s="32"/>
      <c r="Z405" s="32"/>
      <c r="AA405" s="32"/>
      <c r="AB405" s="32"/>
      <c r="AC405" s="32"/>
      <c r="AD405" s="32"/>
    </row>
    <row r="406" spans="1:30" ht="15.5" x14ac:dyDescent="0.3">
      <c r="A406" s="135" t="s">
        <v>609</v>
      </c>
      <c r="B406" s="135"/>
      <c r="C406" s="135"/>
      <c r="D406" s="135" t="s">
        <v>461</v>
      </c>
      <c r="E406" s="267"/>
      <c r="F406" s="268"/>
      <c r="G406" s="268"/>
      <c r="H406" s="268"/>
      <c r="I406" s="268"/>
      <c r="J406" s="269"/>
      <c r="K406" s="35"/>
      <c r="L406" s="32"/>
      <c r="M406" s="32"/>
      <c r="N406" s="32"/>
      <c r="O406" s="32"/>
      <c r="P406" s="32"/>
      <c r="Q406" s="32"/>
      <c r="R406" s="32"/>
      <c r="S406" s="32"/>
      <c r="T406" s="32"/>
      <c r="U406" s="32"/>
      <c r="V406" s="32"/>
      <c r="W406" s="32"/>
      <c r="X406" s="32"/>
      <c r="Y406" s="32"/>
      <c r="Z406" s="32"/>
      <c r="AA406" s="32"/>
      <c r="AB406" s="32"/>
      <c r="AC406" s="32"/>
      <c r="AD406" s="32"/>
    </row>
    <row r="407" spans="1:30" ht="28" x14ac:dyDescent="0.3">
      <c r="A407" s="137" t="s">
        <v>610</v>
      </c>
      <c r="B407" s="138" t="s">
        <v>243</v>
      </c>
      <c r="C407" s="137" t="s">
        <v>100</v>
      </c>
      <c r="D407" s="137" t="s">
        <v>825</v>
      </c>
      <c r="E407" s="139" t="s">
        <v>113</v>
      </c>
      <c r="F407" s="148">
        <v>1</v>
      </c>
      <c r="G407" s="140">
        <v>285.55</v>
      </c>
      <c r="H407" s="155">
        <f t="shared" ref="H407:H468" si="26">ROUND(F407*G407,2)</f>
        <v>285.55</v>
      </c>
      <c r="I407" s="155">
        <f t="shared" ref="I407:I468" si="27">ROUND(G407+(G407*$G$9),2)</f>
        <v>343.26</v>
      </c>
      <c r="J407" s="155">
        <f t="shared" ref="J407:J468" si="28">ROUND(I407*F407,2)</f>
        <v>343.26</v>
      </c>
      <c r="K407" s="35"/>
      <c r="L407" s="32"/>
      <c r="M407" s="32"/>
      <c r="N407" s="32"/>
      <c r="O407" s="32"/>
      <c r="P407" s="32"/>
      <c r="Q407" s="32"/>
      <c r="R407" s="32"/>
      <c r="S407" s="32"/>
      <c r="T407" s="32"/>
      <c r="U407" s="32"/>
      <c r="V407" s="32"/>
      <c r="W407" s="32"/>
      <c r="X407" s="32"/>
      <c r="Y407" s="32"/>
      <c r="Z407" s="32"/>
      <c r="AA407" s="32"/>
      <c r="AB407" s="32"/>
      <c r="AC407" s="32"/>
      <c r="AD407" s="32"/>
    </row>
    <row r="408" spans="1:30" ht="28" x14ac:dyDescent="0.3">
      <c r="A408" s="137" t="s">
        <v>774</v>
      </c>
      <c r="B408" s="138">
        <v>101801</v>
      </c>
      <c r="C408" s="137" t="s">
        <v>23</v>
      </c>
      <c r="D408" s="137" t="str">
        <f>VLOOKUP(B408,BD!A385:D8121,2,0)</f>
        <v>CAIXA COM GRELHA RETANGULAR DE FERRO FUNDIDO, EM ALVENARIA COM BLOCOS DE CONCRETO, DIMENSÕES INTERNAS: 0,30 X 1,00 X 1,00. AF_12/2020</v>
      </c>
      <c r="E408" s="139" t="s">
        <v>26</v>
      </c>
      <c r="F408" s="148">
        <v>9</v>
      </c>
      <c r="G408" s="140" t="str">
        <f>VLOOKUP(B408,BD!A385:D8121,4,0)</f>
        <v>995,74</v>
      </c>
      <c r="H408" s="155">
        <f t="shared" si="26"/>
        <v>8961.66</v>
      </c>
      <c r="I408" s="155">
        <f t="shared" si="27"/>
        <v>1196.98</v>
      </c>
      <c r="J408" s="155">
        <f t="shared" si="28"/>
        <v>10772.82</v>
      </c>
      <c r="K408" s="35"/>
      <c r="L408" s="32"/>
      <c r="M408" s="32"/>
      <c r="N408" s="32"/>
      <c r="O408" s="32"/>
      <c r="P408" s="32"/>
      <c r="Q408" s="32"/>
      <c r="R408" s="32"/>
      <c r="S408" s="32"/>
      <c r="T408" s="32"/>
      <c r="U408" s="32"/>
      <c r="V408" s="32"/>
      <c r="W408" s="32"/>
      <c r="X408" s="32"/>
      <c r="Y408" s="32"/>
      <c r="Z408" s="32"/>
      <c r="AA408" s="32"/>
      <c r="AB408" s="32"/>
      <c r="AC408" s="32"/>
      <c r="AD408" s="32"/>
    </row>
    <row r="409" spans="1:30" ht="28" x14ac:dyDescent="0.3">
      <c r="A409" s="137" t="s">
        <v>777</v>
      </c>
      <c r="B409" s="138">
        <v>98111</v>
      </c>
      <c r="C409" s="137" t="s">
        <v>23</v>
      </c>
      <c r="D409" s="137" t="str">
        <f>VLOOKUP(B409,BD!A386:D8122,2,0)</f>
        <v>CAIXA DE INSPEÇÃO PARA ATERRAMENTO, CIRCULAR, EM POLIETILENO, DIÂMETRO INTERNO = 0,3 M. AF_12/2020</v>
      </c>
      <c r="E409" s="139" t="s">
        <v>26</v>
      </c>
      <c r="F409" s="148">
        <v>9</v>
      </c>
      <c r="G409" s="140" t="str">
        <f>VLOOKUP(B409,BD!A386:D8122,4,0)</f>
        <v>54,42</v>
      </c>
      <c r="H409" s="155">
        <f t="shared" si="26"/>
        <v>489.78</v>
      </c>
      <c r="I409" s="155">
        <f t="shared" si="27"/>
        <v>65.42</v>
      </c>
      <c r="J409" s="155">
        <f t="shared" si="28"/>
        <v>588.78</v>
      </c>
      <c r="K409" s="35"/>
      <c r="L409" s="32"/>
      <c r="M409" s="32"/>
      <c r="N409" s="32"/>
      <c r="O409" s="32"/>
      <c r="P409" s="32"/>
      <c r="Q409" s="32"/>
      <c r="R409" s="32"/>
      <c r="S409" s="32"/>
      <c r="T409" s="32"/>
      <c r="U409" s="32"/>
      <c r="V409" s="32"/>
      <c r="W409" s="32"/>
      <c r="X409" s="32"/>
      <c r="Y409" s="32"/>
      <c r="Z409" s="32"/>
      <c r="AA409" s="32"/>
      <c r="AB409" s="32"/>
      <c r="AC409" s="32"/>
      <c r="AD409" s="32"/>
    </row>
    <row r="410" spans="1:30" ht="15.5" x14ac:dyDescent="0.3">
      <c r="A410" s="137" t="s">
        <v>780</v>
      </c>
      <c r="B410" s="138">
        <v>96986</v>
      </c>
      <c r="C410" s="137" t="s">
        <v>23</v>
      </c>
      <c r="D410" s="137" t="str">
        <f>VLOOKUP(B410,BD!A387:D8123,2,0)</f>
        <v>HASTE DE ATERRAMENTO, DIÂMETRO 3/4", COM 3 METROS - FORNECIMENTO E INSTALAÇÃO. AF_08/2023</v>
      </c>
      <c r="E410" s="139" t="s">
        <v>26</v>
      </c>
      <c r="F410" s="148">
        <v>9</v>
      </c>
      <c r="G410" s="140" t="str">
        <f>VLOOKUP(B410,BD!A387:D8123,4,0)</f>
        <v>172,08</v>
      </c>
      <c r="H410" s="155">
        <f t="shared" si="26"/>
        <v>1548.72</v>
      </c>
      <c r="I410" s="155">
        <f t="shared" si="27"/>
        <v>206.86</v>
      </c>
      <c r="J410" s="155">
        <f t="shared" si="28"/>
        <v>1861.74</v>
      </c>
      <c r="K410" s="35"/>
      <c r="L410" s="32"/>
      <c r="M410" s="32"/>
      <c r="N410" s="32"/>
      <c r="O410" s="32"/>
      <c r="P410" s="32"/>
      <c r="Q410" s="32"/>
      <c r="R410" s="32"/>
      <c r="S410" s="32"/>
      <c r="T410" s="32"/>
      <c r="U410" s="32"/>
      <c r="V410" s="32"/>
      <c r="W410" s="32"/>
      <c r="X410" s="32"/>
      <c r="Y410" s="32"/>
      <c r="Z410" s="32"/>
      <c r="AA410" s="32"/>
      <c r="AB410" s="32"/>
      <c r="AC410" s="32"/>
      <c r="AD410" s="32"/>
    </row>
    <row r="411" spans="1:30" ht="15.5" x14ac:dyDescent="0.3">
      <c r="A411" s="137" t="s">
        <v>781</v>
      </c>
      <c r="B411" s="138">
        <v>96989</v>
      </c>
      <c r="C411" s="137" t="s">
        <v>23</v>
      </c>
      <c r="D411" s="137" t="str">
        <f>VLOOKUP(B411,BD!A388:D8124,2,0)</f>
        <v>CAPTOR TIPO FRANKLIN PARA SPDA - FORNECIMENTO E INSTALAÇÃO. AF_08/2023</v>
      </c>
      <c r="E411" s="139" t="s">
        <v>26</v>
      </c>
      <c r="F411" s="148">
        <v>1</v>
      </c>
      <c r="G411" s="140" t="str">
        <f>VLOOKUP(B411,BD!A388:D8124,4,0)</f>
        <v>127,86</v>
      </c>
      <c r="H411" s="155">
        <f t="shared" si="26"/>
        <v>127.86</v>
      </c>
      <c r="I411" s="155">
        <f t="shared" si="27"/>
        <v>153.69999999999999</v>
      </c>
      <c r="J411" s="155">
        <f t="shared" si="28"/>
        <v>153.69999999999999</v>
      </c>
      <c r="K411" s="35"/>
      <c r="L411" s="32"/>
      <c r="M411" s="32"/>
      <c r="N411" s="32"/>
      <c r="O411" s="32"/>
      <c r="P411" s="32"/>
      <c r="Q411" s="32"/>
      <c r="R411" s="32"/>
      <c r="S411" s="32"/>
      <c r="T411" s="32"/>
      <c r="U411" s="32"/>
      <c r="V411" s="32"/>
      <c r="W411" s="32"/>
      <c r="X411" s="32"/>
      <c r="Y411" s="32"/>
      <c r="Z411" s="32"/>
      <c r="AA411" s="32"/>
      <c r="AB411" s="32"/>
      <c r="AC411" s="32"/>
      <c r="AD411" s="32"/>
    </row>
    <row r="412" spans="1:30" ht="15.5" x14ac:dyDescent="0.3">
      <c r="A412" s="137" t="s">
        <v>782</v>
      </c>
      <c r="B412" s="138">
        <v>96988</v>
      </c>
      <c r="C412" s="137" t="s">
        <v>23</v>
      </c>
      <c r="D412" s="137" t="str">
        <f>VLOOKUP(B412,BD!A389:D8125,2,0)</f>
        <v>MASTRO 1 ½", COM 3 METROS, PARA SPDA - FORNECIMENTO E INSTALAÇÃO. AF_08/2023</v>
      </c>
      <c r="E412" s="139" t="s">
        <v>26</v>
      </c>
      <c r="F412" s="148">
        <v>2</v>
      </c>
      <c r="G412" s="140" t="str">
        <f>VLOOKUP(B412,BD!A389:D8125,4,0)</f>
        <v>152,76</v>
      </c>
      <c r="H412" s="155">
        <f t="shared" si="26"/>
        <v>305.52</v>
      </c>
      <c r="I412" s="155">
        <f t="shared" si="27"/>
        <v>183.63</v>
      </c>
      <c r="J412" s="155">
        <f t="shared" si="28"/>
        <v>367.26</v>
      </c>
      <c r="K412" s="35"/>
      <c r="L412" s="32"/>
      <c r="M412" s="32"/>
      <c r="N412" s="32"/>
      <c r="O412" s="32"/>
      <c r="P412" s="32"/>
      <c r="Q412" s="32"/>
      <c r="R412" s="32"/>
      <c r="S412" s="32"/>
      <c r="T412" s="32"/>
      <c r="U412" s="32"/>
      <c r="V412" s="32"/>
      <c r="W412" s="32"/>
      <c r="X412" s="32"/>
      <c r="Y412" s="32"/>
      <c r="Z412" s="32"/>
      <c r="AA412" s="32"/>
      <c r="AB412" s="32"/>
      <c r="AC412" s="32"/>
      <c r="AD412" s="32"/>
    </row>
    <row r="413" spans="1:30" ht="15.5" x14ac:dyDescent="0.3">
      <c r="A413" s="137" t="s">
        <v>783</v>
      </c>
      <c r="B413" s="138">
        <v>104746</v>
      </c>
      <c r="C413" s="137" t="s">
        <v>23</v>
      </c>
      <c r="D413" s="137" t="str">
        <f>VLOOKUP(B413,BD!A390:D8126,2,0)</f>
        <v>MINI CAPTOR PARA SPDA - FORNECIMENTO E INSTALAÇÃO. AF_08/2023</v>
      </c>
      <c r="E413" s="139" t="s">
        <v>26</v>
      </c>
      <c r="F413" s="148">
        <v>24</v>
      </c>
      <c r="G413" s="140" t="str">
        <f>VLOOKUP(B413,BD!A390:D8126,4,0)</f>
        <v>26,15</v>
      </c>
      <c r="H413" s="155">
        <f t="shared" si="26"/>
        <v>627.6</v>
      </c>
      <c r="I413" s="155">
        <f t="shared" si="27"/>
        <v>31.43</v>
      </c>
      <c r="J413" s="155">
        <f t="shared" si="28"/>
        <v>754.32</v>
      </c>
      <c r="K413" s="35"/>
      <c r="L413" s="32"/>
      <c r="M413" s="32"/>
      <c r="N413" s="32"/>
      <c r="O413" s="32"/>
      <c r="P413" s="32"/>
      <c r="Q413" s="32"/>
      <c r="R413" s="32"/>
      <c r="S413" s="32"/>
      <c r="T413" s="32"/>
      <c r="U413" s="32"/>
      <c r="V413" s="32"/>
      <c r="W413" s="32"/>
      <c r="X413" s="32"/>
      <c r="Y413" s="32"/>
      <c r="Z413" s="32"/>
      <c r="AA413" s="32"/>
      <c r="AB413" s="32"/>
      <c r="AC413" s="32"/>
      <c r="AD413" s="32"/>
    </row>
    <row r="414" spans="1:30" ht="15.5" x14ac:dyDescent="0.3">
      <c r="A414" s="137" t="s">
        <v>784</v>
      </c>
      <c r="B414" s="138">
        <v>96987</v>
      </c>
      <c r="C414" s="137" t="s">
        <v>23</v>
      </c>
      <c r="D414" s="137" t="str">
        <f>VLOOKUP(B414,BD!A391:D8127,2,0)</f>
        <v>BASE METÁLICA PARA MASTRO 1 ½"  PARA SPDA - FORNECIMENTO E INSTALAÇÃO. AF_08/2023</v>
      </c>
      <c r="E414" s="139" t="s">
        <v>26</v>
      </c>
      <c r="F414" s="148">
        <v>1</v>
      </c>
      <c r="G414" s="140" t="str">
        <f>VLOOKUP(B414,BD!A391:D8127,4,0)</f>
        <v>118,86</v>
      </c>
      <c r="H414" s="155">
        <f t="shared" si="26"/>
        <v>118.86</v>
      </c>
      <c r="I414" s="155">
        <f t="shared" si="27"/>
        <v>142.88</v>
      </c>
      <c r="J414" s="155">
        <f t="shared" si="28"/>
        <v>142.88</v>
      </c>
      <c r="K414" s="35"/>
      <c r="L414" s="32"/>
      <c r="M414" s="32"/>
      <c r="N414" s="32"/>
      <c r="O414" s="32"/>
      <c r="P414" s="32"/>
      <c r="Q414" s="32"/>
      <c r="R414" s="32"/>
      <c r="S414" s="32"/>
      <c r="T414" s="32"/>
      <c r="U414" s="32"/>
      <c r="V414" s="32"/>
      <c r="W414" s="32"/>
      <c r="X414" s="32"/>
      <c r="Y414" s="32"/>
      <c r="Z414" s="32"/>
      <c r="AA414" s="32"/>
      <c r="AB414" s="32"/>
      <c r="AC414" s="32"/>
      <c r="AD414" s="32"/>
    </row>
    <row r="415" spans="1:30" ht="28" x14ac:dyDescent="0.3">
      <c r="A415" s="137" t="s">
        <v>787</v>
      </c>
      <c r="B415" s="138">
        <v>101663</v>
      </c>
      <c r="C415" s="137" t="s">
        <v>23</v>
      </c>
      <c r="D415" s="137" t="str">
        <f>VLOOKUP(B415,BD!A392:D8128,2,0)</f>
        <v>ABRAÇADEIRA DE FIXAÇÃO DE BRAÇOS DE LUMINÁRIAS DE 2" - FORNECIMENTO E INSTALAÇÃO. AF_08/2020</v>
      </c>
      <c r="E415" s="139" t="s">
        <v>26</v>
      </c>
      <c r="F415" s="148">
        <v>1</v>
      </c>
      <c r="G415" s="140" t="str">
        <f>VLOOKUP(B415,BD!A392:D8128,4,0)</f>
        <v>28,61</v>
      </c>
      <c r="H415" s="155">
        <f t="shared" si="26"/>
        <v>28.61</v>
      </c>
      <c r="I415" s="155">
        <f t="shared" si="27"/>
        <v>34.39</v>
      </c>
      <c r="J415" s="155">
        <f t="shared" si="28"/>
        <v>34.39</v>
      </c>
      <c r="K415" s="35"/>
      <c r="L415" s="32"/>
      <c r="M415" s="32"/>
      <c r="N415" s="32"/>
      <c r="O415" s="32"/>
      <c r="P415" s="32"/>
      <c r="Q415" s="32"/>
      <c r="R415" s="32"/>
      <c r="S415" s="32"/>
      <c r="T415" s="32"/>
      <c r="U415" s="32"/>
      <c r="V415" s="32"/>
      <c r="W415" s="32"/>
      <c r="X415" s="32"/>
      <c r="Y415" s="32"/>
      <c r="Z415" s="32"/>
      <c r="AA415" s="32"/>
      <c r="AB415" s="32"/>
      <c r="AC415" s="32"/>
      <c r="AD415" s="32"/>
    </row>
    <row r="416" spans="1:30" ht="15.5" x14ac:dyDescent="0.3">
      <c r="A416" s="137" t="s">
        <v>789</v>
      </c>
      <c r="B416" s="138" t="s">
        <v>150</v>
      </c>
      <c r="C416" s="137" t="s">
        <v>28</v>
      </c>
      <c r="D416" s="137" t="s">
        <v>151</v>
      </c>
      <c r="E416" s="139" t="s">
        <v>31</v>
      </c>
      <c r="F416" s="148">
        <v>265</v>
      </c>
      <c r="G416" s="140">
        <v>38.11</v>
      </c>
      <c r="H416" s="155">
        <f t="shared" si="26"/>
        <v>10099.15</v>
      </c>
      <c r="I416" s="155">
        <f t="shared" si="27"/>
        <v>45.81</v>
      </c>
      <c r="J416" s="155">
        <f t="shared" si="28"/>
        <v>12139.65</v>
      </c>
      <c r="K416" s="35"/>
      <c r="L416" s="32"/>
      <c r="M416" s="32"/>
      <c r="N416" s="32"/>
      <c r="O416" s="32"/>
      <c r="P416" s="32"/>
      <c r="Q416" s="32"/>
      <c r="R416" s="32"/>
      <c r="S416" s="32"/>
      <c r="T416" s="32"/>
      <c r="U416" s="32"/>
      <c r="V416" s="32"/>
      <c r="W416" s="32"/>
      <c r="X416" s="32"/>
      <c r="Y416" s="32"/>
      <c r="Z416" s="32"/>
      <c r="AA416" s="32"/>
      <c r="AB416" s="32"/>
      <c r="AC416" s="32"/>
      <c r="AD416" s="32"/>
    </row>
    <row r="417" spans="1:30" ht="15.5" x14ac:dyDescent="0.3">
      <c r="A417" s="137" t="s">
        <v>790</v>
      </c>
      <c r="B417" s="138" t="s">
        <v>152</v>
      </c>
      <c r="C417" s="137" t="s">
        <v>28</v>
      </c>
      <c r="D417" s="137" t="s">
        <v>153</v>
      </c>
      <c r="E417" s="139" t="s">
        <v>31</v>
      </c>
      <c r="F417" s="148">
        <v>120</v>
      </c>
      <c r="G417" s="140">
        <v>59.62</v>
      </c>
      <c r="H417" s="155">
        <f t="shared" si="26"/>
        <v>7154.4</v>
      </c>
      <c r="I417" s="155">
        <f t="shared" si="27"/>
        <v>71.67</v>
      </c>
      <c r="J417" s="155">
        <f t="shared" si="28"/>
        <v>8600.4</v>
      </c>
      <c r="K417" s="35"/>
      <c r="L417" s="32"/>
      <c r="M417" s="32"/>
      <c r="N417" s="32"/>
      <c r="O417" s="32"/>
      <c r="P417" s="32"/>
      <c r="Q417" s="32"/>
      <c r="R417" s="32"/>
      <c r="S417" s="32"/>
      <c r="T417" s="32"/>
      <c r="U417" s="32"/>
      <c r="V417" s="32"/>
      <c r="W417" s="32"/>
      <c r="X417" s="32"/>
      <c r="Y417" s="32"/>
      <c r="Z417" s="32"/>
      <c r="AA417" s="32"/>
      <c r="AB417" s="32"/>
      <c r="AC417" s="32"/>
      <c r="AD417" s="32"/>
    </row>
    <row r="418" spans="1:30" ht="28" x14ac:dyDescent="0.3">
      <c r="A418" s="137" t="s">
        <v>791</v>
      </c>
      <c r="B418" s="138">
        <v>96984</v>
      </c>
      <c r="C418" s="137" t="s">
        <v>23</v>
      </c>
      <c r="D418" s="137" t="str">
        <f>VLOOKUP(B418,BD!A395:D8131,2,0)</f>
        <v>ELETRODUTO PVC RÍGIDO, DIÂMETRO 40MM, COM 3 METROS, PARA SPDA - FORNECIMENTO E INSTALAÇÃO. AF_08/2023</v>
      </c>
      <c r="E418" s="139" t="s">
        <v>26</v>
      </c>
      <c r="F418" s="148">
        <v>10</v>
      </c>
      <c r="G418" s="140" t="str">
        <f>VLOOKUP(B418,BD!A395:D8131,4,0)</f>
        <v>59,67</v>
      </c>
      <c r="H418" s="155">
        <f t="shared" si="26"/>
        <v>596.70000000000005</v>
      </c>
      <c r="I418" s="155">
        <f t="shared" si="27"/>
        <v>71.73</v>
      </c>
      <c r="J418" s="155">
        <f t="shared" si="28"/>
        <v>717.3</v>
      </c>
      <c r="K418" s="35"/>
      <c r="L418" s="32"/>
      <c r="M418" s="32"/>
      <c r="N418" s="32"/>
      <c r="O418" s="32"/>
      <c r="P418" s="32"/>
      <c r="Q418" s="32"/>
      <c r="R418" s="32"/>
      <c r="S418" s="32"/>
      <c r="T418" s="32"/>
      <c r="U418" s="32"/>
      <c r="V418" s="32"/>
      <c r="W418" s="32"/>
      <c r="X418" s="32"/>
      <c r="Y418" s="32"/>
      <c r="Z418" s="32"/>
      <c r="AA418" s="32"/>
      <c r="AB418" s="32"/>
      <c r="AC418" s="32"/>
      <c r="AD418" s="32"/>
    </row>
    <row r="419" spans="1:30" ht="15.5" x14ac:dyDescent="0.3">
      <c r="A419" s="137" t="s">
        <v>792</v>
      </c>
      <c r="B419" s="138">
        <v>101548</v>
      </c>
      <c r="C419" s="137" t="s">
        <v>23</v>
      </c>
      <c r="D419" s="137" t="str">
        <f>VLOOKUP(B419,BD!A396:D8132,2,0)</f>
        <v>ISOLADOR, TIPO ROLDANA, PARA BAIXA TENSÃO - FORNECIMENTO E INSTALAÇÃO. AF_07/2020</v>
      </c>
      <c r="E419" s="139" t="s">
        <v>26</v>
      </c>
      <c r="F419" s="148">
        <v>5</v>
      </c>
      <c r="G419" s="140" t="str">
        <f>VLOOKUP(B419,BD!A396:D8132,4,0)</f>
        <v>7,83</v>
      </c>
      <c r="H419" s="155">
        <f t="shared" si="26"/>
        <v>39.15</v>
      </c>
      <c r="I419" s="155">
        <f t="shared" si="27"/>
        <v>9.41</v>
      </c>
      <c r="J419" s="155">
        <f t="shared" si="28"/>
        <v>47.05</v>
      </c>
      <c r="K419" s="35"/>
      <c r="L419" s="32"/>
      <c r="M419" s="32"/>
      <c r="N419" s="32"/>
      <c r="O419" s="32"/>
      <c r="P419" s="32"/>
      <c r="Q419" s="32"/>
      <c r="R419" s="32"/>
      <c r="S419" s="32"/>
      <c r="T419" s="32"/>
      <c r="U419" s="32"/>
      <c r="V419" s="32"/>
      <c r="W419" s="32"/>
      <c r="X419" s="32"/>
      <c r="Y419" s="32"/>
      <c r="Z419" s="32"/>
      <c r="AA419" s="32"/>
      <c r="AB419" s="32"/>
      <c r="AC419" s="32"/>
      <c r="AD419" s="32"/>
    </row>
    <row r="420" spans="1:30" ht="15.5" x14ac:dyDescent="0.3">
      <c r="A420" s="135">
        <v>17</v>
      </c>
      <c r="B420" s="135"/>
      <c r="C420" s="135"/>
      <c r="D420" s="135" t="s">
        <v>208</v>
      </c>
      <c r="E420" s="270" t="s">
        <v>14888</v>
      </c>
      <c r="F420" s="271"/>
      <c r="G420" s="271"/>
      <c r="H420" s="271"/>
      <c r="I420" s="272"/>
      <c r="J420" s="156">
        <f>ROUND(SUM(J421:J438),2)</f>
        <v>75538.320000000007</v>
      </c>
      <c r="K420" s="35"/>
      <c r="L420" s="32"/>
      <c r="M420" s="32"/>
      <c r="N420" s="32"/>
      <c r="O420" s="32"/>
      <c r="P420" s="32"/>
      <c r="Q420" s="32"/>
      <c r="R420" s="32"/>
      <c r="S420" s="32"/>
      <c r="T420" s="32"/>
      <c r="U420" s="32"/>
      <c r="V420" s="32"/>
      <c r="W420" s="32"/>
      <c r="X420" s="32"/>
      <c r="Y420" s="32"/>
      <c r="Z420" s="32"/>
      <c r="AA420" s="32"/>
      <c r="AB420" s="32"/>
      <c r="AC420" s="32"/>
      <c r="AD420" s="32"/>
    </row>
    <row r="421" spans="1:30" ht="15.5" x14ac:dyDescent="0.3">
      <c r="A421" s="135" t="s">
        <v>194</v>
      </c>
      <c r="B421" s="135"/>
      <c r="C421" s="135"/>
      <c r="D421" s="135" t="s">
        <v>419</v>
      </c>
      <c r="E421" s="267"/>
      <c r="F421" s="268"/>
      <c r="G421" s="268"/>
      <c r="H421" s="268"/>
      <c r="I421" s="268"/>
      <c r="J421" s="269"/>
      <c r="K421" s="35"/>
      <c r="L421" s="32"/>
      <c r="M421" s="32"/>
      <c r="N421" s="32"/>
      <c r="O421" s="32"/>
      <c r="P421" s="32"/>
      <c r="Q421" s="32"/>
      <c r="R421" s="32"/>
      <c r="S421" s="32"/>
      <c r="T421" s="32"/>
      <c r="U421" s="32"/>
      <c r="V421" s="32"/>
      <c r="W421" s="32"/>
      <c r="X421" s="32"/>
      <c r="Y421" s="32"/>
      <c r="Z421" s="32"/>
      <c r="AA421" s="32"/>
      <c r="AB421" s="32"/>
      <c r="AC421" s="32"/>
      <c r="AD421" s="32"/>
    </row>
    <row r="422" spans="1:30" ht="28" x14ac:dyDescent="0.3">
      <c r="A422" s="137" t="s">
        <v>352</v>
      </c>
      <c r="B422" s="138">
        <v>97331</v>
      </c>
      <c r="C422" s="137" t="s">
        <v>23</v>
      </c>
      <c r="D422" s="137" t="str">
        <f>VLOOKUP(B422,BD!A399:D8135,2,0)</f>
        <v>TUBO EM COBRE FLEXÍVEL, DN 1/4", COM ISOLAMENTO, INSTALADO EM RAMAL DE ALIMENTAÇÃO DE AR CONDICIONADO COM CONDENSADORA CENTRAL - FORNECIMENTO E INSTALAÇÃO. AF_12/2015</v>
      </c>
      <c r="E422" s="139" t="s">
        <v>31</v>
      </c>
      <c r="F422" s="148">
        <v>98</v>
      </c>
      <c r="G422" s="140" t="str">
        <f>VLOOKUP(B422,BD!A399:D8135,4,0)</f>
        <v>27,03</v>
      </c>
      <c r="H422" s="155">
        <f t="shared" si="26"/>
        <v>2648.94</v>
      </c>
      <c r="I422" s="155">
        <f t="shared" si="27"/>
        <v>32.49</v>
      </c>
      <c r="J422" s="155">
        <f t="shared" si="28"/>
        <v>3184.02</v>
      </c>
      <c r="K422" s="227">
        <f>J422/$J$420</f>
        <v>4.2151056576317819E-2</v>
      </c>
      <c r="L422" s="246">
        <f>SUM(K422:K433)</f>
        <v>0.56719331327463984</v>
      </c>
      <c r="M422" s="32"/>
      <c r="N422" s="32"/>
      <c r="O422" s="32"/>
      <c r="P422" s="32"/>
      <c r="Q422" s="32"/>
      <c r="R422" s="32"/>
      <c r="S422" s="32"/>
      <c r="T422" s="32"/>
      <c r="U422" s="32"/>
      <c r="V422" s="32"/>
      <c r="W422" s="32"/>
      <c r="X422" s="32"/>
      <c r="Y422" s="32"/>
      <c r="Z422" s="32"/>
      <c r="AA422" s="32"/>
      <c r="AB422" s="32"/>
      <c r="AC422" s="32"/>
      <c r="AD422" s="32"/>
    </row>
    <row r="423" spans="1:30" ht="28" x14ac:dyDescent="0.3">
      <c r="A423" s="137" t="s">
        <v>353</v>
      </c>
      <c r="B423" s="138">
        <v>103290</v>
      </c>
      <c r="C423" s="137" t="s">
        <v>23</v>
      </c>
      <c r="D423" s="137" t="str">
        <f>VLOOKUP(B423,BD!A400:D8136,2,0)</f>
        <v>TUBO EM COBRE FLEXÍVEL, DN 3/8", COM ISOLAMENTO, INSTALADO EM FORRO, PARA RAMAL DE ALIMENTAÇÃO DE AR CONDICIONADO, INCLUSO FIXADOR. AF_11/2021_PA</v>
      </c>
      <c r="E423" s="139" t="s">
        <v>31</v>
      </c>
      <c r="F423" s="148">
        <v>22</v>
      </c>
      <c r="G423" s="140" t="str">
        <f>VLOOKUP(B423,BD!A400:D8136,4,0)</f>
        <v>48,98</v>
      </c>
      <c r="H423" s="155">
        <f t="shared" si="26"/>
        <v>1077.56</v>
      </c>
      <c r="I423" s="155">
        <f t="shared" si="27"/>
        <v>58.88</v>
      </c>
      <c r="J423" s="155">
        <f t="shared" si="28"/>
        <v>1295.3599999999999</v>
      </c>
      <c r="K423" s="227">
        <f t="shared" ref="K423:K438" si="29">J423/$J$420</f>
        <v>1.7148382436887658E-2</v>
      </c>
      <c r="L423" s="32"/>
      <c r="M423" s="32"/>
      <c r="N423" s="32"/>
      <c r="O423" s="32"/>
      <c r="P423" s="32"/>
      <c r="Q423" s="32"/>
      <c r="R423" s="32"/>
      <c r="S423" s="32"/>
      <c r="T423" s="32"/>
      <c r="U423" s="32"/>
      <c r="V423" s="32"/>
      <c r="W423" s="32"/>
      <c r="X423" s="32"/>
      <c r="Y423" s="32"/>
      <c r="Z423" s="32"/>
      <c r="AA423" s="32"/>
      <c r="AB423" s="32"/>
      <c r="AC423" s="32"/>
      <c r="AD423" s="32"/>
    </row>
    <row r="424" spans="1:30" ht="28" x14ac:dyDescent="0.3">
      <c r="A424" s="137" t="s">
        <v>354</v>
      </c>
      <c r="B424" s="138">
        <v>103291</v>
      </c>
      <c r="C424" s="137" t="s">
        <v>23</v>
      </c>
      <c r="D424" s="137" t="str">
        <f>VLOOKUP(B424,BD!A401:D8137,2,0)</f>
        <v>TUBO EM COBRE FLEXÍVEL, DN 1/2", COM ISOLAMENTO, INSTALADO EM FORRO, PARA RAMAL DE ALIMENTAÇÃO DE AR CONDICIONADO, INCLUSO FIXADOR. AF_11/2021_PA</v>
      </c>
      <c r="E424" s="139" t="s">
        <v>31</v>
      </c>
      <c r="F424" s="148">
        <v>84</v>
      </c>
      <c r="G424" s="140" t="str">
        <f>VLOOKUP(B424,BD!A401:D8137,4,0)</f>
        <v>61,16</v>
      </c>
      <c r="H424" s="155">
        <f t="shared" si="26"/>
        <v>5137.4399999999996</v>
      </c>
      <c r="I424" s="155">
        <f t="shared" si="27"/>
        <v>73.52</v>
      </c>
      <c r="J424" s="155">
        <f t="shared" si="28"/>
        <v>6175.68</v>
      </c>
      <c r="K424" s="227">
        <f t="shared" si="29"/>
        <v>8.1755591069539266E-2</v>
      </c>
      <c r="L424" s="32"/>
      <c r="M424" s="32"/>
      <c r="N424" s="32"/>
      <c r="O424" s="32"/>
      <c r="P424" s="32"/>
      <c r="Q424" s="32"/>
      <c r="R424" s="32"/>
      <c r="S424" s="32"/>
      <c r="T424" s="32"/>
      <c r="U424" s="32"/>
      <c r="V424" s="32"/>
      <c r="W424" s="32"/>
      <c r="X424" s="32"/>
      <c r="Y424" s="32"/>
      <c r="Z424" s="32"/>
      <c r="AA424" s="32"/>
      <c r="AB424" s="32"/>
      <c r="AC424" s="32"/>
      <c r="AD424" s="32"/>
    </row>
    <row r="425" spans="1:30" ht="28" x14ac:dyDescent="0.3">
      <c r="A425" s="137" t="s">
        <v>356</v>
      </c>
      <c r="B425" s="138">
        <v>97330</v>
      </c>
      <c r="C425" s="137" t="s">
        <v>23</v>
      </c>
      <c r="D425" s="137" t="str">
        <f>VLOOKUP(B425,BD!A402:D8138,2,0)</f>
        <v>TUBO EM COBRE FLEXÍVEL, DN 5/8", COM ISOLAMENTO, INSTALADO EM RAMAL DE ALIMENTAÇÃO DE AR CONDICIONADO COM CONDENSADORA INDIVIDUAL - FORNECIMENTO E INSTALAÇÃO. AF_12/2015</v>
      </c>
      <c r="E425" s="139" t="s">
        <v>31</v>
      </c>
      <c r="F425" s="148">
        <v>8</v>
      </c>
      <c r="G425" s="140" t="str">
        <f>VLOOKUP(B425,BD!A402:D8138,4,0)</f>
        <v>69,00</v>
      </c>
      <c r="H425" s="155">
        <f t="shared" si="26"/>
        <v>552</v>
      </c>
      <c r="I425" s="155">
        <f t="shared" si="27"/>
        <v>82.94</v>
      </c>
      <c r="J425" s="155">
        <f t="shared" si="28"/>
        <v>663.52</v>
      </c>
      <c r="K425" s="227">
        <f t="shared" si="29"/>
        <v>8.7838861123731623E-3</v>
      </c>
      <c r="L425" s="32"/>
      <c r="M425" s="32"/>
      <c r="N425" s="32"/>
      <c r="O425" s="32"/>
      <c r="P425" s="32"/>
      <c r="Q425" s="32"/>
      <c r="R425" s="32"/>
      <c r="S425" s="32"/>
      <c r="T425" s="32"/>
      <c r="U425" s="32"/>
      <c r="V425" s="32"/>
      <c r="W425" s="32"/>
      <c r="X425" s="32"/>
      <c r="Y425" s="32"/>
      <c r="Z425" s="32"/>
      <c r="AA425" s="32"/>
      <c r="AB425" s="32"/>
      <c r="AC425" s="32"/>
      <c r="AD425" s="32"/>
    </row>
    <row r="426" spans="1:30" ht="15.5" x14ac:dyDescent="0.3">
      <c r="A426" s="137" t="s">
        <v>357</v>
      </c>
      <c r="B426" s="138">
        <v>11412</v>
      </c>
      <c r="C426" s="137" t="s">
        <v>100</v>
      </c>
      <c r="D426" s="137" t="s">
        <v>829</v>
      </c>
      <c r="E426" s="139" t="s">
        <v>31</v>
      </c>
      <c r="F426" s="148">
        <v>128</v>
      </c>
      <c r="G426" s="140">
        <v>38.799999999999997</v>
      </c>
      <c r="H426" s="155">
        <f t="shared" si="26"/>
        <v>4966.3999999999996</v>
      </c>
      <c r="I426" s="155">
        <f t="shared" si="27"/>
        <v>46.64</v>
      </c>
      <c r="J426" s="155">
        <f t="shared" si="28"/>
        <v>5969.92</v>
      </c>
      <c r="K426" s="227">
        <f t="shared" si="29"/>
        <v>7.9031675578699653E-2</v>
      </c>
      <c r="L426" s="32"/>
      <c r="M426" s="32"/>
      <c r="N426" s="32"/>
      <c r="O426" s="32"/>
      <c r="P426" s="32"/>
      <c r="Q426" s="32"/>
      <c r="R426" s="32"/>
      <c r="S426" s="32"/>
      <c r="T426" s="32"/>
      <c r="U426" s="32"/>
      <c r="V426" s="32"/>
      <c r="W426" s="32"/>
      <c r="X426" s="32"/>
      <c r="Y426" s="32"/>
      <c r="Z426" s="32"/>
      <c r="AA426" s="32"/>
      <c r="AB426" s="32"/>
      <c r="AC426" s="32"/>
      <c r="AD426" s="32"/>
    </row>
    <row r="427" spans="1:30" ht="15.5" x14ac:dyDescent="0.3">
      <c r="A427" s="137" t="s">
        <v>358</v>
      </c>
      <c r="B427" s="138" t="s">
        <v>830</v>
      </c>
      <c r="C427" s="137" t="s">
        <v>28</v>
      </c>
      <c r="D427" s="137" t="s">
        <v>831</v>
      </c>
      <c r="E427" s="139" t="s">
        <v>26</v>
      </c>
      <c r="F427" s="148">
        <v>16</v>
      </c>
      <c r="G427" s="140">
        <v>180.11</v>
      </c>
      <c r="H427" s="155">
        <f t="shared" si="26"/>
        <v>2881.76</v>
      </c>
      <c r="I427" s="155">
        <f t="shared" si="27"/>
        <v>216.51</v>
      </c>
      <c r="J427" s="155">
        <f t="shared" si="28"/>
        <v>3464.16</v>
      </c>
      <c r="K427" s="227">
        <f t="shared" si="29"/>
        <v>4.5859637863272566E-2</v>
      </c>
      <c r="L427" s="32"/>
      <c r="M427" s="32"/>
      <c r="N427" s="32"/>
      <c r="O427" s="32"/>
      <c r="P427" s="32"/>
      <c r="Q427" s="32"/>
      <c r="R427" s="32"/>
      <c r="S427" s="32"/>
      <c r="T427" s="32"/>
      <c r="U427" s="32"/>
      <c r="V427" s="32"/>
      <c r="W427" s="32"/>
      <c r="X427" s="32"/>
      <c r="Y427" s="32"/>
      <c r="Z427" s="32"/>
      <c r="AA427" s="32"/>
      <c r="AB427" s="32"/>
      <c r="AC427" s="32"/>
      <c r="AD427" s="32"/>
    </row>
    <row r="428" spans="1:30" ht="42" x14ac:dyDescent="0.3">
      <c r="A428" s="137" t="s">
        <v>359</v>
      </c>
      <c r="B428" s="138" t="s">
        <v>601</v>
      </c>
      <c r="C428" s="137" t="s">
        <v>317</v>
      </c>
      <c r="D428" s="137" t="s">
        <v>832</v>
      </c>
      <c r="E428" s="139" t="s">
        <v>38</v>
      </c>
      <c r="F428" s="148">
        <v>636</v>
      </c>
      <c r="G428" s="140">
        <v>17.43</v>
      </c>
      <c r="H428" s="155">
        <f t="shared" si="26"/>
        <v>11085.48</v>
      </c>
      <c r="I428" s="155">
        <f t="shared" si="27"/>
        <v>20.95</v>
      </c>
      <c r="J428" s="155">
        <f t="shared" si="28"/>
        <v>13324.2</v>
      </c>
      <c r="K428" s="227">
        <f t="shared" si="29"/>
        <v>0.17638994354123841</v>
      </c>
      <c r="L428" s="32"/>
      <c r="M428" s="32"/>
      <c r="N428" s="32"/>
      <c r="O428" s="32"/>
      <c r="P428" s="32"/>
      <c r="Q428" s="32"/>
      <c r="R428" s="32"/>
      <c r="S428" s="32"/>
      <c r="T428" s="32"/>
      <c r="U428" s="32"/>
      <c r="V428" s="32"/>
      <c r="W428" s="32"/>
      <c r="X428" s="32"/>
      <c r="Y428" s="32"/>
      <c r="Z428" s="32"/>
      <c r="AA428" s="32"/>
      <c r="AB428" s="32"/>
      <c r="AC428" s="32"/>
      <c r="AD428" s="32"/>
    </row>
    <row r="429" spans="1:30" ht="15.5" x14ac:dyDescent="0.3">
      <c r="A429" s="137" t="s">
        <v>360</v>
      </c>
      <c r="B429" s="138" t="s">
        <v>602</v>
      </c>
      <c r="C429" s="137" t="s">
        <v>28</v>
      </c>
      <c r="D429" s="137" t="s">
        <v>603</v>
      </c>
      <c r="E429" s="139" t="s">
        <v>31</v>
      </c>
      <c r="F429" s="148">
        <v>24</v>
      </c>
      <c r="G429" s="140">
        <v>28.22</v>
      </c>
      <c r="H429" s="155">
        <f t="shared" si="26"/>
        <v>677.28</v>
      </c>
      <c r="I429" s="155">
        <f t="shared" si="27"/>
        <v>33.92</v>
      </c>
      <c r="J429" s="155">
        <f t="shared" si="28"/>
        <v>814.08</v>
      </c>
      <c r="K429" s="227">
        <f t="shared" si="29"/>
        <v>1.077704666982268E-2</v>
      </c>
      <c r="L429" s="32"/>
      <c r="M429" s="32"/>
      <c r="N429" s="32"/>
      <c r="O429" s="32"/>
      <c r="P429" s="32"/>
      <c r="Q429" s="32"/>
      <c r="R429" s="32"/>
      <c r="S429" s="32"/>
      <c r="T429" s="32"/>
      <c r="U429" s="32"/>
      <c r="V429" s="32"/>
      <c r="W429" s="32"/>
      <c r="X429" s="32"/>
      <c r="Y429" s="32"/>
      <c r="Z429" s="32"/>
      <c r="AA429" s="32"/>
      <c r="AB429" s="32"/>
      <c r="AC429" s="32"/>
      <c r="AD429" s="32"/>
    </row>
    <row r="430" spans="1:30" ht="15.5" x14ac:dyDescent="0.3">
      <c r="A430" s="137" t="s">
        <v>361</v>
      </c>
      <c r="B430" s="138" t="s">
        <v>833</v>
      </c>
      <c r="C430" s="137" t="s">
        <v>28</v>
      </c>
      <c r="D430" s="137" t="s">
        <v>834</v>
      </c>
      <c r="E430" s="139" t="s">
        <v>31</v>
      </c>
      <c r="F430" s="148">
        <v>28</v>
      </c>
      <c r="G430" s="140">
        <f>G429*0.7</f>
        <v>19.753999999999998</v>
      </c>
      <c r="H430" s="155">
        <f t="shared" si="26"/>
        <v>553.11</v>
      </c>
      <c r="I430" s="155">
        <f t="shared" si="27"/>
        <v>23.75</v>
      </c>
      <c r="J430" s="155">
        <f t="shared" si="28"/>
        <v>665</v>
      </c>
      <c r="K430" s="227">
        <f t="shared" si="29"/>
        <v>8.8034788171089846E-3</v>
      </c>
      <c r="L430" s="32"/>
      <c r="M430" s="32"/>
      <c r="N430" s="32"/>
      <c r="O430" s="32"/>
      <c r="P430" s="32"/>
      <c r="Q430" s="32"/>
      <c r="R430" s="32"/>
      <c r="S430" s="32"/>
      <c r="T430" s="32"/>
      <c r="U430" s="32"/>
      <c r="V430" s="32"/>
      <c r="W430" s="32"/>
      <c r="X430" s="32"/>
      <c r="Y430" s="32"/>
      <c r="Z430" s="32"/>
      <c r="AA430" s="32"/>
      <c r="AB430" s="32"/>
      <c r="AC430" s="32"/>
      <c r="AD430" s="32"/>
    </row>
    <row r="431" spans="1:30" ht="15.5" x14ac:dyDescent="0.3">
      <c r="A431" s="137" t="s">
        <v>362</v>
      </c>
      <c r="B431" s="138" t="s">
        <v>835</v>
      </c>
      <c r="C431" s="137" t="s">
        <v>100</v>
      </c>
      <c r="D431" s="137" t="s">
        <v>836</v>
      </c>
      <c r="E431" s="139" t="s">
        <v>113</v>
      </c>
      <c r="F431" s="148">
        <v>25.3333333</v>
      </c>
      <c r="G431" s="140">
        <v>196.25</v>
      </c>
      <c r="H431" s="155">
        <f t="shared" si="26"/>
        <v>4971.67</v>
      </c>
      <c r="I431" s="155">
        <f t="shared" si="27"/>
        <v>235.91</v>
      </c>
      <c r="J431" s="155">
        <f t="shared" si="28"/>
        <v>5976.39</v>
      </c>
      <c r="K431" s="227">
        <f t="shared" si="29"/>
        <v>7.9117327470348817E-2</v>
      </c>
      <c r="L431" s="32"/>
      <c r="M431" s="32"/>
      <c r="N431" s="32"/>
      <c r="O431" s="32"/>
      <c r="P431" s="32"/>
      <c r="Q431" s="32"/>
      <c r="R431" s="32"/>
      <c r="S431" s="32"/>
      <c r="T431" s="32"/>
      <c r="U431" s="32"/>
      <c r="V431" s="32"/>
      <c r="W431" s="32"/>
      <c r="X431" s="32"/>
      <c r="Y431" s="32"/>
      <c r="Z431" s="32"/>
      <c r="AA431" s="32"/>
      <c r="AB431" s="32"/>
      <c r="AC431" s="32"/>
      <c r="AD431" s="32"/>
    </row>
    <row r="432" spans="1:30" ht="15.5" x14ac:dyDescent="0.3">
      <c r="A432" s="137" t="s">
        <v>363</v>
      </c>
      <c r="B432" s="138" t="s">
        <v>837</v>
      </c>
      <c r="C432" s="137" t="s">
        <v>100</v>
      </c>
      <c r="D432" s="137" t="s">
        <v>838</v>
      </c>
      <c r="E432" s="139" t="s">
        <v>113</v>
      </c>
      <c r="F432" s="148">
        <v>52</v>
      </c>
      <c r="G432" s="140">
        <v>12</v>
      </c>
      <c r="H432" s="155">
        <f t="shared" si="26"/>
        <v>624</v>
      </c>
      <c r="I432" s="155">
        <f t="shared" si="27"/>
        <v>14.43</v>
      </c>
      <c r="J432" s="155">
        <f t="shared" si="28"/>
        <v>750.36</v>
      </c>
      <c r="K432" s="227">
        <f t="shared" si="29"/>
        <v>9.9335013010614995E-3</v>
      </c>
      <c r="L432" s="32"/>
      <c r="M432" s="32"/>
      <c r="N432" s="32"/>
      <c r="O432" s="32"/>
      <c r="P432" s="32"/>
      <c r="Q432" s="32"/>
      <c r="R432" s="32"/>
      <c r="S432" s="32"/>
      <c r="T432" s="32"/>
      <c r="U432" s="32"/>
      <c r="V432" s="32"/>
      <c r="W432" s="32"/>
      <c r="X432" s="32"/>
      <c r="Y432" s="32"/>
      <c r="Z432" s="32"/>
      <c r="AA432" s="32"/>
      <c r="AB432" s="32"/>
      <c r="AC432" s="32"/>
      <c r="AD432" s="32"/>
    </row>
    <row r="433" spans="1:30" ht="28" x14ac:dyDescent="0.3">
      <c r="A433" s="137" t="s">
        <v>364</v>
      </c>
      <c r="B433" s="138">
        <v>90460</v>
      </c>
      <c r="C433" s="137" t="s">
        <v>23</v>
      </c>
      <c r="D433" s="137" t="str">
        <f>VLOOKUP(B433,BD!A410:D8146,2,0)</f>
        <v>SUPORTE PARA 2 TUBOS HORIZONTAIS, ESPAÇADO A CADA 56 CM, EM PERFILADO COM COMPRIMENTO DE 25 CM FIXADO EM LAJE, POR METRO DE TUBULAÇÃO FIXADA. AF_09/2023</v>
      </c>
      <c r="E433" s="139" t="s">
        <v>31</v>
      </c>
      <c r="F433" s="148">
        <v>18</v>
      </c>
      <c r="G433" s="140" t="str">
        <f>VLOOKUP(B433,BD!A410:D8146,4,0)</f>
        <v>25,98</v>
      </c>
      <c r="H433" s="155">
        <f t="shared" si="26"/>
        <v>467.64</v>
      </c>
      <c r="I433" s="155">
        <f t="shared" si="27"/>
        <v>31.23</v>
      </c>
      <c r="J433" s="155">
        <f t="shared" si="28"/>
        <v>562.14</v>
      </c>
      <c r="K433" s="227">
        <f t="shared" si="29"/>
        <v>7.4417858379693903E-3</v>
      </c>
      <c r="L433" s="32"/>
      <c r="M433" s="32"/>
      <c r="N433" s="32"/>
      <c r="O433" s="32"/>
      <c r="P433" s="32"/>
      <c r="Q433" s="32"/>
      <c r="R433" s="32"/>
      <c r="S433" s="32"/>
      <c r="T433" s="32"/>
      <c r="U433" s="32"/>
      <c r="V433" s="32"/>
      <c r="W433" s="32"/>
      <c r="X433" s="32"/>
      <c r="Y433" s="32"/>
      <c r="Z433" s="32"/>
      <c r="AA433" s="32"/>
      <c r="AB433" s="32"/>
      <c r="AC433" s="32"/>
      <c r="AD433" s="32"/>
    </row>
    <row r="434" spans="1:30" ht="15.5" x14ac:dyDescent="0.3">
      <c r="A434" s="135" t="s">
        <v>195</v>
      </c>
      <c r="B434" s="135"/>
      <c r="C434" s="135"/>
      <c r="D434" s="135" t="s">
        <v>340</v>
      </c>
      <c r="E434" s="267"/>
      <c r="F434" s="268"/>
      <c r="G434" s="268"/>
      <c r="H434" s="268"/>
      <c r="I434" s="268"/>
      <c r="J434" s="269"/>
      <c r="K434" s="227">
        <f t="shared" si="29"/>
        <v>0</v>
      </c>
      <c r="L434" s="32"/>
      <c r="M434" s="32"/>
      <c r="N434" s="32"/>
      <c r="O434" s="32"/>
      <c r="P434" s="32"/>
      <c r="Q434" s="32"/>
      <c r="R434" s="32"/>
      <c r="S434" s="32"/>
      <c r="T434" s="32"/>
      <c r="U434" s="32"/>
      <c r="V434" s="32"/>
      <c r="W434" s="32"/>
      <c r="X434" s="32"/>
      <c r="Y434" s="32"/>
      <c r="Z434" s="32"/>
      <c r="AA434" s="32"/>
      <c r="AB434" s="32"/>
      <c r="AC434" s="32"/>
      <c r="AD434" s="32"/>
    </row>
    <row r="435" spans="1:30" ht="15.5" x14ac:dyDescent="0.3">
      <c r="A435" s="137" t="s">
        <v>385</v>
      </c>
      <c r="B435" s="138" t="s">
        <v>839</v>
      </c>
      <c r="C435" s="137" t="s">
        <v>28</v>
      </c>
      <c r="D435" s="137" t="s">
        <v>840</v>
      </c>
      <c r="E435" s="139" t="s">
        <v>26</v>
      </c>
      <c r="F435" s="148">
        <v>1</v>
      </c>
      <c r="G435" s="140">
        <v>6280.11</v>
      </c>
      <c r="H435" s="155">
        <f t="shared" si="26"/>
        <v>6280.11</v>
      </c>
      <c r="I435" s="155">
        <f t="shared" si="27"/>
        <v>7549.32</v>
      </c>
      <c r="J435" s="155">
        <f t="shared" si="28"/>
        <v>7549.32</v>
      </c>
      <c r="K435" s="227">
        <f t="shared" si="29"/>
        <v>9.9940268727183756E-2</v>
      </c>
      <c r="L435" s="246">
        <f>SUM(K435:K438)</f>
        <v>0.43280668672536005</v>
      </c>
      <c r="M435" s="32"/>
      <c r="N435" s="32"/>
      <c r="O435" s="32"/>
      <c r="P435" s="32"/>
      <c r="Q435" s="32"/>
      <c r="R435" s="32"/>
      <c r="S435" s="32"/>
      <c r="T435" s="32"/>
      <c r="U435" s="32"/>
      <c r="V435" s="32"/>
      <c r="W435" s="32"/>
      <c r="X435" s="32"/>
      <c r="Y435" s="32"/>
      <c r="Z435" s="32"/>
      <c r="AA435" s="32"/>
      <c r="AB435" s="32"/>
      <c r="AC435" s="32"/>
      <c r="AD435" s="32"/>
    </row>
    <row r="436" spans="1:30" ht="15.5" x14ac:dyDescent="0.3">
      <c r="A436" s="137" t="s">
        <v>386</v>
      </c>
      <c r="B436" s="138" t="s">
        <v>841</v>
      </c>
      <c r="C436" s="137" t="s">
        <v>28</v>
      </c>
      <c r="D436" s="137" t="s">
        <v>842</v>
      </c>
      <c r="E436" s="139" t="s">
        <v>26</v>
      </c>
      <c r="F436" s="148">
        <v>1</v>
      </c>
      <c r="G436" s="140">
        <f>G435*0.9</f>
        <v>5652.0990000000002</v>
      </c>
      <c r="H436" s="155">
        <f t="shared" si="26"/>
        <v>5652.1</v>
      </c>
      <c r="I436" s="155">
        <f t="shared" si="27"/>
        <v>6794.39</v>
      </c>
      <c r="J436" s="155">
        <f t="shared" si="28"/>
        <v>6794.39</v>
      </c>
      <c r="K436" s="227">
        <f t="shared" si="29"/>
        <v>8.9946268331093412E-2</v>
      </c>
      <c r="L436" s="32"/>
      <c r="M436" s="32"/>
      <c r="N436" s="32"/>
      <c r="O436" s="32"/>
      <c r="P436" s="32"/>
      <c r="Q436" s="32"/>
      <c r="R436" s="32"/>
      <c r="S436" s="32"/>
      <c r="T436" s="32"/>
      <c r="U436" s="32"/>
      <c r="V436" s="32"/>
      <c r="W436" s="32"/>
      <c r="X436" s="32"/>
      <c r="Y436" s="32"/>
      <c r="Z436" s="32"/>
      <c r="AA436" s="32"/>
      <c r="AB436" s="32"/>
      <c r="AC436" s="32"/>
      <c r="AD436" s="32"/>
    </row>
    <row r="437" spans="1:30" ht="15.5" x14ac:dyDescent="0.3">
      <c r="A437" s="137" t="s">
        <v>387</v>
      </c>
      <c r="B437" s="138" t="s">
        <v>843</v>
      </c>
      <c r="C437" s="137" t="s">
        <v>28</v>
      </c>
      <c r="D437" s="137" t="s">
        <v>844</v>
      </c>
      <c r="E437" s="139" t="s">
        <v>26</v>
      </c>
      <c r="F437" s="148">
        <v>3</v>
      </c>
      <c r="G437" s="140">
        <v>3221.15</v>
      </c>
      <c r="H437" s="155">
        <f t="shared" si="26"/>
        <v>9663.4500000000007</v>
      </c>
      <c r="I437" s="155">
        <f t="shared" si="27"/>
        <v>3872.14</v>
      </c>
      <c r="J437" s="155">
        <f t="shared" si="28"/>
        <v>11616.42</v>
      </c>
      <c r="K437" s="227">
        <f t="shared" si="29"/>
        <v>0.15378181564006188</v>
      </c>
      <c r="L437" s="32"/>
      <c r="M437" s="32"/>
      <c r="N437" s="32"/>
      <c r="O437" s="32"/>
      <c r="P437" s="32"/>
      <c r="Q437" s="32"/>
      <c r="R437" s="32"/>
      <c r="S437" s="32"/>
      <c r="T437" s="32"/>
      <c r="U437" s="32"/>
      <c r="V437" s="32"/>
      <c r="W437" s="32"/>
      <c r="X437" s="32"/>
      <c r="Y437" s="32"/>
      <c r="Z437" s="32"/>
      <c r="AA437" s="32"/>
      <c r="AB437" s="32"/>
      <c r="AC437" s="32"/>
      <c r="AD437" s="32"/>
    </row>
    <row r="438" spans="1:30" ht="15.5" x14ac:dyDescent="0.3">
      <c r="A438" s="137" t="s">
        <v>1201</v>
      </c>
      <c r="B438" s="138" t="s">
        <v>1202</v>
      </c>
      <c r="C438" s="137" t="s">
        <v>28</v>
      </c>
      <c r="D438" s="137" t="s">
        <v>1203</v>
      </c>
      <c r="E438" s="139" t="s">
        <v>26</v>
      </c>
      <c r="F438" s="148">
        <v>1</v>
      </c>
      <c r="G438" s="140">
        <v>5601.33</v>
      </c>
      <c r="H438" s="155">
        <f t="shared" si="26"/>
        <v>5601.33</v>
      </c>
      <c r="I438" s="155">
        <f t="shared" si="27"/>
        <v>6733.36</v>
      </c>
      <c r="J438" s="155">
        <f t="shared" si="28"/>
        <v>6733.36</v>
      </c>
      <c r="K438" s="227">
        <f t="shared" si="29"/>
        <v>8.9138334027020968E-2</v>
      </c>
      <c r="L438" s="32"/>
      <c r="M438" s="32"/>
      <c r="N438" s="32"/>
      <c r="O438" s="32"/>
      <c r="P438" s="32"/>
      <c r="Q438" s="32"/>
      <c r="R438" s="32"/>
      <c r="S438" s="32"/>
      <c r="T438" s="32"/>
      <c r="U438" s="32"/>
      <c r="V438" s="32"/>
      <c r="W438" s="32"/>
      <c r="X438" s="32"/>
      <c r="Y438" s="32"/>
      <c r="Z438" s="32"/>
      <c r="AA438" s="32"/>
      <c r="AB438" s="32"/>
      <c r="AC438" s="32"/>
      <c r="AD438" s="32"/>
    </row>
    <row r="439" spans="1:30" ht="15.5" x14ac:dyDescent="0.3">
      <c r="A439" s="135">
        <v>18</v>
      </c>
      <c r="B439" s="135"/>
      <c r="C439" s="135"/>
      <c r="D439" s="135" t="s">
        <v>209</v>
      </c>
      <c r="E439" s="270" t="s">
        <v>14888</v>
      </c>
      <c r="F439" s="271"/>
      <c r="G439" s="271"/>
      <c r="H439" s="271"/>
      <c r="I439" s="272"/>
      <c r="J439" s="156">
        <f>ROUND(SUM(J440:J447),2)</f>
        <v>8723.0499999999993</v>
      </c>
      <c r="K439" s="35"/>
      <c r="L439" s="32"/>
      <c r="M439" s="32"/>
      <c r="N439" s="32"/>
      <c r="O439" s="32"/>
      <c r="P439" s="32"/>
      <c r="Q439" s="32"/>
      <c r="R439" s="32"/>
      <c r="S439" s="32"/>
      <c r="T439" s="32"/>
      <c r="U439" s="32"/>
      <c r="V439" s="32"/>
      <c r="W439" s="32"/>
      <c r="X439" s="32"/>
      <c r="Y439" s="32"/>
      <c r="Z439" s="32"/>
      <c r="AA439" s="32"/>
      <c r="AB439" s="32"/>
      <c r="AC439" s="32"/>
      <c r="AD439" s="32"/>
    </row>
    <row r="440" spans="1:30" ht="28" x14ac:dyDescent="0.3">
      <c r="A440" s="137" t="s">
        <v>197</v>
      </c>
      <c r="B440" s="138">
        <v>91940</v>
      </c>
      <c r="C440" s="137" t="s">
        <v>23</v>
      </c>
      <c r="D440" s="137" t="str">
        <f>VLOOKUP(B440,BD!A417:D8153,2,0)</f>
        <v>CAIXA RETANGULAR 4" X 2" MÉDIA (1,30 M DO PISO), PVC, INSTALADA EM PAREDE - FORNECIMENTO E INSTALAÇÃO. AF_03/2023</v>
      </c>
      <c r="E440" s="139" t="s">
        <v>26</v>
      </c>
      <c r="F440" s="148">
        <v>28</v>
      </c>
      <c r="G440" s="140" t="str">
        <f>VLOOKUP(B440,BD!A417:D8153,4,0)</f>
        <v>18,48</v>
      </c>
      <c r="H440" s="155">
        <f t="shared" si="26"/>
        <v>517.44000000000005</v>
      </c>
      <c r="I440" s="155">
        <f t="shared" si="27"/>
        <v>22.21</v>
      </c>
      <c r="J440" s="155">
        <f t="shared" si="28"/>
        <v>621.88</v>
      </c>
      <c r="K440" s="35"/>
      <c r="L440" s="32"/>
      <c r="M440" s="32"/>
      <c r="N440" s="32"/>
      <c r="O440" s="32"/>
      <c r="P440" s="32"/>
      <c r="Q440" s="32"/>
      <c r="R440" s="32"/>
      <c r="S440" s="32"/>
      <c r="T440" s="32"/>
      <c r="U440" s="32"/>
      <c r="V440" s="32"/>
      <c r="W440" s="32"/>
      <c r="X440" s="32"/>
      <c r="Y440" s="32"/>
      <c r="Z440" s="32"/>
      <c r="AA440" s="32"/>
      <c r="AB440" s="32"/>
      <c r="AC440" s="32"/>
      <c r="AD440" s="32"/>
    </row>
    <row r="441" spans="1:30" ht="15.5" x14ac:dyDescent="0.3">
      <c r="A441" s="137" t="s">
        <v>199</v>
      </c>
      <c r="B441" s="138" t="s">
        <v>435</v>
      </c>
      <c r="C441" s="137" t="s">
        <v>28</v>
      </c>
      <c r="D441" s="137" t="s">
        <v>436</v>
      </c>
      <c r="E441" s="139" t="s">
        <v>26</v>
      </c>
      <c r="F441" s="148">
        <v>4</v>
      </c>
      <c r="G441" s="140">
        <v>172.53</v>
      </c>
      <c r="H441" s="155">
        <f t="shared" si="26"/>
        <v>690.12</v>
      </c>
      <c r="I441" s="155">
        <f t="shared" si="27"/>
        <v>207.4</v>
      </c>
      <c r="J441" s="155">
        <f t="shared" si="28"/>
        <v>829.6</v>
      </c>
      <c r="K441" s="35"/>
      <c r="L441" s="32"/>
      <c r="M441" s="32"/>
      <c r="N441" s="32"/>
      <c r="O441" s="32"/>
      <c r="P441" s="32"/>
      <c r="Q441" s="32"/>
      <c r="R441" s="32"/>
      <c r="S441" s="32"/>
      <c r="T441" s="32"/>
      <c r="U441" s="32"/>
      <c r="V441" s="32"/>
      <c r="W441" s="32"/>
      <c r="X441" s="32"/>
      <c r="Y441" s="32"/>
      <c r="Z441" s="32"/>
      <c r="AA441" s="32"/>
      <c r="AB441" s="32"/>
      <c r="AC441" s="32"/>
      <c r="AD441" s="32"/>
    </row>
    <row r="442" spans="1:30" ht="15.5" x14ac:dyDescent="0.3">
      <c r="A442" s="137" t="s">
        <v>1008</v>
      </c>
      <c r="B442" s="138">
        <v>98307</v>
      </c>
      <c r="C442" s="137" t="s">
        <v>23</v>
      </c>
      <c r="D442" s="137" t="str">
        <f>VLOOKUP(B442,BD!A419:D8155,2,0)</f>
        <v>TOMADA DE REDE RJ45 - FORNECIMENTO E INSTALAÇÃO. AF_11/2019</v>
      </c>
      <c r="E442" s="139" t="s">
        <v>26</v>
      </c>
      <c r="F442" s="148">
        <v>18</v>
      </c>
      <c r="G442" s="140" t="str">
        <f>VLOOKUP(B442,BD!A419:D8155,4,0)</f>
        <v>45,20</v>
      </c>
      <c r="H442" s="155">
        <f t="shared" si="26"/>
        <v>813.6</v>
      </c>
      <c r="I442" s="155">
        <f t="shared" si="27"/>
        <v>54.33</v>
      </c>
      <c r="J442" s="155">
        <f t="shared" si="28"/>
        <v>977.94</v>
      </c>
      <c r="K442" s="35"/>
      <c r="L442" s="32"/>
      <c r="M442" s="32"/>
      <c r="N442" s="32"/>
      <c r="O442" s="32"/>
      <c r="P442" s="32"/>
      <c r="Q442" s="32"/>
      <c r="R442" s="32"/>
      <c r="S442" s="32"/>
      <c r="T442" s="32"/>
      <c r="U442" s="32"/>
      <c r="V442" s="32"/>
      <c r="W442" s="32"/>
      <c r="X442" s="32"/>
      <c r="Y442" s="32"/>
      <c r="Z442" s="32"/>
      <c r="AA442" s="32"/>
      <c r="AB442" s="32"/>
      <c r="AC442" s="32"/>
      <c r="AD442" s="32"/>
    </row>
    <row r="443" spans="1:30" ht="28" x14ac:dyDescent="0.3">
      <c r="A443" s="137" t="s">
        <v>1009</v>
      </c>
      <c r="B443" s="138">
        <v>91837</v>
      </c>
      <c r="C443" s="137" t="s">
        <v>23</v>
      </c>
      <c r="D443" s="137" t="str">
        <f>VLOOKUP(B443,BD!A420:D8156,2,0)</f>
        <v>ELETRODUTO FLEXÍVEL CORRUGADO REFORÇADO, PVC, DN 32 MM (1"), PARA CIRCUITOS TERMINAIS, INSTALADO EM FORRO - FORNECIMENTO E INSTALAÇÃO. AF_03/2023_PA</v>
      </c>
      <c r="E443" s="139" t="s">
        <v>31</v>
      </c>
      <c r="F443" s="148">
        <v>82</v>
      </c>
      <c r="G443" s="140" t="str">
        <f>VLOOKUP(B443,BD!A420:D8156,4,0)</f>
        <v>24,53</v>
      </c>
      <c r="H443" s="155">
        <f t="shared" si="26"/>
        <v>2011.46</v>
      </c>
      <c r="I443" s="155">
        <f t="shared" si="27"/>
        <v>29.49</v>
      </c>
      <c r="J443" s="155">
        <f t="shared" si="28"/>
        <v>2418.1799999999998</v>
      </c>
      <c r="K443" s="35"/>
      <c r="L443" s="32"/>
      <c r="M443" s="32"/>
      <c r="N443" s="32"/>
      <c r="O443" s="32"/>
      <c r="P443" s="32"/>
      <c r="Q443" s="32"/>
      <c r="R443" s="32"/>
      <c r="S443" s="32"/>
      <c r="T443" s="32"/>
      <c r="U443" s="32"/>
      <c r="V443" s="32"/>
      <c r="W443" s="32"/>
      <c r="X443" s="32"/>
      <c r="Y443" s="32"/>
      <c r="Z443" s="32"/>
      <c r="AA443" s="32"/>
      <c r="AB443" s="32"/>
      <c r="AC443" s="32"/>
      <c r="AD443" s="32"/>
    </row>
    <row r="444" spans="1:30" ht="28" x14ac:dyDescent="0.3">
      <c r="A444" s="137" t="s">
        <v>1010</v>
      </c>
      <c r="B444" s="138">
        <v>91835</v>
      </c>
      <c r="C444" s="137" t="s">
        <v>23</v>
      </c>
      <c r="D444" s="137" t="str">
        <f>VLOOKUP(B444,BD!A421:D8157,2,0)</f>
        <v>ELETRODUTO FLEXÍVEL CORRUGADO REFORÇADO, PVC, DN 25 MM (3/4"), PARA CIRCUITOS TERMINAIS, INSTALADO EM FORRO - FORNECIMENTO E INSTALAÇÃO. AF_03/2023_PA</v>
      </c>
      <c r="E444" s="139" t="s">
        <v>31</v>
      </c>
      <c r="F444" s="148">
        <v>55.7</v>
      </c>
      <c r="G444" s="140" t="str">
        <f>VLOOKUP(B444,BD!A421:D8157,4,0)</f>
        <v>19,21</v>
      </c>
      <c r="H444" s="155">
        <f t="shared" si="26"/>
        <v>1070</v>
      </c>
      <c r="I444" s="155">
        <f t="shared" si="27"/>
        <v>23.09</v>
      </c>
      <c r="J444" s="155">
        <f t="shared" si="28"/>
        <v>1286.1099999999999</v>
      </c>
      <c r="K444" s="35"/>
      <c r="L444" s="32"/>
      <c r="M444" s="32"/>
      <c r="N444" s="32"/>
      <c r="O444" s="32"/>
      <c r="P444" s="32"/>
      <c r="Q444" s="32"/>
      <c r="R444" s="32"/>
      <c r="S444" s="32"/>
      <c r="T444" s="32"/>
      <c r="U444" s="32"/>
      <c r="V444" s="32"/>
      <c r="W444" s="32"/>
      <c r="X444" s="32"/>
      <c r="Y444" s="32"/>
      <c r="Z444" s="32"/>
      <c r="AA444" s="32"/>
      <c r="AB444" s="32"/>
      <c r="AC444" s="32"/>
      <c r="AD444" s="32"/>
    </row>
    <row r="445" spans="1:30" ht="28" x14ac:dyDescent="0.3">
      <c r="A445" s="137" t="s">
        <v>1011</v>
      </c>
      <c r="B445" s="138">
        <v>91865</v>
      </c>
      <c r="C445" s="137" t="s">
        <v>23</v>
      </c>
      <c r="D445" s="137" t="str">
        <f>VLOOKUP(B445,BD!A422:D8158,2,0)</f>
        <v>ELETRODUTO RÍGIDO ROSCÁVEL, PVC, DN 40 MM (1 1/4"), PARA CIRCUITOS TERMINAIS, INSTALADO EM FORRO - FORNECIMENTO E INSTALAÇÃO. AF_03/2023</v>
      </c>
      <c r="E445" s="139" t="s">
        <v>31</v>
      </c>
      <c r="F445" s="148">
        <v>44.8</v>
      </c>
      <c r="G445" s="140" t="str">
        <f>VLOOKUP(B445,BD!A422:D8158,4,0)</f>
        <v>20,27</v>
      </c>
      <c r="H445" s="155">
        <f t="shared" si="26"/>
        <v>908.1</v>
      </c>
      <c r="I445" s="155">
        <f t="shared" si="27"/>
        <v>24.37</v>
      </c>
      <c r="J445" s="155">
        <f t="shared" si="28"/>
        <v>1091.78</v>
      </c>
      <c r="K445" s="35"/>
      <c r="L445" s="32"/>
      <c r="M445" s="32"/>
      <c r="N445" s="32"/>
      <c r="O445" s="32"/>
      <c r="P445" s="32"/>
      <c r="Q445" s="32"/>
      <c r="R445" s="32"/>
      <c r="S445" s="32"/>
      <c r="T445" s="32"/>
      <c r="U445" s="32"/>
      <c r="V445" s="32"/>
      <c r="W445" s="32"/>
      <c r="X445" s="32"/>
      <c r="Y445" s="32"/>
      <c r="Z445" s="32"/>
      <c r="AA445" s="32"/>
      <c r="AB445" s="32"/>
      <c r="AC445" s="32"/>
      <c r="AD445" s="32"/>
    </row>
    <row r="446" spans="1:30" ht="28" x14ac:dyDescent="0.3">
      <c r="A446" s="137" t="s">
        <v>1012</v>
      </c>
      <c r="B446" s="138">
        <v>93009</v>
      </c>
      <c r="C446" s="137" t="s">
        <v>23</v>
      </c>
      <c r="D446" s="137" t="str">
        <f>VLOOKUP(B446,BD!A423:D8159,2,0)</f>
        <v>ELETRODUTO RÍGIDO ROSCÁVEL, PVC, DN 60 MM (2"), PARA REDE ENTERRADA DE DISTRIBUIÇÃO DE ENERGIA ELÉTRICA - FORNECIMENTO E INSTALAÇÃO. AF_12/2021</v>
      </c>
      <c r="E446" s="139" t="s">
        <v>31</v>
      </c>
      <c r="F446" s="148">
        <v>16</v>
      </c>
      <c r="G446" s="140" t="str">
        <f>VLOOKUP(B446,BD!A423:D8159,4,0)</f>
        <v>29,83</v>
      </c>
      <c r="H446" s="155">
        <f t="shared" si="26"/>
        <v>477.28</v>
      </c>
      <c r="I446" s="155">
        <f t="shared" si="27"/>
        <v>35.86</v>
      </c>
      <c r="J446" s="155">
        <f t="shared" si="28"/>
        <v>573.76</v>
      </c>
      <c r="K446" s="35"/>
      <c r="L446" s="32"/>
      <c r="M446" s="32"/>
      <c r="N446" s="32"/>
      <c r="O446" s="32"/>
      <c r="P446" s="32"/>
      <c r="Q446" s="32"/>
      <c r="R446" s="32"/>
      <c r="S446" s="32"/>
      <c r="T446" s="32"/>
      <c r="U446" s="32"/>
      <c r="V446" s="32"/>
      <c r="W446" s="32"/>
      <c r="X446" s="32"/>
      <c r="Y446" s="32"/>
      <c r="Z446" s="32"/>
      <c r="AA446" s="32"/>
      <c r="AB446" s="32"/>
      <c r="AC446" s="32"/>
      <c r="AD446" s="32"/>
    </row>
    <row r="447" spans="1:30" ht="15.5" x14ac:dyDescent="0.3">
      <c r="A447" s="137" t="s">
        <v>1013</v>
      </c>
      <c r="B447" s="138" t="s">
        <v>469</v>
      </c>
      <c r="C447" s="137" t="s">
        <v>133</v>
      </c>
      <c r="D447" s="137" t="s">
        <v>498</v>
      </c>
      <c r="E447" s="139" t="s">
        <v>242</v>
      </c>
      <c r="F447" s="148">
        <v>10</v>
      </c>
      <c r="G447" s="140">
        <f>51.23*1.5</f>
        <v>76.844999999999999</v>
      </c>
      <c r="H447" s="155">
        <f t="shared" si="26"/>
        <v>768.45</v>
      </c>
      <c r="I447" s="155">
        <f t="shared" si="27"/>
        <v>92.38</v>
      </c>
      <c r="J447" s="155">
        <f t="shared" si="28"/>
        <v>923.8</v>
      </c>
      <c r="K447" s="35"/>
      <c r="L447" s="32"/>
      <c r="M447" s="32"/>
      <c r="N447" s="32"/>
      <c r="O447" s="32"/>
      <c r="P447" s="32"/>
      <c r="Q447" s="32"/>
      <c r="R447" s="32"/>
      <c r="S447" s="32"/>
      <c r="T447" s="32"/>
      <c r="U447" s="32"/>
      <c r="V447" s="32"/>
      <c r="W447" s="32"/>
      <c r="X447" s="32"/>
      <c r="Y447" s="32"/>
      <c r="Z447" s="32"/>
      <c r="AA447" s="32"/>
      <c r="AB447" s="32"/>
      <c r="AC447" s="32"/>
      <c r="AD447" s="32"/>
    </row>
    <row r="448" spans="1:30" ht="15.5" x14ac:dyDescent="0.3">
      <c r="A448" s="135">
        <v>19</v>
      </c>
      <c r="B448" s="135"/>
      <c r="C448" s="135"/>
      <c r="D448" s="135" t="s">
        <v>211</v>
      </c>
      <c r="E448" s="270" t="s">
        <v>14888</v>
      </c>
      <c r="F448" s="271"/>
      <c r="G448" s="271"/>
      <c r="H448" s="271"/>
      <c r="I448" s="272"/>
      <c r="J448" s="156">
        <f>ROUND(SUM(J449:J459),2)</f>
        <v>12856.02</v>
      </c>
      <c r="K448" s="35"/>
      <c r="L448" s="32"/>
      <c r="M448" s="32"/>
      <c r="N448" s="32"/>
      <c r="O448" s="32"/>
      <c r="P448" s="32"/>
      <c r="Q448" s="32"/>
      <c r="R448" s="32"/>
      <c r="S448" s="32"/>
      <c r="T448" s="32"/>
      <c r="U448" s="32"/>
      <c r="V448" s="32"/>
      <c r="W448" s="32"/>
      <c r="X448" s="32"/>
      <c r="Y448" s="32"/>
      <c r="Z448" s="32"/>
      <c r="AA448" s="32"/>
      <c r="AB448" s="32"/>
      <c r="AC448" s="32"/>
      <c r="AD448" s="32"/>
    </row>
    <row r="449" spans="1:30" ht="28" x14ac:dyDescent="0.3">
      <c r="A449" s="137" t="s">
        <v>200</v>
      </c>
      <c r="B449" s="138">
        <v>103835</v>
      </c>
      <c r="C449" s="137" t="s">
        <v>23</v>
      </c>
      <c r="D449" s="137" t="str">
        <f>VLOOKUP(B449,BD!A426:D8162,2,0)</f>
        <v>TUBO EM COBRE RÍGIDO, DN 15 MM, CLASSE A, SEM ISOLAMENTO, INSTALADO EM RAMAL E SUB-RAMAL DE GÁS MEDICINAL - FORNECIMENTO E INSTALAÇÃO. AF_04/2022</v>
      </c>
      <c r="E449" s="139" t="s">
        <v>31</v>
      </c>
      <c r="F449" s="148">
        <v>100</v>
      </c>
      <c r="G449" s="140" t="str">
        <f>VLOOKUP(B449,BD!A426:D8162,4,0)</f>
        <v>62,54</v>
      </c>
      <c r="H449" s="155">
        <f t="shared" si="26"/>
        <v>6254</v>
      </c>
      <c r="I449" s="155">
        <f t="shared" si="27"/>
        <v>75.180000000000007</v>
      </c>
      <c r="J449" s="155">
        <f t="shared" si="28"/>
        <v>7518</v>
      </c>
      <c r="K449" s="35"/>
      <c r="L449" s="32"/>
      <c r="M449" s="32"/>
      <c r="N449" s="32"/>
      <c r="O449" s="32"/>
      <c r="P449" s="32"/>
      <c r="Q449" s="32"/>
      <c r="R449" s="32"/>
      <c r="S449" s="32"/>
      <c r="T449" s="32"/>
      <c r="U449" s="32"/>
      <c r="V449" s="32"/>
      <c r="W449" s="32"/>
      <c r="X449" s="32"/>
      <c r="Y449" s="32"/>
      <c r="Z449" s="32"/>
      <c r="AA449" s="32"/>
      <c r="AB449" s="32"/>
      <c r="AC449" s="32"/>
      <c r="AD449" s="32"/>
    </row>
    <row r="450" spans="1:30" ht="28" x14ac:dyDescent="0.3">
      <c r="A450" s="137" t="s">
        <v>201</v>
      </c>
      <c r="B450" s="138">
        <v>103865</v>
      </c>
      <c r="C450" s="137" t="s">
        <v>23</v>
      </c>
      <c r="D450" s="137" t="str">
        <f>VLOOKUP(B450,BD!A427:D8163,2,0)</f>
        <v>TÊ EM COBRE, DN 15 MM, SEM ANEL DE SOLDA, INSTALADO EM RAMAL E SUB-RAMAL DE GÁS MEDICINAL - FORNECIMENTO E INSTALAÇÃO. AF_04/2022</v>
      </c>
      <c r="E450" s="139" t="s">
        <v>26</v>
      </c>
      <c r="F450" s="148">
        <v>10</v>
      </c>
      <c r="G450" s="140" t="str">
        <f>VLOOKUP(B450,BD!A427:D8163,4,0)</f>
        <v>23,54</v>
      </c>
      <c r="H450" s="155">
        <f t="shared" si="26"/>
        <v>235.4</v>
      </c>
      <c r="I450" s="155">
        <f t="shared" si="27"/>
        <v>28.3</v>
      </c>
      <c r="J450" s="155">
        <f t="shared" si="28"/>
        <v>283</v>
      </c>
      <c r="K450" s="35"/>
      <c r="L450" s="32"/>
      <c r="M450" s="32"/>
      <c r="N450" s="32"/>
      <c r="O450" s="32"/>
      <c r="P450" s="32"/>
      <c r="Q450" s="32"/>
      <c r="R450" s="32"/>
      <c r="S450" s="32"/>
      <c r="T450" s="32"/>
      <c r="U450" s="32"/>
      <c r="V450" s="32"/>
      <c r="W450" s="32"/>
      <c r="X450" s="32"/>
      <c r="Y450" s="32"/>
      <c r="Z450" s="32"/>
      <c r="AA450" s="32"/>
      <c r="AB450" s="32"/>
      <c r="AC450" s="32"/>
      <c r="AD450" s="32"/>
    </row>
    <row r="451" spans="1:30" ht="28" x14ac:dyDescent="0.3">
      <c r="A451" s="137" t="s">
        <v>845</v>
      </c>
      <c r="B451" s="138">
        <v>103838</v>
      </c>
      <c r="C451" s="137" t="s">
        <v>23</v>
      </c>
      <c r="D451" s="137" t="str">
        <f>VLOOKUP(B451,BD!A428:D8164,2,0)</f>
        <v>COTOVELO EM COBRE, DN 15 MM, 90 GRAUS, SEM ANEL DE SOLDA, INSTALADO EM RAMAL E SUB-RAMAL DE GÁS MEDICINAL - FORNECIMENTO E INSTALAÇÃO. AF_04/2022</v>
      </c>
      <c r="E451" s="139" t="s">
        <v>26</v>
      </c>
      <c r="F451" s="148">
        <v>50</v>
      </c>
      <c r="G451" s="140" t="str">
        <f>VLOOKUP(B451,BD!A428:D8164,4,0)</f>
        <v>17,42</v>
      </c>
      <c r="H451" s="155">
        <f t="shared" si="26"/>
        <v>871</v>
      </c>
      <c r="I451" s="155">
        <f t="shared" si="27"/>
        <v>20.94</v>
      </c>
      <c r="J451" s="155">
        <f t="shared" si="28"/>
        <v>1047</v>
      </c>
      <c r="K451" s="35"/>
      <c r="L451" s="32"/>
      <c r="M451" s="32"/>
      <c r="N451" s="32"/>
      <c r="O451" s="32"/>
      <c r="P451" s="32"/>
      <c r="Q451" s="32"/>
      <c r="R451" s="32"/>
      <c r="S451" s="32"/>
      <c r="T451" s="32"/>
      <c r="U451" s="32"/>
      <c r="V451" s="32"/>
      <c r="W451" s="32"/>
      <c r="X451" s="32"/>
      <c r="Y451" s="32"/>
      <c r="Z451" s="32"/>
      <c r="AA451" s="32"/>
      <c r="AB451" s="32"/>
      <c r="AC451" s="32"/>
      <c r="AD451" s="32"/>
    </row>
    <row r="452" spans="1:30" ht="28" x14ac:dyDescent="0.3">
      <c r="A452" s="137" t="s">
        <v>846</v>
      </c>
      <c r="B452" s="138">
        <v>103847</v>
      </c>
      <c r="C452" s="137" t="s">
        <v>23</v>
      </c>
      <c r="D452" s="137" t="str">
        <f>VLOOKUP(B452,BD!A429:D8165,2,0)</f>
        <v>LUVA EM COBRE, DN 15 MM, SEM ANEL DE SOLDA, INSTALADO EM RAMAL E SUB-RAMAL DE GÁS MEDICINAL - FORNECIMENTO E INSTALAÇÃO. AF_04/2022</v>
      </c>
      <c r="E452" s="139" t="s">
        <v>26</v>
      </c>
      <c r="F452" s="148">
        <v>10</v>
      </c>
      <c r="G452" s="140" t="str">
        <f>VLOOKUP(B452,BD!A429:D8165,4,0)</f>
        <v>11,39</v>
      </c>
      <c r="H452" s="155">
        <f t="shared" si="26"/>
        <v>113.9</v>
      </c>
      <c r="I452" s="155">
        <f t="shared" si="27"/>
        <v>13.69</v>
      </c>
      <c r="J452" s="155">
        <f t="shared" si="28"/>
        <v>136.9</v>
      </c>
      <c r="K452" s="35"/>
      <c r="L452" s="32"/>
      <c r="M452" s="32"/>
      <c r="N452" s="32"/>
      <c r="O452" s="32"/>
      <c r="P452" s="32"/>
      <c r="Q452" s="32"/>
      <c r="R452" s="32"/>
      <c r="S452" s="32"/>
      <c r="T452" s="32"/>
      <c r="U452" s="32"/>
      <c r="V452" s="32"/>
      <c r="W452" s="32"/>
      <c r="X452" s="32"/>
      <c r="Y452" s="32"/>
      <c r="Z452" s="32"/>
      <c r="AA452" s="32"/>
      <c r="AB452" s="32"/>
      <c r="AC452" s="32"/>
      <c r="AD452" s="32"/>
    </row>
    <row r="453" spans="1:30" ht="15.5" x14ac:dyDescent="0.3">
      <c r="A453" s="137" t="s">
        <v>847</v>
      </c>
      <c r="B453" s="138" t="s">
        <v>1204</v>
      </c>
      <c r="C453" s="137" t="s">
        <v>63</v>
      </c>
      <c r="D453" s="137" t="s">
        <v>1205</v>
      </c>
      <c r="E453" s="139" t="s">
        <v>26</v>
      </c>
      <c r="F453" s="148">
        <v>8</v>
      </c>
      <c r="G453" s="140">
        <v>198.75</v>
      </c>
      <c r="H453" s="155">
        <f t="shared" si="26"/>
        <v>1590</v>
      </c>
      <c r="I453" s="155">
        <f t="shared" si="27"/>
        <v>238.92</v>
      </c>
      <c r="J453" s="155">
        <f t="shared" si="28"/>
        <v>1911.36</v>
      </c>
      <c r="K453" s="35"/>
      <c r="L453" s="32"/>
      <c r="M453" s="32"/>
      <c r="N453" s="32"/>
      <c r="O453" s="32"/>
      <c r="P453" s="32"/>
      <c r="Q453" s="32"/>
      <c r="R453" s="32"/>
      <c r="S453" s="32"/>
      <c r="T453" s="32"/>
      <c r="U453" s="32"/>
      <c r="V453" s="32"/>
      <c r="W453" s="32"/>
      <c r="X453" s="32"/>
      <c r="Y453" s="32"/>
      <c r="Z453" s="32"/>
      <c r="AA453" s="32"/>
      <c r="AB453" s="32"/>
      <c r="AC453" s="32"/>
      <c r="AD453" s="32"/>
    </row>
    <row r="454" spans="1:30" ht="28" x14ac:dyDescent="0.3">
      <c r="A454" s="137" t="s">
        <v>848</v>
      </c>
      <c r="B454" s="138" t="s">
        <v>851</v>
      </c>
      <c r="C454" s="137" t="s">
        <v>100</v>
      </c>
      <c r="D454" s="137" t="s">
        <v>852</v>
      </c>
      <c r="E454" s="139" t="s">
        <v>113</v>
      </c>
      <c r="F454" s="148">
        <v>1</v>
      </c>
      <c r="G454" s="140">
        <v>159.27000000000001</v>
      </c>
      <c r="H454" s="155">
        <f t="shared" si="26"/>
        <v>159.27000000000001</v>
      </c>
      <c r="I454" s="155">
        <f t="shared" si="27"/>
        <v>191.46</v>
      </c>
      <c r="J454" s="155">
        <f t="shared" si="28"/>
        <v>191.46</v>
      </c>
      <c r="K454" s="35"/>
      <c r="L454" s="32"/>
      <c r="M454" s="32"/>
      <c r="N454" s="32"/>
      <c r="O454" s="32"/>
      <c r="P454" s="32"/>
      <c r="Q454" s="32"/>
      <c r="R454" s="32"/>
      <c r="S454" s="32"/>
      <c r="T454" s="32"/>
      <c r="U454" s="32"/>
      <c r="V454" s="32"/>
      <c r="W454" s="32"/>
      <c r="X454" s="32"/>
      <c r="Y454" s="32"/>
      <c r="Z454" s="32"/>
      <c r="AA454" s="32"/>
      <c r="AB454" s="32"/>
      <c r="AC454" s="32"/>
      <c r="AD454" s="32"/>
    </row>
    <row r="455" spans="1:30" ht="28" x14ac:dyDescent="0.3">
      <c r="A455" s="137" t="s">
        <v>849</v>
      </c>
      <c r="B455" s="138" t="s">
        <v>587</v>
      </c>
      <c r="C455" s="137" t="s">
        <v>100</v>
      </c>
      <c r="D455" s="137" t="s">
        <v>588</v>
      </c>
      <c r="E455" s="139" t="s">
        <v>113</v>
      </c>
      <c r="F455" s="148">
        <v>1</v>
      </c>
      <c r="G455" s="140">
        <v>125.46</v>
      </c>
      <c r="H455" s="155">
        <f t="shared" si="26"/>
        <v>125.46</v>
      </c>
      <c r="I455" s="155">
        <f t="shared" si="27"/>
        <v>150.82</v>
      </c>
      <c r="J455" s="155">
        <f t="shared" si="28"/>
        <v>150.82</v>
      </c>
      <c r="K455" s="35"/>
      <c r="L455" s="32"/>
      <c r="M455" s="32"/>
      <c r="N455" s="32"/>
      <c r="O455" s="32"/>
      <c r="P455" s="32"/>
      <c r="Q455" s="32"/>
      <c r="R455" s="32"/>
      <c r="S455" s="32"/>
      <c r="T455" s="32"/>
      <c r="U455" s="32"/>
      <c r="V455" s="32"/>
      <c r="W455" s="32"/>
      <c r="X455" s="32"/>
      <c r="Y455" s="32"/>
      <c r="Z455" s="32"/>
      <c r="AA455" s="32"/>
      <c r="AB455" s="32"/>
      <c r="AC455" s="32"/>
      <c r="AD455" s="32"/>
    </row>
    <row r="456" spans="1:30" ht="28" x14ac:dyDescent="0.3">
      <c r="A456" s="137" t="s">
        <v>850</v>
      </c>
      <c r="B456" s="138">
        <v>97330</v>
      </c>
      <c r="C456" s="137" t="s">
        <v>23</v>
      </c>
      <c r="D456" s="137" t="str">
        <f>VLOOKUP(B456,BD!A433:D8169,2,0)</f>
        <v>TUBO EM COBRE FLEXÍVEL, DN 5/8", COM ISOLAMENTO, INSTALADO EM RAMAL DE ALIMENTAÇÃO DE AR CONDICIONADO COM CONDENSADORA INDIVIDUAL - FORNECIMENTO E INSTALAÇÃO. AF_12/2015</v>
      </c>
      <c r="E456" s="139" t="s">
        <v>31</v>
      </c>
      <c r="F456" s="148">
        <v>6</v>
      </c>
      <c r="G456" s="140" t="str">
        <f>VLOOKUP(B456,BD!A433:D8169,4,0)</f>
        <v>69,00</v>
      </c>
      <c r="H456" s="155">
        <f t="shared" si="26"/>
        <v>414</v>
      </c>
      <c r="I456" s="155">
        <f t="shared" si="27"/>
        <v>82.94</v>
      </c>
      <c r="J456" s="155">
        <f t="shared" si="28"/>
        <v>497.64</v>
      </c>
      <c r="K456" s="35"/>
      <c r="L456" s="32"/>
      <c r="M456" s="32"/>
      <c r="N456" s="32"/>
      <c r="O456" s="32"/>
      <c r="P456" s="32"/>
      <c r="Q456" s="32"/>
      <c r="R456" s="32"/>
      <c r="S456" s="32"/>
      <c r="T456" s="32"/>
      <c r="U456" s="32"/>
      <c r="V456" s="32"/>
      <c r="W456" s="32"/>
      <c r="X456" s="32"/>
      <c r="Y456" s="32"/>
      <c r="Z456" s="32"/>
      <c r="AA456" s="32"/>
      <c r="AB456" s="32"/>
      <c r="AC456" s="32"/>
      <c r="AD456" s="32"/>
    </row>
    <row r="457" spans="1:30" ht="15.5" x14ac:dyDescent="0.3">
      <c r="A457" s="137" t="s">
        <v>1014</v>
      </c>
      <c r="B457" s="138" t="s">
        <v>470</v>
      </c>
      <c r="C457" s="137" t="s">
        <v>100</v>
      </c>
      <c r="D457" s="137" t="s">
        <v>471</v>
      </c>
      <c r="E457" s="139" t="s">
        <v>165</v>
      </c>
      <c r="F457" s="148">
        <v>4</v>
      </c>
      <c r="G457" s="140"/>
      <c r="H457" s="155">
        <f t="shared" si="26"/>
        <v>0</v>
      </c>
      <c r="I457" s="155">
        <f t="shared" si="27"/>
        <v>0</v>
      </c>
      <c r="J457" s="155">
        <f t="shared" si="28"/>
        <v>0</v>
      </c>
      <c r="K457" s="35"/>
      <c r="L457" s="32"/>
      <c r="M457" s="32"/>
      <c r="N457" s="32"/>
      <c r="O457" s="32"/>
      <c r="P457" s="32"/>
      <c r="Q457" s="32"/>
      <c r="R457" s="32"/>
      <c r="S457" s="32"/>
      <c r="T457" s="32"/>
      <c r="U457" s="32"/>
      <c r="V457" s="32"/>
      <c r="W457" s="32"/>
      <c r="X457" s="32"/>
      <c r="Y457" s="32"/>
      <c r="Z457" s="32"/>
      <c r="AA457" s="32"/>
      <c r="AB457" s="32"/>
      <c r="AC457" s="32"/>
      <c r="AD457" s="32"/>
    </row>
    <row r="458" spans="1:30" ht="28" x14ac:dyDescent="0.3">
      <c r="A458" s="137" t="s">
        <v>1015</v>
      </c>
      <c r="B458" s="138">
        <v>100862</v>
      </c>
      <c r="C458" s="137" t="s">
        <v>23</v>
      </c>
      <c r="D458" s="137" t="str">
        <f>VLOOKUP(B458,BD!A435:D8171,2,0)</f>
        <v>SUPORTE MÃO FRANCESA EM ACO, ABAS IGUAIS 40 CM, CAPACIDADE MINIMA 70 KG, BRANCO - FORNECIMENTO E INSTALAÇÃO. AF_01/2020</v>
      </c>
      <c r="E458" s="139" t="s">
        <v>26</v>
      </c>
      <c r="F458" s="148">
        <v>8</v>
      </c>
      <c r="G458" s="140" t="str">
        <f>VLOOKUP(B458,BD!A435:D8171,4,0)</f>
        <v>37,04</v>
      </c>
      <c r="H458" s="155">
        <f t="shared" si="26"/>
        <v>296.32</v>
      </c>
      <c r="I458" s="155">
        <f t="shared" si="27"/>
        <v>44.53</v>
      </c>
      <c r="J458" s="155">
        <f t="shared" si="28"/>
        <v>356.24</v>
      </c>
      <c r="K458" s="35"/>
      <c r="L458" s="32"/>
      <c r="M458" s="32"/>
      <c r="N458" s="32"/>
      <c r="O458" s="32"/>
      <c r="P458" s="32"/>
      <c r="Q458" s="32"/>
      <c r="R458" s="32"/>
      <c r="S458" s="32"/>
      <c r="T458" s="32"/>
      <c r="U458" s="32"/>
      <c r="V458" s="32"/>
      <c r="W458" s="32"/>
      <c r="X458" s="32"/>
      <c r="Y458" s="32"/>
      <c r="Z458" s="32"/>
      <c r="AA458" s="32"/>
      <c r="AB458" s="32"/>
      <c r="AC458" s="32"/>
      <c r="AD458" s="32"/>
    </row>
    <row r="459" spans="1:30" ht="42" x14ac:dyDescent="0.3">
      <c r="A459" s="137" t="s">
        <v>1206</v>
      </c>
      <c r="B459" s="138">
        <v>91179</v>
      </c>
      <c r="C459" s="137" t="s">
        <v>23</v>
      </c>
      <c r="D459" s="137" t="str">
        <f>VLOOKUP(B459,BD!A436:D8172,2,0)</f>
        <v>FIXAÇÃO DE TUBOS HORIZONTAIS DE PVC ÁGUA/PVC ESGOTO/PVC PLUVIAL/CPVC/PPR/COBRE OU AÇO, DIÂMETROS MENORES OU IGUAIS A 40 MM, COM ABRAÇADEIRA METÁLICA RÍGIDA TIPO  D  COM PARAFUSO DE FIXAÇÃO 1 1/4", FIXADA DIRETAMENTE NA LAJE OU PAREDE. AF_09/2023</v>
      </c>
      <c r="E459" s="139" t="s">
        <v>31</v>
      </c>
      <c r="F459" s="148">
        <v>40</v>
      </c>
      <c r="G459" s="140" t="str">
        <f>VLOOKUP(B459,BD!A436:D8172,4,0)</f>
        <v>15,88</v>
      </c>
      <c r="H459" s="155">
        <f t="shared" si="26"/>
        <v>635.20000000000005</v>
      </c>
      <c r="I459" s="155">
        <f t="shared" si="27"/>
        <v>19.09</v>
      </c>
      <c r="J459" s="155">
        <f t="shared" si="28"/>
        <v>763.6</v>
      </c>
      <c r="K459" s="35"/>
      <c r="L459" s="32"/>
      <c r="M459" s="32"/>
      <c r="N459" s="32"/>
      <c r="O459" s="32"/>
      <c r="P459" s="32"/>
      <c r="Q459" s="32"/>
      <c r="R459" s="32"/>
      <c r="S459" s="32"/>
      <c r="T459" s="32"/>
      <c r="U459" s="32"/>
      <c r="V459" s="32"/>
      <c r="W459" s="32"/>
      <c r="X459" s="32"/>
      <c r="Y459" s="32"/>
      <c r="Z459" s="32"/>
      <c r="AA459" s="32"/>
      <c r="AB459" s="32"/>
      <c r="AC459" s="32"/>
      <c r="AD459" s="32"/>
    </row>
    <row r="460" spans="1:30" ht="13.75" customHeight="1" x14ac:dyDescent="0.3">
      <c r="A460" s="135">
        <v>20</v>
      </c>
      <c r="B460" s="135"/>
      <c r="C460" s="135"/>
      <c r="D460" s="135" t="s">
        <v>474</v>
      </c>
      <c r="E460" s="270" t="s">
        <v>14888</v>
      </c>
      <c r="F460" s="271"/>
      <c r="G460" s="271"/>
      <c r="H460" s="271"/>
      <c r="I460" s="272"/>
      <c r="J460" s="156">
        <f>ROUND(SUM(J461:J466),2)</f>
        <v>7301.21</v>
      </c>
      <c r="K460" s="35"/>
      <c r="L460" s="32"/>
      <c r="M460" s="32"/>
      <c r="N460" s="32"/>
      <c r="O460" s="32"/>
      <c r="P460" s="32"/>
      <c r="Q460" s="32"/>
      <c r="R460" s="32"/>
      <c r="S460" s="32"/>
      <c r="T460" s="32"/>
      <c r="U460" s="32"/>
      <c r="V460" s="32"/>
      <c r="W460" s="32"/>
      <c r="X460" s="32"/>
      <c r="Y460" s="32"/>
      <c r="Z460" s="32"/>
      <c r="AA460" s="32"/>
      <c r="AB460" s="32"/>
      <c r="AC460" s="32"/>
      <c r="AD460" s="32"/>
    </row>
    <row r="461" spans="1:30" ht="15.5" x14ac:dyDescent="0.3">
      <c r="A461" s="135" t="s">
        <v>202</v>
      </c>
      <c r="B461" s="135"/>
      <c r="C461" s="135"/>
      <c r="D461" s="135" t="s">
        <v>499</v>
      </c>
      <c r="E461" s="267"/>
      <c r="F461" s="268"/>
      <c r="G461" s="268"/>
      <c r="H461" s="268"/>
      <c r="I461" s="268"/>
      <c r="J461" s="269"/>
      <c r="K461" s="35"/>
      <c r="L461" s="32"/>
      <c r="M461" s="32"/>
      <c r="N461" s="32"/>
      <c r="O461" s="32"/>
      <c r="P461" s="32"/>
      <c r="Q461" s="32"/>
      <c r="R461" s="32"/>
      <c r="S461" s="32"/>
      <c r="T461" s="32"/>
      <c r="U461" s="32"/>
      <c r="V461" s="32"/>
      <c r="W461" s="32"/>
      <c r="X461" s="32"/>
      <c r="Y461" s="32"/>
      <c r="Z461" s="32"/>
      <c r="AA461" s="32"/>
      <c r="AB461" s="32"/>
      <c r="AC461" s="32"/>
      <c r="AD461" s="32"/>
    </row>
    <row r="462" spans="1:30" ht="27.65" customHeight="1" x14ac:dyDescent="0.3">
      <c r="A462" s="137" t="s">
        <v>1016</v>
      </c>
      <c r="B462" s="138">
        <v>104658</v>
      </c>
      <c r="C462" s="137" t="s">
        <v>23</v>
      </c>
      <c r="D462" s="137" t="str">
        <f>VLOOKUP(B462,BD!A439:D8175,2,0)</f>
        <v>PISO PODOTÁTIL DE ALERTA OU DIRECIONAL, DE CONCRETO, ASSENTADO SOBRE ARGAMASSA. AF_03/2024</v>
      </c>
      <c r="E462" s="139" t="s">
        <v>24</v>
      </c>
      <c r="F462" s="148">
        <v>14.59</v>
      </c>
      <c r="G462" s="140" t="str">
        <f>VLOOKUP(B462,BD!A439:D8175,4,0)</f>
        <v>145,92</v>
      </c>
      <c r="H462" s="155">
        <f t="shared" si="26"/>
        <v>2128.9699999999998</v>
      </c>
      <c r="I462" s="155">
        <f t="shared" si="27"/>
        <v>175.41</v>
      </c>
      <c r="J462" s="155">
        <f t="shared" si="28"/>
        <v>2559.23</v>
      </c>
      <c r="K462" s="35"/>
      <c r="L462" s="32"/>
      <c r="M462" s="32"/>
      <c r="N462" s="32"/>
      <c r="O462" s="32"/>
      <c r="P462" s="32"/>
      <c r="Q462" s="32"/>
      <c r="R462" s="32"/>
      <c r="S462" s="32"/>
      <c r="T462" s="32"/>
      <c r="U462" s="32"/>
      <c r="V462" s="32"/>
      <c r="W462" s="32"/>
      <c r="X462" s="32"/>
      <c r="Y462" s="32"/>
      <c r="Z462" s="32"/>
      <c r="AA462" s="32"/>
      <c r="AB462" s="32"/>
      <c r="AC462" s="32"/>
      <c r="AD462" s="32"/>
    </row>
    <row r="463" spans="1:30" ht="15.5" x14ac:dyDescent="0.3">
      <c r="A463" s="135" t="s">
        <v>205</v>
      </c>
      <c r="B463" s="135"/>
      <c r="C463" s="135"/>
      <c r="D463" s="135" t="s">
        <v>206</v>
      </c>
      <c r="E463" s="267"/>
      <c r="F463" s="268"/>
      <c r="G463" s="268"/>
      <c r="H463" s="268"/>
      <c r="I463" s="268"/>
      <c r="J463" s="269"/>
      <c r="K463" s="35"/>
      <c r="L463" s="32"/>
      <c r="M463" s="32"/>
      <c r="N463" s="32"/>
      <c r="O463" s="32"/>
      <c r="P463" s="32"/>
      <c r="Q463" s="32"/>
      <c r="R463" s="32"/>
      <c r="S463" s="32"/>
      <c r="T463" s="32"/>
      <c r="U463" s="32"/>
      <c r="V463" s="32"/>
      <c r="W463" s="32"/>
      <c r="X463" s="32"/>
      <c r="Y463" s="32"/>
      <c r="Z463" s="32"/>
      <c r="AA463" s="32"/>
      <c r="AB463" s="32"/>
      <c r="AC463" s="32"/>
      <c r="AD463" s="32"/>
    </row>
    <row r="464" spans="1:30" ht="15.5" x14ac:dyDescent="0.3">
      <c r="A464" s="137" t="s">
        <v>1017</v>
      </c>
      <c r="B464" s="138">
        <v>103946</v>
      </c>
      <c r="C464" s="137" t="s">
        <v>23</v>
      </c>
      <c r="D464" s="137" t="str">
        <f>VLOOKUP(B464,BD!A441:D8177,2,0)</f>
        <v>PLANTIO DE GRAMA ESMERALDA OU SÃO CARLOS OU CURITIBANA, EM PLACAS. AF_07/2024</v>
      </c>
      <c r="E464" s="139" t="s">
        <v>24</v>
      </c>
      <c r="F464" s="148">
        <v>72.66</v>
      </c>
      <c r="G464" s="140" t="str">
        <f>VLOOKUP(B464,BD!A441:D8177,4,0)</f>
        <v>18,48</v>
      </c>
      <c r="H464" s="155">
        <f t="shared" si="26"/>
        <v>1342.76</v>
      </c>
      <c r="I464" s="155">
        <f t="shared" si="27"/>
        <v>22.21</v>
      </c>
      <c r="J464" s="155">
        <f t="shared" si="28"/>
        <v>1613.78</v>
      </c>
      <c r="K464" s="35"/>
      <c r="L464" s="32"/>
      <c r="M464" s="32"/>
      <c r="N464" s="32"/>
      <c r="O464" s="32"/>
      <c r="P464" s="32"/>
      <c r="Q464" s="32"/>
      <c r="R464" s="32"/>
      <c r="S464" s="32"/>
      <c r="T464" s="32"/>
      <c r="U464" s="32"/>
      <c r="V464" s="32"/>
      <c r="W464" s="32"/>
      <c r="X464" s="32"/>
      <c r="Y464" s="32"/>
      <c r="Z464" s="32"/>
      <c r="AA464" s="32"/>
      <c r="AB464" s="32"/>
      <c r="AC464" s="32"/>
      <c r="AD464" s="32"/>
    </row>
    <row r="465" spans="1:33" ht="15.5" x14ac:dyDescent="0.3">
      <c r="A465" s="135" t="s">
        <v>502</v>
      </c>
      <c r="B465" s="135"/>
      <c r="C465" s="135"/>
      <c r="D465" s="135" t="s">
        <v>475</v>
      </c>
      <c r="E465" s="267"/>
      <c r="F465" s="268"/>
      <c r="G465" s="268"/>
      <c r="H465" s="268"/>
      <c r="I465" s="268"/>
      <c r="J465" s="269"/>
      <c r="K465" s="35"/>
      <c r="L465" s="32"/>
      <c r="M465" s="32"/>
      <c r="N465" s="32"/>
      <c r="O465" s="32"/>
      <c r="P465" s="32"/>
      <c r="Q465" s="32"/>
      <c r="R465" s="32"/>
      <c r="S465" s="32"/>
      <c r="T465" s="32"/>
      <c r="U465" s="32"/>
      <c r="V465" s="32"/>
      <c r="W465" s="32"/>
      <c r="X465" s="32"/>
      <c r="Y465" s="32"/>
      <c r="Z465" s="32"/>
      <c r="AA465" s="32"/>
      <c r="AB465" s="32"/>
      <c r="AC465" s="32"/>
      <c r="AD465" s="32"/>
    </row>
    <row r="466" spans="1:33" ht="15.5" x14ac:dyDescent="0.3">
      <c r="A466" s="137" t="s">
        <v>1018</v>
      </c>
      <c r="B466" s="138" t="s">
        <v>203</v>
      </c>
      <c r="C466" s="137" t="s">
        <v>100</v>
      </c>
      <c r="D466" s="137" t="s">
        <v>204</v>
      </c>
      <c r="E466" s="139" t="s">
        <v>113</v>
      </c>
      <c r="F466" s="148">
        <v>10</v>
      </c>
      <c r="G466" s="140">
        <v>260.23</v>
      </c>
      <c r="H466" s="155">
        <f t="shared" si="26"/>
        <v>2602.3000000000002</v>
      </c>
      <c r="I466" s="155">
        <f t="shared" si="27"/>
        <v>312.82</v>
      </c>
      <c r="J466" s="155">
        <f t="shared" si="28"/>
        <v>3128.2</v>
      </c>
      <c r="K466" s="35"/>
      <c r="L466" s="32"/>
      <c r="M466" s="32"/>
      <c r="N466" s="32"/>
      <c r="O466" s="32"/>
      <c r="P466" s="32"/>
      <c r="Q466" s="32"/>
      <c r="R466" s="32"/>
      <c r="S466" s="32"/>
      <c r="T466" s="32"/>
      <c r="U466" s="32"/>
      <c r="V466" s="32"/>
      <c r="W466" s="32"/>
      <c r="X466" s="32"/>
      <c r="Y466" s="32"/>
      <c r="Z466" s="32"/>
      <c r="AA466" s="32"/>
      <c r="AB466" s="32"/>
      <c r="AC466" s="32"/>
      <c r="AD466" s="32"/>
    </row>
    <row r="467" spans="1:33" ht="15.5" x14ac:dyDescent="0.3">
      <c r="A467" s="135">
        <v>21</v>
      </c>
      <c r="B467" s="135"/>
      <c r="C467" s="135"/>
      <c r="D467" s="135" t="s">
        <v>476</v>
      </c>
      <c r="E467" s="270" t="s">
        <v>14888</v>
      </c>
      <c r="F467" s="271"/>
      <c r="G467" s="271"/>
      <c r="H467" s="271"/>
      <c r="I467" s="272"/>
      <c r="J467" s="156">
        <f>ROUND(SUM(J468),2)</f>
        <v>3550.9</v>
      </c>
      <c r="K467" s="35"/>
      <c r="L467" s="32"/>
      <c r="M467" s="32"/>
      <c r="N467" s="32"/>
      <c r="O467" s="32"/>
      <c r="P467" s="32"/>
      <c r="Q467" s="32"/>
      <c r="R467" s="32"/>
      <c r="S467" s="32"/>
      <c r="T467" s="32"/>
      <c r="U467" s="32"/>
      <c r="V467" s="32"/>
      <c r="W467" s="32"/>
      <c r="X467" s="32"/>
      <c r="Y467" s="32"/>
      <c r="Z467" s="32"/>
      <c r="AA467" s="32"/>
      <c r="AB467" s="32"/>
      <c r="AC467" s="32"/>
      <c r="AD467" s="32"/>
    </row>
    <row r="468" spans="1:33" ht="15.75" customHeight="1" x14ac:dyDescent="0.3">
      <c r="A468" s="216" t="s">
        <v>207</v>
      </c>
      <c r="B468" s="217" t="s">
        <v>216</v>
      </c>
      <c r="C468" s="216" t="s">
        <v>100</v>
      </c>
      <c r="D468" s="216" t="s">
        <v>217</v>
      </c>
      <c r="E468" s="218" t="s">
        <v>24</v>
      </c>
      <c r="F468" s="219">
        <v>389.78</v>
      </c>
      <c r="G468" s="220">
        <v>7.58</v>
      </c>
      <c r="H468" s="221">
        <f t="shared" si="26"/>
        <v>2954.53</v>
      </c>
      <c r="I468" s="221">
        <f t="shared" si="27"/>
        <v>9.11</v>
      </c>
      <c r="J468" s="221">
        <f t="shared" si="28"/>
        <v>3550.9</v>
      </c>
      <c r="K468" s="35"/>
      <c r="L468" s="32"/>
      <c r="M468" s="32"/>
      <c r="N468" s="32"/>
      <c r="O468" s="32"/>
      <c r="P468" s="32"/>
      <c r="Q468" s="32"/>
      <c r="R468" s="32"/>
      <c r="S468" s="32"/>
      <c r="T468" s="32"/>
      <c r="U468" s="32"/>
      <c r="V468" s="32"/>
      <c r="W468" s="32"/>
      <c r="X468" s="32"/>
      <c r="Y468" s="32"/>
      <c r="Z468" s="32"/>
      <c r="AA468" s="32"/>
      <c r="AB468" s="32"/>
      <c r="AC468" s="32"/>
      <c r="AD468" s="32"/>
    </row>
    <row r="469" spans="1:33" ht="14" x14ac:dyDescent="0.3">
      <c r="F469" s="110"/>
      <c r="G469" s="110"/>
      <c r="K469" s="143"/>
      <c r="L469" s="150"/>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25" x14ac:dyDescent="0.3">
      <c r="A470" s="287" t="s">
        <v>14900</v>
      </c>
      <c r="B470" s="288"/>
      <c r="C470" s="288"/>
      <c r="D470" s="288"/>
      <c r="E470" s="288"/>
      <c r="F470" s="288"/>
      <c r="G470" s="288"/>
      <c r="H470" s="288"/>
      <c r="I470" s="289">
        <f>ROUND(J19+J38+J55+J85+J87+J102+J114+J117+J148+J155+J163+J166+J172+J184+J186+J212+J327+J420+J439+J448+J460+J467,2)</f>
        <v>2012528.18</v>
      </c>
      <c r="J470" s="290"/>
      <c r="K470" s="143"/>
      <c r="L470" s="150"/>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5.75" customHeight="1" x14ac:dyDescent="0.3">
      <c r="A471" s="141"/>
      <c r="B471" s="141"/>
      <c r="C471" s="141"/>
      <c r="D471" s="141"/>
      <c r="E471" s="141"/>
      <c r="F471" s="149"/>
      <c r="G471" s="161"/>
      <c r="H471" s="141"/>
      <c r="I471" s="141"/>
      <c r="J471" s="141"/>
      <c r="K471" s="141"/>
      <c r="L471" s="141"/>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5.75" customHeight="1" x14ac:dyDescent="0.3">
      <c r="A472" s="201"/>
      <c r="B472" s="202"/>
      <c r="C472" s="202"/>
      <c r="D472" s="202"/>
      <c r="E472" s="202"/>
      <c r="F472" s="203"/>
      <c r="G472" s="204"/>
      <c r="H472" s="205"/>
      <c r="I472" s="205"/>
      <c r="J472" s="206"/>
      <c r="K472" s="277"/>
      <c r="L472" s="277"/>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5.75" customHeight="1" x14ac:dyDescent="0.3">
      <c r="A473" s="207"/>
      <c r="B473" s="208"/>
      <c r="C473" s="208"/>
      <c r="D473" s="208"/>
      <c r="E473" s="208"/>
      <c r="F473" s="209"/>
      <c r="G473" s="210"/>
      <c r="H473" s="211"/>
      <c r="I473" s="211"/>
      <c r="J473" s="212"/>
      <c r="K473" s="277"/>
      <c r="L473" s="277"/>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5.75" customHeight="1" x14ac:dyDescent="0.3">
      <c r="A474" s="207"/>
      <c r="B474" s="208"/>
      <c r="C474" s="208"/>
      <c r="D474" s="208"/>
      <c r="E474" s="208"/>
      <c r="F474" s="209"/>
      <c r="G474" s="210"/>
      <c r="H474" s="211"/>
      <c r="I474" s="211"/>
      <c r="J474" s="212"/>
      <c r="K474" s="277"/>
      <c r="L474" s="277"/>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5.75" customHeight="1" x14ac:dyDescent="0.3">
      <c r="A475" s="207"/>
      <c r="B475" s="208"/>
      <c r="C475" s="208"/>
      <c r="D475" s="208"/>
      <c r="E475" s="208"/>
      <c r="F475" s="193"/>
      <c r="G475" s="165"/>
      <c r="H475" s="164"/>
      <c r="I475" s="164"/>
      <c r="J475" s="178"/>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5.75" customHeight="1" x14ac:dyDescent="0.3">
      <c r="A476" s="291" t="s">
        <v>11</v>
      </c>
      <c r="B476" s="292"/>
      <c r="C476" s="292"/>
      <c r="D476" s="292"/>
      <c r="E476" s="292"/>
      <c r="F476" s="292"/>
      <c r="G476" s="292"/>
      <c r="H476" s="292"/>
      <c r="I476" s="292"/>
      <c r="J476" s="293"/>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5.75" customHeight="1" x14ac:dyDescent="0.3">
      <c r="A477" s="294" t="s">
        <v>14929</v>
      </c>
      <c r="B477" s="295"/>
      <c r="C477" s="295"/>
      <c r="D477" s="295"/>
      <c r="E477" s="295"/>
      <c r="F477" s="295"/>
      <c r="G477" s="295"/>
      <c r="H477" s="295"/>
      <c r="I477" s="295"/>
      <c r="J477" s="296"/>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5.75" customHeight="1" x14ac:dyDescent="0.3">
      <c r="A478" s="297" t="s">
        <v>14930</v>
      </c>
      <c r="B478" s="298"/>
      <c r="C478" s="298"/>
      <c r="D478" s="298"/>
      <c r="E478" s="298"/>
      <c r="F478" s="298"/>
      <c r="G478" s="298"/>
      <c r="H478" s="298"/>
      <c r="I478" s="298"/>
      <c r="J478" s="299"/>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5.75" customHeight="1" x14ac:dyDescent="0.3">
      <c r="A479" s="213"/>
      <c r="B479" s="214"/>
      <c r="C479" s="214"/>
      <c r="D479" s="214"/>
      <c r="E479" s="214"/>
      <c r="F479" s="215"/>
      <c r="G479" s="198"/>
      <c r="H479" s="183"/>
      <c r="I479" s="183"/>
      <c r="J479" s="184"/>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5.75" customHeight="1" x14ac:dyDescent="0.3">
      <c r="A480" s="32"/>
      <c r="B480" s="32"/>
      <c r="C480" s="32"/>
      <c r="D480" s="32"/>
      <c r="E480" s="32"/>
      <c r="F480" s="104"/>
      <c r="G480" s="58"/>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5.75" customHeight="1" x14ac:dyDescent="0.3">
      <c r="A481" s="32"/>
      <c r="B481" s="32"/>
      <c r="C481" s="32"/>
      <c r="D481" s="32"/>
      <c r="E481" s="32"/>
      <c r="F481" s="104"/>
      <c r="G481" s="58"/>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5.75" customHeight="1" x14ac:dyDescent="0.3">
      <c r="A482" s="32"/>
      <c r="B482" s="32"/>
      <c r="C482" s="32"/>
      <c r="D482" s="32"/>
      <c r="E482" s="32"/>
      <c r="F482" s="104"/>
      <c r="G482" s="58"/>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5.75" customHeight="1" x14ac:dyDescent="0.3">
      <c r="A483" s="32"/>
      <c r="B483" s="32"/>
      <c r="C483" s="32"/>
      <c r="D483" s="32"/>
      <c r="E483" s="32"/>
      <c r="F483" s="104"/>
      <c r="G483" s="58"/>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5.75" customHeight="1" x14ac:dyDescent="0.3">
      <c r="A484" s="32"/>
      <c r="B484" s="32"/>
      <c r="C484" s="32"/>
      <c r="D484" s="32"/>
      <c r="E484" s="32"/>
      <c r="F484" s="104"/>
      <c r="G484" s="58"/>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5.75" customHeight="1" x14ac:dyDescent="0.3">
      <c r="A485" s="32"/>
      <c r="B485" s="32"/>
      <c r="C485" s="32"/>
      <c r="D485" s="32"/>
      <c r="E485" s="32"/>
      <c r="F485" s="104"/>
      <c r="G485" s="58"/>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5.75" customHeight="1" x14ac:dyDescent="0.3">
      <c r="A486" s="32"/>
      <c r="B486" s="32"/>
      <c r="C486" s="32"/>
      <c r="D486" s="32"/>
      <c r="E486" s="32"/>
      <c r="F486" s="104"/>
      <c r="G486" s="58"/>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5.75" customHeight="1" x14ac:dyDescent="0.3">
      <c r="A487" s="32"/>
      <c r="B487" s="32"/>
      <c r="C487" s="32"/>
      <c r="D487" s="32"/>
      <c r="E487" s="32"/>
      <c r="F487" s="104"/>
      <c r="G487" s="58"/>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5.75" customHeight="1" x14ac:dyDescent="0.3">
      <c r="A488" s="32"/>
      <c r="B488" s="32"/>
      <c r="C488" s="32"/>
      <c r="D488" s="32"/>
      <c r="E488" s="32"/>
      <c r="F488" s="104"/>
      <c r="G488" s="58"/>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5.75" customHeight="1" x14ac:dyDescent="0.3">
      <c r="A489" s="32"/>
      <c r="B489" s="32"/>
      <c r="C489" s="32"/>
      <c r="D489" s="32"/>
      <c r="E489" s="32"/>
      <c r="F489" s="104"/>
      <c r="G489" s="58"/>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5.75" customHeight="1" x14ac:dyDescent="0.3">
      <c r="A490" s="32"/>
      <c r="B490" s="32"/>
      <c r="C490" s="32"/>
      <c r="D490" s="32"/>
      <c r="E490" s="32"/>
      <c r="F490" s="104"/>
      <c r="G490" s="58"/>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5.75" customHeight="1" x14ac:dyDescent="0.3">
      <c r="A491" s="32"/>
      <c r="B491" s="32"/>
      <c r="C491" s="32"/>
      <c r="D491" s="32"/>
      <c r="E491" s="32"/>
      <c r="F491" s="104"/>
      <c r="G491" s="58"/>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5.75" customHeight="1" x14ac:dyDescent="0.3">
      <c r="A492" s="32"/>
      <c r="B492" s="32"/>
      <c r="C492" s="32"/>
      <c r="D492" s="32"/>
      <c r="E492" s="32"/>
      <c r="F492" s="104"/>
      <c r="G492" s="58"/>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5.75" customHeight="1" x14ac:dyDescent="0.3">
      <c r="A493" s="32"/>
      <c r="B493" s="32"/>
      <c r="C493" s="32"/>
      <c r="D493" s="32"/>
      <c r="E493" s="32"/>
      <c r="F493" s="104"/>
      <c r="G493" s="58"/>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5.75" customHeight="1" x14ac:dyDescent="0.3">
      <c r="A494" s="32"/>
      <c r="B494" s="32"/>
      <c r="C494" s="32"/>
      <c r="D494" s="32"/>
      <c r="E494" s="32"/>
      <c r="F494" s="104"/>
      <c r="G494" s="58"/>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5.75" customHeight="1" x14ac:dyDescent="0.3">
      <c r="A495" s="32"/>
      <c r="B495" s="32"/>
      <c r="C495" s="32"/>
      <c r="D495" s="32"/>
      <c r="E495" s="32"/>
      <c r="F495" s="104"/>
      <c r="G495" s="58"/>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5.75" customHeight="1" x14ac:dyDescent="0.3">
      <c r="A496" s="32"/>
      <c r="B496" s="32"/>
      <c r="C496" s="32"/>
      <c r="D496" s="32"/>
      <c r="E496" s="32"/>
      <c r="F496" s="104"/>
      <c r="G496" s="58"/>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5.75" customHeight="1" x14ac:dyDescent="0.3">
      <c r="A497" s="32"/>
      <c r="B497" s="32"/>
      <c r="C497" s="32"/>
      <c r="D497" s="32"/>
      <c r="E497" s="32"/>
      <c r="F497" s="104"/>
      <c r="G497" s="58"/>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5.75" customHeight="1" x14ac:dyDescent="0.3">
      <c r="A498" s="32"/>
      <c r="B498" s="32"/>
      <c r="C498" s="32"/>
      <c r="D498" s="32"/>
      <c r="E498" s="32"/>
      <c r="F498" s="104"/>
      <c r="G498" s="58"/>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5.75" customHeight="1" x14ac:dyDescent="0.3">
      <c r="A499" s="32"/>
      <c r="B499" s="32"/>
      <c r="C499" s="32"/>
      <c r="D499" s="32"/>
      <c r="E499" s="32"/>
      <c r="F499" s="104"/>
      <c r="G499" s="58"/>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5.75" customHeight="1" x14ac:dyDescent="0.3">
      <c r="A500" s="32"/>
      <c r="B500" s="32"/>
      <c r="C500" s="32"/>
      <c r="D500" s="32"/>
      <c r="E500" s="32"/>
      <c r="F500" s="104"/>
      <c r="G500" s="58"/>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5.75" customHeight="1" x14ac:dyDescent="0.3">
      <c r="A501" s="32"/>
      <c r="B501" s="32"/>
      <c r="C501" s="32"/>
      <c r="D501" s="32"/>
      <c r="E501" s="32"/>
      <c r="F501" s="104"/>
      <c r="G501" s="58"/>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5.75" customHeight="1" x14ac:dyDescent="0.3">
      <c r="A502" s="32"/>
      <c r="B502" s="32"/>
      <c r="C502" s="32"/>
      <c r="D502" s="32"/>
      <c r="E502" s="32"/>
      <c r="F502" s="104"/>
      <c r="G502" s="58"/>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5.75" customHeight="1" x14ac:dyDescent="0.3">
      <c r="A503" s="32"/>
      <c r="B503" s="32"/>
      <c r="C503" s="32"/>
      <c r="D503" s="32"/>
      <c r="E503" s="32"/>
      <c r="F503" s="104"/>
      <c r="G503" s="58"/>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5.75" customHeight="1" x14ac:dyDescent="0.3">
      <c r="A504" s="32"/>
      <c r="B504" s="32"/>
      <c r="C504" s="32"/>
      <c r="D504" s="32"/>
      <c r="E504" s="32"/>
      <c r="F504" s="104"/>
      <c r="G504" s="58"/>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5.75" customHeight="1" x14ac:dyDescent="0.3">
      <c r="A505" s="32"/>
      <c r="B505" s="32"/>
      <c r="C505" s="32"/>
      <c r="D505" s="32"/>
      <c r="E505" s="32"/>
      <c r="F505" s="104"/>
      <c r="G505" s="58"/>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5.75" customHeight="1" x14ac:dyDescent="0.3">
      <c r="A506" s="32"/>
      <c r="B506" s="32"/>
      <c r="C506" s="32"/>
      <c r="D506" s="32"/>
      <c r="E506" s="32"/>
      <c r="F506" s="104"/>
      <c r="G506" s="58"/>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5.75" customHeight="1" x14ac:dyDescent="0.3">
      <c r="A507" s="32"/>
      <c r="B507" s="32"/>
      <c r="C507" s="32"/>
      <c r="D507" s="32"/>
      <c r="E507" s="32"/>
      <c r="F507" s="104"/>
      <c r="G507" s="58"/>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5.75" customHeight="1" x14ac:dyDescent="0.3">
      <c r="A508" s="32"/>
      <c r="B508" s="32"/>
      <c r="C508" s="32"/>
      <c r="D508" s="32"/>
      <c r="E508" s="32"/>
      <c r="F508" s="104"/>
      <c r="G508" s="58"/>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5.75" customHeight="1" x14ac:dyDescent="0.3">
      <c r="A509" s="32"/>
      <c r="B509" s="32"/>
      <c r="C509" s="32"/>
      <c r="D509" s="32"/>
      <c r="E509" s="32"/>
      <c r="F509" s="104"/>
      <c r="G509" s="58"/>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5.75" customHeight="1" x14ac:dyDescent="0.3">
      <c r="A510" s="32"/>
      <c r="B510" s="32"/>
      <c r="C510" s="32"/>
      <c r="D510" s="32"/>
      <c r="E510" s="32"/>
      <c r="F510" s="104"/>
      <c r="G510" s="58"/>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5.75" customHeight="1" x14ac:dyDescent="0.3">
      <c r="A511" s="32"/>
      <c r="B511" s="32"/>
      <c r="C511" s="32"/>
      <c r="D511" s="32"/>
      <c r="E511" s="32"/>
      <c r="F511" s="104"/>
      <c r="G511" s="58"/>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5.75" customHeight="1" x14ac:dyDescent="0.3">
      <c r="A512" s="32"/>
      <c r="B512" s="32"/>
      <c r="C512" s="32"/>
      <c r="D512" s="32"/>
      <c r="E512" s="32"/>
      <c r="F512" s="104"/>
      <c r="G512" s="58"/>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5.75" customHeight="1" x14ac:dyDescent="0.3">
      <c r="A513" s="32"/>
      <c r="B513" s="32"/>
      <c r="C513" s="32"/>
      <c r="D513" s="32"/>
      <c r="E513" s="32"/>
      <c r="F513" s="104"/>
      <c r="G513" s="58"/>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5.75" customHeight="1" x14ac:dyDescent="0.3">
      <c r="A514" s="32"/>
      <c r="B514" s="32"/>
      <c r="C514" s="32"/>
      <c r="D514" s="32"/>
      <c r="E514" s="32"/>
      <c r="F514" s="104"/>
      <c r="G514" s="58"/>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5.75" customHeight="1" x14ac:dyDescent="0.3">
      <c r="A515" s="32"/>
      <c r="B515" s="32"/>
      <c r="C515" s="32"/>
      <c r="D515" s="32"/>
      <c r="E515" s="32"/>
      <c r="F515" s="104"/>
      <c r="G515" s="58"/>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5.75" customHeight="1" x14ac:dyDescent="0.3">
      <c r="A516" s="32"/>
      <c r="B516" s="32"/>
      <c r="C516" s="32"/>
      <c r="D516" s="32"/>
      <c r="E516" s="32"/>
      <c r="F516" s="104"/>
      <c r="G516" s="58"/>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5.75" customHeight="1" x14ac:dyDescent="0.3">
      <c r="A517" s="32"/>
      <c r="B517" s="32"/>
      <c r="C517" s="32"/>
      <c r="D517" s="32"/>
      <c r="E517" s="32"/>
      <c r="F517" s="104"/>
      <c r="G517" s="58"/>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5.75" customHeight="1" x14ac:dyDescent="0.3">
      <c r="A518" s="32"/>
      <c r="B518" s="32"/>
      <c r="C518" s="32"/>
      <c r="D518" s="32"/>
      <c r="E518" s="32"/>
      <c r="F518" s="104"/>
      <c r="G518" s="58"/>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5.75" customHeight="1" x14ac:dyDescent="0.3">
      <c r="A519" s="32"/>
      <c r="B519" s="32"/>
      <c r="C519" s="32"/>
      <c r="D519" s="32"/>
      <c r="E519" s="32"/>
      <c r="F519" s="104"/>
      <c r="G519" s="58"/>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5.75" customHeight="1" x14ac:dyDescent="0.3">
      <c r="A520" s="32"/>
      <c r="B520" s="32"/>
      <c r="C520" s="32"/>
      <c r="D520" s="32"/>
      <c r="E520" s="32"/>
      <c r="F520" s="104"/>
      <c r="G520" s="58"/>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5.75" customHeight="1" x14ac:dyDescent="0.3">
      <c r="A521" s="32"/>
      <c r="B521" s="32"/>
      <c r="C521" s="32"/>
      <c r="D521" s="32"/>
      <c r="E521" s="32"/>
      <c r="F521" s="104"/>
      <c r="G521" s="58"/>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5.75" customHeight="1" x14ac:dyDescent="0.3">
      <c r="A522" s="32"/>
      <c r="B522" s="32"/>
      <c r="C522" s="32"/>
      <c r="D522" s="32"/>
      <c r="E522" s="32"/>
      <c r="F522" s="104"/>
      <c r="G522" s="58"/>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5.75" customHeight="1" x14ac:dyDescent="0.3">
      <c r="A523" s="32"/>
      <c r="B523" s="32"/>
      <c r="C523" s="32"/>
      <c r="D523" s="32"/>
      <c r="E523" s="32"/>
      <c r="F523" s="104"/>
      <c r="G523" s="58"/>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5.75" customHeight="1" x14ac:dyDescent="0.3">
      <c r="A524" s="32"/>
      <c r="B524" s="32"/>
      <c r="C524" s="32"/>
      <c r="D524" s="32"/>
      <c r="E524" s="32"/>
      <c r="F524" s="104"/>
      <c r="G524" s="58"/>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5.75" customHeight="1" x14ac:dyDescent="0.3">
      <c r="A525" s="32"/>
      <c r="B525" s="32"/>
      <c r="C525" s="32"/>
      <c r="D525" s="32"/>
      <c r="E525" s="32"/>
      <c r="F525" s="104"/>
      <c r="G525" s="58"/>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5.75" customHeight="1" x14ac:dyDescent="0.3">
      <c r="A526" s="32"/>
      <c r="B526" s="32"/>
      <c r="C526" s="32"/>
      <c r="D526" s="32"/>
      <c r="E526" s="32"/>
      <c r="F526" s="104"/>
      <c r="G526" s="58"/>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5.75" customHeight="1" x14ac:dyDescent="0.3">
      <c r="A527" s="32"/>
      <c r="B527" s="32"/>
      <c r="C527" s="32"/>
      <c r="D527" s="32"/>
      <c r="E527" s="32"/>
      <c r="F527" s="104"/>
      <c r="G527" s="58"/>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5.75" customHeight="1" x14ac:dyDescent="0.3">
      <c r="A528" s="32"/>
      <c r="B528" s="32"/>
      <c r="C528" s="32"/>
      <c r="D528" s="32"/>
      <c r="E528" s="32"/>
      <c r="F528" s="104"/>
      <c r="G528" s="58"/>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5.75" customHeight="1" x14ac:dyDescent="0.3">
      <c r="A529" s="32"/>
      <c r="B529" s="32"/>
      <c r="C529" s="32"/>
      <c r="D529" s="32"/>
      <c r="E529" s="32"/>
      <c r="F529" s="104"/>
      <c r="G529" s="58"/>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5.75" customHeight="1" x14ac:dyDescent="0.3">
      <c r="A530" s="32"/>
      <c r="B530" s="32"/>
      <c r="C530" s="32"/>
      <c r="D530" s="32"/>
      <c r="E530" s="32"/>
      <c r="F530" s="104"/>
      <c r="G530" s="58"/>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5.75" customHeight="1" x14ac:dyDescent="0.3">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5.75" customHeight="1" x14ac:dyDescent="0.3">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5.75" customHeight="1" x14ac:dyDescent="0.3">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5.75" customHeight="1" x14ac:dyDescent="0.3">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5.75" customHeight="1" x14ac:dyDescent="0.3">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5.75" customHeight="1" x14ac:dyDescent="0.3">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5.75" customHeight="1" x14ac:dyDescent="0.3">
      <c r="M537" s="32"/>
      <c r="N537" s="32"/>
      <c r="O537" s="32"/>
      <c r="P537" s="32"/>
      <c r="Q537" s="32"/>
      <c r="R537" s="32"/>
      <c r="S537" s="32"/>
      <c r="T537" s="32"/>
      <c r="U537" s="32"/>
      <c r="V537" s="32"/>
      <c r="W537" s="32"/>
      <c r="X537" s="32"/>
      <c r="Y537" s="32"/>
      <c r="Z537" s="32"/>
      <c r="AA537" s="32"/>
      <c r="AB537" s="32"/>
      <c r="AC537" s="32"/>
      <c r="AD537" s="32"/>
      <c r="AE537" s="32"/>
      <c r="AF537" s="32"/>
      <c r="AG537" s="32"/>
    </row>
  </sheetData>
  <autoFilter ref="A17:AD467" xr:uid="{00000000-0009-0000-0000-000002000000}"/>
  <mergeCells count="88">
    <mergeCell ref="I470:J470"/>
    <mergeCell ref="A476:J476"/>
    <mergeCell ref="A477:J477"/>
    <mergeCell ref="A478:J478"/>
    <mergeCell ref="A2:J6"/>
    <mergeCell ref="K474:L474"/>
    <mergeCell ref="K472:L472"/>
    <mergeCell ref="K473:L473"/>
    <mergeCell ref="A15:A16"/>
    <mergeCell ref="B15:B16"/>
    <mergeCell ref="C15:C16"/>
    <mergeCell ref="D15:D16"/>
    <mergeCell ref="E15:E16"/>
    <mergeCell ref="F15:F16"/>
    <mergeCell ref="G15:G16"/>
    <mergeCell ref="L5:N9"/>
    <mergeCell ref="E19:I19"/>
    <mergeCell ref="E38:I38"/>
    <mergeCell ref="E55:I55"/>
    <mergeCell ref="A470:H470"/>
    <mergeCell ref="H15:H16"/>
    <mergeCell ref="I15:I16"/>
    <mergeCell ref="E87:I87"/>
    <mergeCell ref="E102:I102"/>
    <mergeCell ref="E85:J85"/>
    <mergeCell ref="J15:J16"/>
    <mergeCell ref="E114:I114"/>
    <mergeCell ref="E117:I117"/>
    <mergeCell ref="E155:I155"/>
    <mergeCell ref="E163:I163"/>
    <mergeCell ref="E166:I166"/>
    <mergeCell ref="E118:J118"/>
    <mergeCell ref="E119:J119"/>
    <mergeCell ref="E126:J126"/>
    <mergeCell ref="E127:J127"/>
    <mergeCell ref="E133:J133"/>
    <mergeCell ref="E137:J137"/>
    <mergeCell ref="E138:J138"/>
    <mergeCell ref="E140:J140"/>
    <mergeCell ref="E149:J149"/>
    <mergeCell ref="E153:J153"/>
    <mergeCell ref="E148:I148"/>
    <mergeCell ref="E172:I172"/>
    <mergeCell ref="E156:J156"/>
    <mergeCell ref="E159:J159"/>
    <mergeCell ref="E161:J161"/>
    <mergeCell ref="E164:J164"/>
    <mergeCell ref="E167:J167"/>
    <mergeCell ref="E170:J170"/>
    <mergeCell ref="E327:I327"/>
    <mergeCell ref="E420:I420"/>
    <mergeCell ref="E197:J197"/>
    <mergeCell ref="E213:J213"/>
    <mergeCell ref="E255:J255"/>
    <mergeCell ref="E296:J296"/>
    <mergeCell ref="E315:J315"/>
    <mergeCell ref="E328:J328"/>
    <mergeCell ref="E400:J400"/>
    <mergeCell ref="E406:J406"/>
    <mergeCell ref="E467:I467"/>
    <mergeCell ref="E32:J32"/>
    <mergeCell ref="E34:J34"/>
    <mergeCell ref="E36:J36"/>
    <mergeCell ref="E56:J56"/>
    <mergeCell ref="E64:J64"/>
    <mergeCell ref="E74:J74"/>
    <mergeCell ref="E88:J88"/>
    <mergeCell ref="E95:J95"/>
    <mergeCell ref="E100:J100"/>
    <mergeCell ref="E103:J103"/>
    <mergeCell ref="E107:J107"/>
    <mergeCell ref="E110:J110"/>
    <mergeCell ref="E184:I184"/>
    <mergeCell ref="E186:I186"/>
    <mergeCell ref="E212:I212"/>
    <mergeCell ref="E173:J173"/>
    <mergeCell ref="E178:J178"/>
    <mergeCell ref="E181:J181"/>
    <mergeCell ref="E187:J187"/>
    <mergeCell ref="E189:J189"/>
    <mergeCell ref="E421:J421"/>
    <mergeCell ref="E434:J434"/>
    <mergeCell ref="E461:J461"/>
    <mergeCell ref="E463:J463"/>
    <mergeCell ref="E465:J465"/>
    <mergeCell ref="E439:I439"/>
    <mergeCell ref="E448:I448"/>
    <mergeCell ref="E460:I460"/>
  </mergeCells>
  <phoneticPr fontId="29" type="noConversion"/>
  <conditionalFormatting sqref="H33:J33 H35:J35 H37:J37 H39:J54 H57:J63 H65:J73 H75:J84 H86:J86 H89:J94 H96:J99 H101:J101 H104:J106 H108:J109 H111:J113 H115:J116 H120:J125 H128:J132 H134:J136 H139:J139 H141:J147 H150:J152 H154:J154 H157:J158 H160:J160 H162:J162 H165:J165 H168:J169 H171:J171 H174:J177 H179:J180 H182:J183 H185:J185 H188:J188 H190:J196 H198:J211 H214:J254 H256:J295 H297:J314 H316:J326 H329:J399 H401:J405 H407:J419 H422:J433 H435:J438 H440:J447 H449:J459 H462:J462 H464:J464 H466:J466 H468:J468 H20:J31">
    <cfRule type="cellIs" dxfId="2" priority="1" operator="equal">
      <formula>0</formula>
    </cfRule>
  </conditionalFormatting>
  <printOptions horizontalCentered="1"/>
  <pageMargins left="0.7" right="0.7" top="0.75" bottom="0.75" header="0.3" footer="0.3"/>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3B7D-B425-40E3-9F2D-629F2AF6F1FB}">
  <sheetPr>
    <tabColor rgb="FFBFBFBF"/>
    <outlinePr summaryBelow="0"/>
  </sheetPr>
  <dimension ref="A1:AG129"/>
  <sheetViews>
    <sheetView showGridLines="0" view="pageBreakPreview" zoomScale="60" zoomScaleNormal="82" workbookViewId="0">
      <pane ySplit="17" topLeftCell="A32" activePane="bottomLeft" state="frozen"/>
      <selection activeCell="C20" sqref="C20"/>
      <selection pane="bottomLeft" activeCell="A2" sqref="A2:J6"/>
    </sheetView>
  </sheetViews>
  <sheetFormatPr defaultColWidth="12.58203125" defaultRowHeight="15" customHeight="1" x14ac:dyDescent="0.3"/>
  <cols>
    <col min="1" max="1" width="10.58203125" style="110" customWidth="1"/>
    <col min="2" max="2" width="54.9140625" style="110" customWidth="1"/>
    <col min="3" max="5" width="20.58203125" style="110" customWidth="1"/>
    <col min="6" max="6" width="20.58203125" style="111" customWidth="1"/>
    <col min="7" max="7" width="20.58203125" style="162" customWidth="1"/>
    <col min="8" max="10" width="20.58203125" style="110" customWidth="1"/>
    <col min="11" max="11" width="16.1640625" style="110" customWidth="1"/>
    <col min="12" max="12" width="14.9140625" style="110" bestFit="1" customWidth="1"/>
    <col min="13" max="13" width="16" style="110" customWidth="1"/>
    <col min="14" max="14" width="14.58203125" style="110" customWidth="1"/>
    <col min="15" max="16" width="15.08203125" style="110" customWidth="1"/>
    <col min="17" max="17" width="7.58203125" style="110" customWidth="1"/>
    <col min="18" max="18" width="17.9140625" style="110" customWidth="1"/>
    <col min="19" max="31" width="7.58203125" style="110" customWidth="1"/>
    <col min="32" max="16384" width="12.58203125" style="110"/>
  </cols>
  <sheetData>
    <row r="1" spans="1:33" ht="18.75" customHeight="1" x14ac:dyDescent="0.3">
      <c r="A1" s="46"/>
      <c r="B1" s="47"/>
      <c r="C1" s="48"/>
      <c r="D1" s="48"/>
      <c r="E1" s="49"/>
      <c r="F1" s="102"/>
      <c r="G1" s="48"/>
      <c r="H1" s="51"/>
      <c r="I1" s="51"/>
      <c r="J1" s="51"/>
      <c r="K1" s="4"/>
      <c r="L1" s="4"/>
      <c r="M1" s="4"/>
      <c r="N1" s="4"/>
      <c r="O1" s="52"/>
      <c r="P1" s="35"/>
      <c r="Q1" s="35"/>
      <c r="R1" s="35"/>
      <c r="S1" s="35"/>
      <c r="T1" s="35"/>
      <c r="U1" s="35"/>
      <c r="V1" s="35"/>
      <c r="W1" s="35"/>
      <c r="X1" s="35"/>
      <c r="Y1" s="35"/>
      <c r="Z1" s="35"/>
      <c r="AA1" s="35"/>
      <c r="AB1" s="35"/>
      <c r="AC1" s="35"/>
      <c r="AD1" s="35"/>
      <c r="AE1" s="35"/>
      <c r="AF1" s="32"/>
      <c r="AG1" s="32"/>
    </row>
    <row r="2" spans="1:33" ht="18.75" customHeight="1" x14ac:dyDescent="0.3">
      <c r="A2" s="276" t="s">
        <v>14909</v>
      </c>
      <c r="B2" s="276"/>
      <c r="C2" s="276"/>
      <c r="D2" s="276"/>
      <c r="E2" s="276"/>
      <c r="F2" s="276"/>
      <c r="G2" s="276"/>
      <c r="H2" s="276"/>
      <c r="I2" s="276"/>
      <c r="J2" s="276"/>
      <c r="K2" s="153"/>
      <c r="L2" s="153"/>
      <c r="M2" s="50"/>
      <c r="N2" s="4"/>
      <c r="O2" s="4"/>
      <c r="P2" s="4"/>
      <c r="Q2" s="4"/>
      <c r="R2" s="52"/>
      <c r="S2" s="35"/>
      <c r="T2" s="35"/>
      <c r="U2" s="35"/>
      <c r="V2" s="35"/>
      <c r="W2" s="35"/>
      <c r="X2" s="35"/>
      <c r="Y2" s="35"/>
      <c r="Z2" s="35"/>
      <c r="AA2" s="35"/>
      <c r="AB2" s="35"/>
      <c r="AC2" s="35"/>
      <c r="AD2" s="35"/>
      <c r="AE2" s="35"/>
      <c r="AF2" s="35"/>
      <c r="AG2" s="35"/>
    </row>
    <row r="3" spans="1:33" ht="18.75" customHeight="1" x14ac:dyDescent="0.3">
      <c r="A3" s="276"/>
      <c r="B3" s="276"/>
      <c r="C3" s="276"/>
      <c r="D3" s="276"/>
      <c r="E3" s="276"/>
      <c r="F3" s="276"/>
      <c r="G3" s="276"/>
      <c r="H3" s="276"/>
      <c r="I3" s="276"/>
      <c r="J3" s="276"/>
      <c r="K3" s="154"/>
      <c r="L3" s="153"/>
      <c r="M3" s="50"/>
      <c r="N3" s="4"/>
      <c r="O3" s="4"/>
      <c r="P3" s="4"/>
      <c r="Q3" s="4"/>
      <c r="R3" s="52"/>
      <c r="S3" s="35"/>
      <c r="T3" s="35"/>
      <c r="U3" s="35"/>
      <c r="V3" s="35"/>
      <c r="W3" s="35"/>
      <c r="X3" s="35"/>
      <c r="Y3" s="35"/>
      <c r="Z3" s="35"/>
      <c r="AA3" s="35"/>
      <c r="AB3" s="35"/>
      <c r="AC3" s="35"/>
      <c r="AD3" s="35"/>
      <c r="AE3" s="35"/>
      <c r="AF3" s="35"/>
      <c r="AG3" s="35"/>
    </row>
    <row r="4" spans="1:33" ht="18.75" customHeight="1" x14ac:dyDescent="0.3">
      <c r="A4" s="276"/>
      <c r="B4" s="276"/>
      <c r="C4" s="276"/>
      <c r="D4" s="276"/>
      <c r="E4" s="276"/>
      <c r="F4" s="276"/>
      <c r="G4" s="276"/>
      <c r="H4" s="276"/>
      <c r="I4" s="276"/>
      <c r="J4" s="276"/>
      <c r="K4" s="154"/>
      <c r="L4" s="153"/>
      <c r="M4" s="50"/>
      <c r="N4" s="4"/>
      <c r="O4" s="4"/>
      <c r="P4" s="4"/>
      <c r="Q4" s="4"/>
      <c r="R4" s="52"/>
      <c r="S4" s="35"/>
      <c r="T4" s="35"/>
      <c r="U4" s="35"/>
      <c r="V4" s="35"/>
      <c r="W4" s="35"/>
      <c r="X4" s="35"/>
      <c r="Y4" s="35"/>
      <c r="Z4" s="35"/>
      <c r="AA4" s="35"/>
      <c r="AB4" s="35"/>
      <c r="AC4" s="35"/>
      <c r="AD4" s="35"/>
      <c r="AE4" s="35"/>
      <c r="AF4" s="35"/>
      <c r="AG4" s="35"/>
    </row>
    <row r="5" spans="1:33" ht="18.75" customHeight="1" x14ac:dyDescent="0.3">
      <c r="A5" s="276"/>
      <c r="B5" s="276"/>
      <c r="C5" s="276"/>
      <c r="D5" s="276"/>
      <c r="E5" s="276"/>
      <c r="F5" s="276"/>
      <c r="G5" s="276"/>
      <c r="H5" s="276"/>
      <c r="I5" s="276"/>
      <c r="J5" s="276"/>
      <c r="K5" s="154"/>
      <c r="L5" s="286"/>
      <c r="M5" s="286"/>
      <c r="N5" s="286"/>
      <c r="O5" s="4"/>
      <c r="P5" s="4"/>
      <c r="Q5" s="4"/>
      <c r="R5" s="52"/>
      <c r="S5" s="35"/>
      <c r="T5" s="35"/>
      <c r="U5" s="35"/>
      <c r="V5" s="35"/>
      <c r="W5" s="35"/>
      <c r="X5" s="35"/>
      <c r="Y5" s="35"/>
      <c r="Z5" s="35"/>
      <c r="AA5" s="35"/>
      <c r="AB5" s="35"/>
      <c r="AC5" s="35"/>
      <c r="AD5" s="35"/>
      <c r="AE5" s="35"/>
      <c r="AF5" s="35"/>
      <c r="AG5" s="35"/>
    </row>
    <row r="6" spans="1:33" ht="18.75" customHeight="1" x14ac:dyDescent="0.3">
      <c r="A6" s="276"/>
      <c r="B6" s="276"/>
      <c r="C6" s="276"/>
      <c r="D6" s="276"/>
      <c r="E6" s="276"/>
      <c r="F6" s="276"/>
      <c r="G6" s="276"/>
      <c r="H6" s="276"/>
      <c r="I6" s="276"/>
      <c r="J6" s="276"/>
      <c r="K6" s="153"/>
      <c r="L6" s="286"/>
      <c r="M6" s="286"/>
      <c r="N6" s="286"/>
      <c r="O6" s="4"/>
      <c r="P6" s="4"/>
      <c r="Q6" s="4"/>
      <c r="R6" s="52"/>
      <c r="S6" s="35"/>
      <c r="T6" s="35"/>
      <c r="U6" s="35"/>
      <c r="V6" s="35"/>
      <c r="W6" s="35"/>
      <c r="X6" s="35"/>
      <c r="Y6" s="35"/>
      <c r="Z6" s="35"/>
      <c r="AA6" s="35"/>
      <c r="AB6" s="35"/>
      <c r="AC6" s="35"/>
      <c r="AD6" s="35"/>
      <c r="AE6" s="35"/>
      <c r="AF6" s="35"/>
      <c r="AG6" s="35"/>
    </row>
    <row r="7" spans="1:33" ht="15" customHeight="1" x14ac:dyDescent="0.3">
      <c r="A7" s="46"/>
      <c r="B7" s="47"/>
      <c r="C7" s="4"/>
      <c r="D7" s="48"/>
      <c r="E7" s="4"/>
      <c r="F7" s="102"/>
      <c r="G7" s="48"/>
      <c r="H7" s="4"/>
      <c r="I7" s="50"/>
      <c r="J7" s="49"/>
      <c r="K7" s="35"/>
      <c r="L7" s="286"/>
      <c r="M7" s="286"/>
      <c r="N7" s="286"/>
      <c r="O7" s="4"/>
      <c r="P7" s="4"/>
      <c r="Q7" s="4"/>
      <c r="R7" s="52"/>
      <c r="S7" s="35"/>
      <c r="T7" s="35"/>
      <c r="U7" s="35"/>
      <c r="V7" s="35"/>
      <c r="W7" s="35"/>
      <c r="X7" s="35"/>
      <c r="Y7" s="35"/>
      <c r="Z7" s="35"/>
      <c r="AA7" s="35"/>
      <c r="AB7" s="35"/>
      <c r="AC7" s="35"/>
      <c r="AD7" s="35"/>
      <c r="AE7" s="35"/>
      <c r="AF7" s="35"/>
      <c r="AG7" s="35"/>
    </row>
    <row r="8" spans="1:33" ht="15" customHeight="1" x14ac:dyDescent="0.3">
      <c r="A8" s="53" t="str">
        <f ca="1">'DADOS GERAIS'!$B$8</f>
        <v>Secretaria de Atenção Especializada à Saúde</v>
      </c>
      <c r="B8" s="54"/>
      <c r="C8" s="5"/>
      <c r="D8" s="55"/>
      <c r="E8" s="5"/>
      <c r="F8" s="103"/>
      <c r="G8" s="157" t="s">
        <v>14899</v>
      </c>
      <c r="H8" s="5"/>
      <c r="I8" s="56"/>
      <c r="J8" s="37" t="str">
        <f>'DADOS GERAIS'!$B$21</f>
        <v>Data:</v>
      </c>
      <c r="L8" s="286"/>
      <c r="M8" s="286"/>
      <c r="N8" s="286"/>
      <c r="O8" s="4"/>
      <c r="P8" s="4"/>
      <c r="Q8" s="4"/>
      <c r="R8" s="52"/>
      <c r="S8" s="35"/>
      <c r="T8" s="35"/>
      <c r="U8" s="35"/>
      <c r="V8" s="35"/>
      <c r="W8" s="35"/>
      <c r="X8" s="35"/>
      <c r="Y8" s="35"/>
      <c r="Z8" s="35"/>
      <c r="AA8" s="35"/>
      <c r="AB8" s="35"/>
      <c r="AC8" s="35"/>
      <c r="AD8" s="35"/>
      <c r="AE8" s="35"/>
      <c r="AF8" s="35"/>
      <c r="AG8" s="35"/>
    </row>
    <row r="9" spans="1:33" ht="15" customHeight="1" x14ac:dyDescent="0.3">
      <c r="A9" s="38" t="str">
        <f ca="1">'DADOS GERAIS'!$B$9</f>
        <v>Unidade Básica de Saúde Porte 1</v>
      </c>
      <c r="B9" s="57"/>
      <c r="C9" s="6"/>
      <c r="D9" s="58"/>
      <c r="E9" s="32"/>
      <c r="F9" s="104"/>
      <c r="G9" s="163">
        <v>0.2021</v>
      </c>
      <c r="H9" s="59"/>
      <c r="I9" s="58"/>
      <c r="J9" s="39" t="str">
        <f>'DADOS GERAIS'!$C$21</f>
        <v>16/01/2025</v>
      </c>
      <c r="L9" s="286"/>
      <c r="M9" s="286"/>
      <c r="N9" s="286"/>
      <c r="O9" s="4"/>
      <c r="P9" s="4"/>
      <c r="Q9" s="4"/>
      <c r="R9" s="52"/>
      <c r="S9" s="35"/>
      <c r="T9" s="35"/>
      <c r="U9" s="35"/>
      <c r="V9" s="35"/>
      <c r="W9" s="35"/>
      <c r="X9" s="35"/>
      <c r="Y9" s="35"/>
      <c r="Z9" s="35"/>
      <c r="AA9" s="35"/>
      <c r="AB9" s="35"/>
      <c r="AC9" s="35"/>
      <c r="AD9" s="35"/>
      <c r="AE9" s="35"/>
      <c r="AF9" s="35"/>
      <c r="AG9" s="35"/>
    </row>
    <row r="10" spans="1:33" ht="15" customHeight="1" x14ac:dyDescent="0.3">
      <c r="A10" s="38"/>
      <c r="B10" s="57"/>
      <c r="C10" s="6"/>
      <c r="D10" s="58"/>
      <c r="E10" s="6"/>
      <c r="F10" s="105"/>
      <c r="G10" s="61"/>
      <c r="H10" s="32"/>
      <c r="I10" s="32"/>
      <c r="J10" s="60"/>
      <c r="M10" s="50"/>
      <c r="N10" s="4"/>
      <c r="O10" s="4"/>
      <c r="P10" s="4"/>
      <c r="Q10" s="4"/>
      <c r="R10" s="52"/>
      <c r="S10" s="35"/>
      <c r="T10" s="35"/>
      <c r="U10" s="35"/>
      <c r="V10" s="35"/>
      <c r="W10" s="35"/>
      <c r="X10" s="35"/>
      <c r="Y10" s="35"/>
      <c r="Z10" s="35"/>
      <c r="AA10" s="35"/>
      <c r="AB10" s="35"/>
      <c r="AC10" s="35"/>
      <c r="AD10" s="35"/>
      <c r="AE10" s="35"/>
      <c r="AF10" s="35"/>
      <c r="AG10" s="35"/>
    </row>
    <row r="11" spans="1:33" ht="15" customHeight="1" x14ac:dyDescent="0.3">
      <c r="A11" s="41" t="s">
        <v>1</v>
      </c>
      <c r="B11" s="57"/>
      <c r="C11" s="6"/>
      <c r="D11" s="58"/>
      <c r="E11" s="6"/>
      <c r="F11" s="105"/>
      <c r="G11" s="61" t="s">
        <v>14897</v>
      </c>
      <c r="H11" s="61"/>
      <c r="I11" s="32"/>
      <c r="J11" s="40"/>
      <c r="M11" s="50"/>
      <c r="N11" s="4"/>
      <c r="O11" s="4"/>
      <c r="P11" s="4"/>
      <c r="Q11" s="4"/>
      <c r="R11" s="52"/>
      <c r="S11" s="35"/>
      <c r="T11" s="35"/>
      <c r="U11" s="35"/>
      <c r="V11" s="35"/>
      <c r="W11" s="35"/>
      <c r="X11" s="35"/>
      <c r="Y11" s="35"/>
      <c r="Z11" s="35"/>
      <c r="AA11" s="35"/>
      <c r="AB11" s="35"/>
      <c r="AC11" s="35"/>
      <c r="AD11" s="35"/>
      <c r="AE11" s="35"/>
      <c r="AF11" s="35"/>
      <c r="AG11" s="35"/>
    </row>
    <row r="12" spans="1:33" ht="15" customHeight="1" x14ac:dyDescent="0.3">
      <c r="A12" s="308" t="s">
        <v>14893</v>
      </c>
      <c r="B12" s="264"/>
      <c r="C12" s="264"/>
      <c r="D12" s="264"/>
      <c r="E12" s="264"/>
      <c r="F12" s="264"/>
      <c r="G12" s="158" t="s">
        <v>14898</v>
      </c>
      <c r="H12" s="59"/>
      <c r="I12" s="63"/>
      <c r="J12" s="64"/>
      <c r="M12" s="50"/>
      <c r="N12" s="4"/>
      <c r="O12" s="4"/>
      <c r="P12" s="4"/>
      <c r="Q12" s="4"/>
      <c r="R12" s="52"/>
      <c r="S12" s="35"/>
      <c r="T12" s="35"/>
      <c r="U12" s="35"/>
      <c r="V12" s="35"/>
      <c r="W12" s="35"/>
      <c r="X12" s="35"/>
      <c r="Y12" s="35"/>
      <c r="Z12" s="35"/>
      <c r="AA12" s="35"/>
      <c r="AB12" s="35"/>
      <c r="AC12" s="35"/>
      <c r="AD12" s="35"/>
      <c r="AE12" s="35"/>
      <c r="AF12" s="35"/>
      <c r="AG12" s="35"/>
    </row>
    <row r="13" spans="1:33" ht="15" customHeight="1" x14ac:dyDescent="0.3">
      <c r="A13" s="309"/>
      <c r="B13" s="310"/>
      <c r="C13" s="310"/>
      <c r="D13" s="310"/>
      <c r="E13" s="310"/>
      <c r="F13" s="310"/>
      <c r="G13" s="159"/>
      <c r="H13" s="68"/>
      <c r="I13" s="68"/>
      <c r="J13" s="69"/>
      <c r="M13" s="70"/>
      <c r="N13" s="71"/>
      <c r="O13" s="71"/>
      <c r="P13" s="71"/>
      <c r="Q13" s="71"/>
      <c r="R13" s="72"/>
      <c r="S13" s="35"/>
      <c r="T13" s="35"/>
      <c r="U13" s="35"/>
      <c r="V13" s="35"/>
      <c r="W13" s="35"/>
      <c r="X13" s="35"/>
      <c r="Y13" s="35"/>
      <c r="Z13" s="35"/>
      <c r="AA13" s="35"/>
      <c r="AB13" s="35"/>
      <c r="AC13" s="35"/>
      <c r="AD13" s="35"/>
      <c r="AE13" s="35"/>
      <c r="AF13" s="35"/>
      <c r="AG13" s="35"/>
    </row>
    <row r="14" spans="1:33" ht="15" customHeight="1" x14ac:dyDescent="0.3">
      <c r="A14" s="46"/>
      <c r="B14" s="73"/>
      <c r="C14" s="35"/>
      <c r="D14" s="74"/>
      <c r="E14" s="35"/>
      <c r="F14" s="107"/>
      <c r="G14" s="74"/>
      <c r="H14" s="35"/>
      <c r="I14" s="36"/>
      <c r="J14" s="4"/>
      <c r="K14" s="35"/>
      <c r="L14" s="35"/>
      <c r="M14" s="50"/>
      <c r="N14" s="4"/>
      <c r="O14" s="4"/>
      <c r="P14" s="4"/>
      <c r="Q14" s="4"/>
      <c r="R14" s="52"/>
      <c r="S14" s="35"/>
      <c r="T14" s="35"/>
      <c r="U14" s="35"/>
      <c r="V14" s="35"/>
      <c r="W14" s="35"/>
      <c r="X14" s="35"/>
      <c r="Y14" s="35"/>
      <c r="Z14" s="35"/>
      <c r="AA14" s="35"/>
      <c r="AB14" s="35"/>
      <c r="AC14" s="35"/>
      <c r="AD14" s="35"/>
      <c r="AE14" s="35"/>
      <c r="AF14" s="35"/>
      <c r="AG14" s="35"/>
    </row>
    <row r="15" spans="1:33" s="239" customFormat="1" ht="15" customHeight="1" x14ac:dyDescent="0.3">
      <c r="A15" s="281" t="s">
        <v>15</v>
      </c>
      <c r="B15" s="281" t="s">
        <v>18</v>
      </c>
      <c r="C15" s="281" t="s">
        <v>14901</v>
      </c>
      <c r="D15" s="281" t="s">
        <v>14902</v>
      </c>
      <c r="E15" s="281" t="s">
        <v>14903</v>
      </c>
      <c r="F15" s="281" t="s">
        <v>14904</v>
      </c>
      <c r="G15" s="281" t="s">
        <v>14905</v>
      </c>
      <c r="H15" s="281" t="s">
        <v>14906</v>
      </c>
      <c r="I15" s="281" t="s">
        <v>14907</v>
      </c>
      <c r="J15" s="281" t="s">
        <v>14908</v>
      </c>
      <c r="K15" s="47"/>
      <c r="L15" s="72"/>
      <c r="M15" s="47"/>
      <c r="N15" s="47"/>
      <c r="O15" s="47"/>
      <c r="P15" s="47"/>
      <c r="Q15" s="47"/>
      <c r="R15" s="47"/>
      <c r="S15" s="47"/>
      <c r="T15" s="47"/>
      <c r="U15" s="47"/>
      <c r="V15" s="47"/>
      <c r="W15" s="47"/>
      <c r="X15" s="47"/>
      <c r="Y15" s="47"/>
      <c r="Z15" s="47"/>
      <c r="AA15" s="47"/>
      <c r="AB15" s="47"/>
      <c r="AC15" s="238"/>
      <c r="AD15" s="238"/>
    </row>
    <row r="16" spans="1:33" s="239" customFormat="1" ht="15.5" x14ac:dyDescent="0.3">
      <c r="A16" s="311"/>
      <c r="B16" s="311"/>
      <c r="C16" s="311"/>
      <c r="D16" s="311"/>
      <c r="E16" s="311"/>
      <c r="F16" s="311"/>
      <c r="G16" s="311"/>
      <c r="H16" s="311"/>
      <c r="I16" s="311"/>
      <c r="J16" s="311"/>
      <c r="K16" s="47"/>
      <c r="L16" s="72"/>
      <c r="M16" s="47"/>
      <c r="N16" s="47"/>
      <c r="O16" s="47"/>
      <c r="P16" s="47"/>
      <c r="Q16" s="47"/>
      <c r="R16" s="47"/>
      <c r="S16" s="47"/>
      <c r="T16" s="47"/>
      <c r="U16" s="47"/>
      <c r="V16" s="47"/>
      <c r="W16" s="47"/>
      <c r="X16" s="47"/>
      <c r="Y16" s="47"/>
      <c r="Z16" s="47"/>
      <c r="AA16" s="47"/>
      <c r="AB16" s="47"/>
      <c r="AC16" s="238"/>
      <c r="AD16" s="238"/>
    </row>
    <row r="17" spans="1:30" ht="15.5" x14ac:dyDescent="0.3">
      <c r="A17" s="228"/>
      <c r="B17" s="229"/>
      <c r="C17" s="229"/>
      <c r="D17" s="230"/>
      <c r="E17" s="231"/>
      <c r="F17" s="232"/>
      <c r="G17" s="233"/>
      <c r="H17" s="234"/>
      <c r="I17" s="235"/>
      <c r="J17" s="236"/>
      <c r="K17" s="47"/>
      <c r="L17" s="52"/>
      <c r="M17" s="35"/>
      <c r="N17" s="35"/>
      <c r="O17" s="35"/>
      <c r="P17" s="35"/>
      <c r="Q17" s="35"/>
      <c r="R17" s="35"/>
      <c r="S17" s="35"/>
      <c r="T17" s="35"/>
      <c r="U17" s="35"/>
      <c r="V17" s="35"/>
      <c r="W17" s="35"/>
      <c r="X17" s="35"/>
      <c r="Y17" s="35"/>
      <c r="Z17" s="35"/>
      <c r="AA17" s="35"/>
      <c r="AB17" s="35"/>
      <c r="AC17" s="32"/>
      <c r="AD17" s="32"/>
    </row>
    <row r="18" spans="1:30" ht="15.5" x14ac:dyDescent="0.3">
      <c r="A18" s="306">
        <v>1</v>
      </c>
      <c r="B18" s="304" t="s">
        <v>277</v>
      </c>
      <c r="C18" s="240" t="s">
        <v>14910</v>
      </c>
      <c r="D18" s="244">
        <f>D19/$D$61</f>
        <v>8.8775691081254812E-2</v>
      </c>
      <c r="E18" s="244">
        <f>'PO - Planilha Orçamentária'!L20</f>
        <v>0.88045129287121648</v>
      </c>
      <c r="F18" s="244">
        <f>'PO - Planilha Orçamentária'!$L$33+'PO - Planilha Orçamentária'!$L$37</f>
        <v>2.3909741425756727E-2</v>
      </c>
      <c r="G18" s="244">
        <f>'PO - Planilha Orçamentária'!$L$33+'PO - Planilha Orçamentária'!$L$37</f>
        <v>2.3909741425756727E-2</v>
      </c>
      <c r="H18" s="244">
        <f>'PO - Planilha Orçamentária'!$L$33+'PO - Planilha Orçamentária'!$L$37</f>
        <v>2.3909741425756727E-2</v>
      </c>
      <c r="I18" s="244">
        <f>'PO - Planilha Orçamentária'!$L$33+'PO - Planilha Orçamentária'!$L$37</f>
        <v>2.3909741425756727E-2</v>
      </c>
      <c r="J18" s="244">
        <f>'PO - Planilha Orçamentária'!$L$33+'PO - Planilha Orçamentária'!$L$37</f>
        <v>2.3909741425756727E-2</v>
      </c>
      <c r="K18" s="245">
        <f>SUM(E18:J18)</f>
        <v>1.0000000000000002</v>
      </c>
      <c r="L18" s="74"/>
      <c r="M18" s="35"/>
      <c r="N18" s="35"/>
      <c r="O18" s="35"/>
      <c r="P18" s="35"/>
      <c r="Q18" s="35"/>
      <c r="R18" s="35"/>
      <c r="S18" s="35"/>
      <c r="T18" s="35"/>
      <c r="U18" s="35"/>
      <c r="V18" s="35"/>
      <c r="W18" s="35"/>
      <c r="X18" s="35"/>
      <c r="Y18" s="35"/>
      <c r="Z18" s="35"/>
      <c r="AA18" s="35"/>
      <c r="AB18" s="35"/>
      <c r="AC18" s="32"/>
      <c r="AD18" s="32"/>
    </row>
    <row r="19" spans="1:30" ht="15.5" x14ac:dyDescent="0.3">
      <c r="A19" s="307"/>
      <c r="B19" s="305"/>
      <c r="C19" s="240" t="s">
        <v>14911</v>
      </c>
      <c r="D19" s="241">
        <f>'PO - Planilha Orçamentária'!$J$19</f>
        <v>178663.58</v>
      </c>
      <c r="E19" s="241">
        <f>E18*$D19</f>
        <v>157304.58000000002</v>
      </c>
      <c r="F19" s="241">
        <f t="shared" ref="F19:J19" si="0">F18*$D19</f>
        <v>4271.8000000000011</v>
      </c>
      <c r="G19" s="241">
        <f t="shared" si="0"/>
        <v>4271.8000000000011</v>
      </c>
      <c r="H19" s="241">
        <f t="shared" si="0"/>
        <v>4271.8000000000011</v>
      </c>
      <c r="I19" s="241">
        <f t="shared" si="0"/>
        <v>4271.8000000000011</v>
      </c>
      <c r="J19" s="241">
        <f t="shared" si="0"/>
        <v>4271.8000000000011</v>
      </c>
      <c r="K19" s="245"/>
      <c r="L19" s="74"/>
      <c r="M19" s="35"/>
      <c r="N19" s="35"/>
      <c r="O19" s="35"/>
      <c r="P19" s="35"/>
      <c r="Q19" s="35"/>
      <c r="R19" s="35"/>
      <c r="S19" s="35"/>
      <c r="T19" s="35"/>
      <c r="U19" s="35"/>
      <c r="V19" s="35"/>
      <c r="W19" s="35"/>
      <c r="X19" s="35"/>
      <c r="Y19" s="35"/>
      <c r="Z19" s="35"/>
      <c r="AA19" s="35"/>
      <c r="AB19" s="35"/>
      <c r="AC19" s="32"/>
      <c r="AD19" s="32"/>
    </row>
    <row r="20" spans="1:30" ht="15.5" x14ac:dyDescent="0.3">
      <c r="A20" s="306">
        <v>2</v>
      </c>
      <c r="B20" s="304" t="s">
        <v>29</v>
      </c>
      <c r="C20" s="240" t="s">
        <v>14910</v>
      </c>
      <c r="D20" s="244">
        <f>D21/$D$61</f>
        <v>0.10938920119866347</v>
      </c>
      <c r="E20" s="244">
        <v>0.3</v>
      </c>
      <c r="F20" s="244">
        <v>0.7</v>
      </c>
      <c r="G20" s="244"/>
      <c r="H20" s="244"/>
      <c r="I20" s="244"/>
      <c r="J20" s="244"/>
      <c r="K20" s="245">
        <f t="shared" ref="K20:K58" si="1">SUM(E20:J20)</f>
        <v>1</v>
      </c>
      <c r="L20" s="74"/>
      <c r="M20" s="35"/>
      <c r="N20" s="35"/>
      <c r="O20" s="35"/>
      <c r="P20" s="35"/>
      <c r="Q20" s="35"/>
      <c r="R20" s="35"/>
      <c r="S20" s="35"/>
      <c r="T20" s="35"/>
      <c r="U20" s="35"/>
      <c r="V20" s="35"/>
      <c r="W20" s="35"/>
      <c r="X20" s="35"/>
      <c r="Y20" s="35"/>
      <c r="Z20" s="35"/>
      <c r="AA20" s="35"/>
      <c r="AB20" s="35"/>
      <c r="AC20" s="32"/>
      <c r="AD20" s="32"/>
    </row>
    <row r="21" spans="1:30" ht="15.5" x14ac:dyDescent="0.3">
      <c r="A21" s="307"/>
      <c r="B21" s="305"/>
      <c r="C21" s="240" t="s">
        <v>14911</v>
      </c>
      <c r="D21" s="241">
        <f>'PO - Planilha Orçamentária'!$J$38</f>
        <v>220148.85</v>
      </c>
      <c r="E21" s="241">
        <f t="shared" ref="E21" si="2">E20*$D21</f>
        <v>66044.654999999999</v>
      </c>
      <c r="F21" s="241">
        <f t="shared" ref="F21" si="3">F20*$D21</f>
        <v>154104.19500000001</v>
      </c>
      <c r="G21" s="241">
        <f t="shared" ref="G21" si="4">G20*$D21</f>
        <v>0</v>
      </c>
      <c r="H21" s="241">
        <f t="shared" ref="H21" si="5">H20*$D21</f>
        <v>0</v>
      </c>
      <c r="I21" s="241">
        <f t="shared" ref="I21" si="6">I20*$D21</f>
        <v>0</v>
      </c>
      <c r="J21" s="241">
        <f t="shared" ref="J21" si="7">J20*$D21</f>
        <v>0</v>
      </c>
      <c r="K21" s="245"/>
      <c r="L21" s="74"/>
      <c r="M21" s="35"/>
      <c r="N21" s="35"/>
      <c r="O21" s="35"/>
      <c r="P21" s="35"/>
      <c r="Q21" s="35"/>
      <c r="R21" s="35"/>
      <c r="S21" s="35"/>
      <c r="T21" s="35"/>
      <c r="U21" s="35"/>
      <c r="V21" s="35"/>
      <c r="W21" s="35"/>
      <c r="X21" s="35"/>
      <c r="Y21" s="35"/>
      <c r="Z21" s="35"/>
      <c r="AA21" s="35"/>
      <c r="AB21" s="35"/>
      <c r="AC21" s="32"/>
      <c r="AD21" s="32"/>
    </row>
    <row r="22" spans="1:30" ht="15.5" x14ac:dyDescent="0.3">
      <c r="A22" s="306">
        <v>3</v>
      </c>
      <c r="B22" s="304" t="s">
        <v>50</v>
      </c>
      <c r="C22" s="240" t="s">
        <v>14910</v>
      </c>
      <c r="D22" s="244">
        <f>D23/$D$61</f>
        <v>0.1661733700543761</v>
      </c>
      <c r="E22" s="244"/>
      <c r="F22" s="244">
        <f>'PO - Planilha Orçamentária'!L57/2</f>
        <v>0.26293267869233306</v>
      </c>
      <c r="G22" s="244">
        <f>'PO - Planilha Orçamentária'!L57/2+'PO - Planilha Orçamentária'!L75</f>
        <v>0.73706732130766683</v>
      </c>
      <c r="H22" s="244"/>
      <c r="I22" s="244"/>
      <c r="J22" s="244"/>
      <c r="K22" s="245">
        <f t="shared" si="1"/>
        <v>0.99999999999999989</v>
      </c>
      <c r="L22" s="44"/>
      <c r="M22" s="35"/>
      <c r="N22" s="35"/>
      <c r="O22" s="35"/>
      <c r="P22" s="35"/>
      <c r="Q22" s="35"/>
      <c r="R22" s="35"/>
      <c r="S22" s="35"/>
      <c r="T22" s="35"/>
      <c r="U22" s="35"/>
      <c r="V22" s="35"/>
      <c r="W22" s="35"/>
      <c r="X22" s="35"/>
      <c r="Y22" s="35"/>
      <c r="Z22" s="35"/>
      <c r="AA22" s="35"/>
      <c r="AB22" s="32"/>
      <c r="AC22" s="32"/>
      <c r="AD22" s="32"/>
    </row>
    <row r="23" spans="1:30" ht="15.5" x14ac:dyDescent="0.3">
      <c r="A23" s="307"/>
      <c r="B23" s="305"/>
      <c r="C23" s="240" t="s">
        <v>14911</v>
      </c>
      <c r="D23" s="241">
        <f>'PO - Planilha Orçamentária'!$J$55</f>
        <v>334428.59000000003</v>
      </c>
      <c r="E23" s="241">
        <f t="shared" ref="E23" si="8">E22*$D23</f>
        <v>0</v>
      </c>
      <c r="F23" s="241">
        <f t="shared" ref="F23" si="9">F22*$D23</f>
        <v>87932.204999999987</v>
      </c>
      <c r="G23" s="241">
        <f t="shared" ref="G23" si="10">G22*$D23</f>
        <v>246496.38499999998</v>
      </c>
      <c r="H23" s="241">
        <f t="shared" ref="H23" si="11">H22*$D23</f>
        <v>0</v>
      </c>
      <c r="I23" s="241">
        <f t="shared" ref="I23" si="12">I22*$D23</f>
        <v>0</v>
      </c>
      <c r="J23" s="241">
        <f t="shared" ref="J23" si="13">J22*$D23</f>
        <v>0</v>
      </c>
      <c r="K23" s="245"/>
      <c r="L23" s="44"/>
      <c r="M23" s="35"/>
      <c r="N23" s="35"/>
      <c r="O23" s="35"/>
      <c r="P23" s="35"/>
      <c r="Q23" s="35"/>
      <c r="R23" s="35"/>
      <c r="S23" s="35"/>
      <c r="T23" s="35"/>
      <c r="U23" s="35"/>
      <c r="V23" s="35"/>
      <c r="W23" s="35"/>
      <c r="X23" s="35"/>
      <c r="Y23" s="35"/>
      <c r="Z23" s="35"/>
      <c r="AA23" s="35"/>
      <c r="AB23" s="32"/>
      <c r="AC23" s="32"/>
      <c r="AD23" s="32"/>
    </row>
    <row r="24" spans="1:30" ht="15.5" x14ac:dyDescent="0.3">
      <c r="A24" s="306">
        <v>4</v>
      </c>
      <c r="B24" s="304" t="s">
        <v>287</v>
      </c>
      <c r="C24" s="240" t="s">
        <v>14910</v>
      </c>
      <c r="D24" s="244">
        <f>D25/$D$61</f>
        <v>0.10216155085093021</v>
      </c>
      <c r="E24" s="244"/>
      <c r="F24" s="244"/>
      <c r="G24" s="244">
        <f>'PO - Planilha Orçamentária'!L89/5</f>
        <v>0.1201657466087557</v>
      </c>
      <c r="H24" s="244">
        <f>'PO - Planilha Orçamentária'!L89/5*4+'PO - Planilha Orçamentária'!L96</f>
        <v>0.87957287588216126</v>
      </c>
      <c r="I24" s="244"/>
      <c r="J24" s="244">
        <f>'PO - Planilha Orçamentária'!K101</f>
        <v>2.6137750908303867E-4</v>
      </c>
      <c r="K24" s="245">
        <f t="shared" si="1"/>
        <v>1</v>
      </c>
      <c r="L24" s="44"/>
      <c r="M24" s="35"/>
      <c r="N24" s="35"/>
      <c r="O24" s="35"/>
      <c r="P24" s="35"/>
      <c r="Q24" s="35"/>
      <c r="R24" s="35"/>
      <c r="S24" s="35"/>
      <c r="T24" s="35"/>
      <c r="U24" s="35"/>
      <c r="V24" s="35"/>
      <c r="W24" s="35"/>
      <c r="X24" s="35"/>
      <c r="Y24" s="35"/>
      <c r="Z24" s="35"/>
      <c r="AA24" s="35"/>
      <c r="AB24" s="32"/>
      <c r="AC24" s="32"/>
      <c r="AD24" s="32"/>
    </row>
    <row r="25" spans="1:30" ht="15.5" x14ac:dyDescent="0.3">
      <c r="A25" s="307"/>
      <c r="B25" s="305"/>
      <c r="C25" s="240" t="s">
        <v>14911</v>
      </c>
      <c r="D25" s="241">
        <f>'PO - Planilha Orçamentária'!J87</f>
        <v>205603</v>
      </c>
      <c r="E25" s="241">
        <f t="shared" ref="E25" si="14">E24*$D25</f>
        <v>0</v>
      </c>
      <c r="F25" s="241">
        <f t="shared" ref="F25" si="15">F24*$D25</f>
        <v>0</v>
      </c>
      <c r="G25" s="241">
        <f t="shared" ref="G25" si="16">G24*$D25</f>
        <v>24706.437999999998</v>
      </c>
      <c r="H25" s="241">
        <f t="shared" ref="H25" si="17">H24*$D25</f>
        <v>180842.82200000001</v>
      </c>
      <c r="I25" s="241">
        <f t="shared" ref="I25" si="18">I24*$D25</f>
        <v>0</v>
      </c>
      <c r="J25" s="241">
        <f t="shared" ref="J25" si="19">J24*$D25</f>
        <v>53.74</v>
      </c>
      <c r="K25" s="245"/>
      <c r="L25" s="44"/>
      <c r="M25" s="35"/>
      <c r="N25" s="35"/>
      <c r="O25" s="35"/>
      <c r="P25" s="35"/>
      <c r="Q25" s="35"/>
      <c r="R25" s="35"/>
      <c r="S25" s="35"/>
      <c r="T25" s="35"/>
      <c r="U25" s="35"/>
      <c r="V25" s="35"/>
      <c r="W25" s="35"/>
      <c r="X25" s="35"/>
      <c r="Y25" s="35"/>
      <c r="Z25" s="35"/>
      <c r="AA25" s="35"/>
      <c r="AB25" s="32"/>
      <c r="AC25" s="32"/>
      <c r="AD25" s="32"/>
    </row>
    <row r="26" spans="1:30" ht="15.5" x14ac:dyDescent="0.3">
      <c r="A26" s="306">
        <v>5</v>
      </c>
      <c r="B26" s="304" t="s">
        <v>102</v>
      </c>
      <c r="C26" s="240" t="s">
        <v>14910</v>
      </c>
      <c r="D26" s="244">
        <f>D27/$D$61</f>
        <v>4.1713050696264041E-2</v>
      </c>
      <c r="E26" s="244"/>
      <c r="F26" s="244"/>
      <c r="G26" s="244"/>
      <c r="H26" s="244">
        <v>1</v>
      </c>
      <c r="I26" s="244"/>
      <c r="J26" s="244"/>
      <c r="K26" s="245">
        <f t="shared" si="1"/>
        <v>1</v>
      </c>
      <c r="L26" s="74"/>
      <c r="M26" s="35"/>
      <c r="N26" s="35"/>
      <c r="O26" s="35"/>
      <c r="P26" s="35"/>
      <c r="Q26" s="35"/>
      <c r="R26" s="35"/>
      <c r="S26" s="35"/>
      <c r="T26" s="35"/>
      <c r="U26" s="35"/>
      <c r="V26" s="35"/>
      <c r="W26" s="35"/>
      <c r="X26" s="35"/>
      <c r="Y26" s="35"/>
      <c r="Z26" s="35"/>
      <c r="AA26" s="35"/>
      <c r="AB26" s="32"/>
      <c r="AC26" s="32"/>
      <c r="AD26" s="32"/>
    </row>
    <row r="27" spans="1:30" ht="15.5" x14ac:dyDescent="0.3">
      <c r="A27" s="307"/>
      <c r="B27" s="305"/>
      <c r="C27" s="240" t="s">
        <v>14911</v>
      </c>
      <c r="D27" s="241">
        <f>'PO - Planilha Orçamentária'!J102</f>
        <v>83948.69</v>
      </c>
      <c r="E27" s="241">
        <f t="shared" ref="E27" si="20">E26*$D27</f>
        <v>0</v>
      </c>
      <c r="F27" s="241">
        <f t="shared" ref="F27" si="21">F26*$D27</f>
        <v>0</v>
      </c>
      <c r="G27" s="241">
        <f t="shared" ref="G27" si="22">G26*$D27</f>
        <v>0</v>
      </c>
      <c r="H27" s="241">
        <f t="shared" ref="H27" si="23">H26*$D27</f>
        <v>83948.69</v>
      </c>
      <c r="I27" s="241">
        <f t="shared" ref="I27" si="24">I26*$D27</f>
        <v>0</v>
      </c>
      <c r="J27" s="241">
        <f t="shared" ref="J27" si="25">J26*$D27</f>
        <v>0</v>
      </c>
      <c r="K27" s="245"/>
      <c r="L27" s="74"/>
      <c r="M27" s="35"/>
      <c r="N27" s="35"/>
      <c r="O27" s="35"/>
      <c r="P27" s="35"/>
      <c r="Q27" s="35"/>
      <c r="R27" s="35"/>
      <c r="S27" s="35"/>
      <c r="T27" s="35"/>
      <c r="U27" s="35"/>
      <c r="V27" s="35"/>
      <c r="W27" s="35"/>
      <c r="X27" s="35"/>
      <c r="Y27" s="35"/>
      <c r="Z27" s="35"/>
      <c r="AA27" s="35"/>
      <c r="AB27" s="32"/>
      <c r="AC27" s="32"/>
      <c r="AD27" s="32"/>
    </row>
    <row r="28" spans="1:30" ht="15.5" x14ac:dyDescent="0.3">
      <c r="A28" s="306">
        <v>6</v>
      </c>
      <c r="B28" s="304" t="s">
        <v>319</v>
      </c>
      <c r="C28" s="240" t="s">
        <v>14910</v>
      </c>
      <c r="D28" s="244">
        <f>D29/$D$61</f>
        <v>6.4809924798171032E-3</v>
      </c>
      <c r="E28" s="244"/>
      <c r="F28" s="244"/>
      <c r="G28" s="244"/>
      <c r="H28" s="244">
        <v>1</v>
      </c>
      <c r="I28" s="244"/>
      <c r="J28" s="244"/>
      <c r="K28" s="245">
        <f t="shared" si="1"/>
        <v>1</v>
      </c>
      <c r="L28" s="74"/>
      <c r="M28" s="35"/>
      <c r="N28" s="35"/>
      <c r="O28" s="35"/>
      <c r="P28" s="35"/>
      <c r="Q28" s="35"/>
      <c r="R28" s="35"/>
      <c r="S28" s="35"/>
      <c r="T28" s="35"/>
      <c r="U28" s="35"/>
      <c r="V28" s="35"/>
      <c r="W28" s="35"/>
      <c r="X28" s="35"/>
      <c r="Y28" s="35"/>
      <c r="Z28" s="35"/>
      <c r="AA28" s="35"/>
      <c r="AB28" s="32"/>
      <c r="AC28" s="32"/>
      <c r="AD28" s="32"/>
    </row>
    <row r="29" spans="1:30" ht="15.5" x14ac:dyDescent="0.3">
      <c r="A29" s="307"/>
      <c r="B29" s="305"/>
      <c r="C29" s="240" t="s">
        <v>14911</v>
      </c>
      <c r="D29" s="241">
        <f>'PO - Planilha Orçamentária'!J114</f>
        <v>13043.18</v>
      </c>
      <c r="E29" s="241">
        <f t="shared" ref="E29" si="26">E28*$D29</f>
        <v>0</v>
      </c>
      <c r="F29" s="241">
        <f t="shared" ref="F29" si="27">F28*$D29</f>
        <v>0</v>
      </c>
      <c r="G29" s="241">
        <f t="shared" ref="G29" si="28">G28*$D29</f>
        <v>0</v>
      </c>
      <c r="H29" s="241">
        <f t="shared" ref="H29" si="29">H28*$D29</f>
        <v>13043.18</v>
      </c>
      <c r="I29" s="241">
        <f t="shared" ref="I29" si="30">I28*$D29</f>
        <v>0</v>
      </c>
      <c r="J29" s="241">
        <f t="shared" ref="J29" si="31">J28*$D29</f>
        <v>0</v>
      </c>
      <c r="K29" s="245"/>
      <c r="L29" s="74"/>
      <c r="M29" s="35"/>
      <c r="N29" s="35"/>
      <c r="O29" s="35"/>
      <c r="P29" s="35"/>
      <c r="Q29" s="35"/>
      <c r="R29" s="35"/>
      <c r="S29" s="35"/>
      <c r="T29" s="35"/>
      <c r="U29" s="35"/>
      <c r="V29" s="35"/>
      <c r="W29" s="35"/>
      <c r="X29" s="35"/>
      <c r="Y29" s="35"/>
      <c r="Z29" s="35"/>
      <c r="AA29" s="35"/>
      <c r="AB29" s="32"/>
      <c r="AC29" s="32"/>
      <c r="AD29" s="32"/>
    </row>
    <row r="30" spans="1:30" ht="15.5" x14ac:dyDescent="0.3">
      <c r="A30" s="306">
        <v>7</v>
      </c>
      <c r="B30" s="304" t="s">
        <v>170</v>
      </c>
      <c r="C30" s="240" t="s">
        <v>14910</v>
      </c>
      <c r="D30" s="244">
        <f>D31/$D$61</f>
        <v>6.3056935679777659E-2</v>
      </c>
      <c r="E30" s="244"/>
      <c r="F30" s="244"/>
      <c r="G30" s="244"/>
      <c r="H30" s="244"/>
      <c r="I30" s="244"/>
      <c r="J30" s="244">
        <v>1</v>
      </c>
      <c r="K30" s="245">
        <f t="shared" si="1"/>
        <v>1</v>
      </c>
      <c r="L30" s="74"/>
      <c r="M30" s="35"/>
      <c r="N30" s="35"/>
      <c r="O30" s="35"/>
      <c r="P30" s="35"/>
      <c r="Q30" s="35"/>
      <c r="R30" s="35"/>
      <c r="S30" s="35"/>
      <c r="T30" s="35"/>
      <c r="U30" s="35"/>
      <c r="V30" s="35"/>
      <c r="W30" s="35"/>
      <c r="X30" s="35"/>
      <c r="Y30" s="35"/>
      <c r="Z30" s="35"/>
      <c r="AA30" s="35"/>
      <c r="AB30" s="32"/>
      <c r="AC30" s="32"/>
      <c r="AD30" s="32"/>
    </row>
    <row r="31" spans="1:30" ht="15.5" x14ac:dyDescent="0.3">
      <c r="A31" s="307"/>
      <c r="B31" s="305"/>
      <c r="C31" s="240" t="s">
        <v>14911</v>
      </c>
      <c r="D31" s="241">
        <f>'PO - Planilha Orçamentária'!J117</f>
        <v>126903.86</v>
      </c>
      <c r="E31" s="241">
        <f t="shared" ref="E31" si="32">E30*$D31</f>
        <v>0</v>
      </c>
      <c r="F31" s="241">
        <f t="shared" ref="F31" si="33">F30*$D31</f>
        <v>0</v>
      </c>
      <c r="G31" s="241">
        <f t="shared" ref="G31" si="34">G30*$D31</f>
        <v>0</v>
      </c>
      <c r="H31" s="241">
        <f t="shared" ref="H31" si="35">H30*$D31</f>
        <v>0</v>
      </c>
      <c r="I31" s="241">
        <f t="shared" ref="I31" si="36">I30*$D31</f>
        <v>0</v>
      </c>
      <c r="J31" s="241">
        <f t="shared" ref="J31" si="37">J30*$D31</f>
        <v>126903.86</v>
      </c>
      <c r="K31" s="245"/>
      <c r="L31" s="74"/>
      <c r="M31" s="35"/>
      <c r="N31" s="35"/>
      <c r="O31" s="35"/>
      <c r="P31" s="35"/>
      <c r="Q31" s="35"/>
      <c r="R31" s="35"/>
      <c r="S31" s="35"/>
      <c r="T31" s="35"/>
      <c r="U31" s="35"/>
      <c r="V31" s="35"/>
      <c r="W31" s="35"/>
      <c r="X31" s="35"/>
      <c r="Y31" s="35"/>
      <c r="Z31" s="35"/>
      <c r="AA31" s="35"/>
      <c r="AB31" s="32"/>
      <c r="AC31" s="32"/>
      <c r="AD31" s="32"/>
    </row>
    <row r="32" spans="1:30" ht="15.5" x14ac:dyDescent="0.3">
      <c r="A32" s="306">
        <v>8</v>
      </c>
      <c r="B32" s="304" t="s">
        <v>320</v>
      </c>
      <c r="C32" s="240" t="s">
        <v>14910</v>
      </c>
      <c r="D32" s="244">
        <f>D33/$D$61</f>
        <v>3.3144917255270433E-2</v>
      </c>
      <c r="E32" s="244"/>
      <c r="F32" s="244"/>
      <c r="G32" s="244"/>
      <c r="H32" s="244">
        <v>0.5</v>
      </c>
      <c r="I32" s="244">
        <v>0.5</v>
      </c>
      <c r="J32" s="244"/>
      <c r="K32" s="245">
        <f t="shared" si="1"/>
        <v>1</v>
      </c>
      <c r="L32" s="74"/>
      <c r="M32" s="35"/>
      <c r="N32" s="35"/>
      <c r="O32" s="35"/>
      <c r="P32" s="35"/>
      <c r="Q32" s="35"/>
      <c r="R32" s="35"/>
      <c r="S32" s="35"/>
      <c r="T32" s="35"/>
      <c r="U32" s="35"/>
      <c r="V32" s="35"/>
      <c r="W32" s="35"/>
      <c r="X32" s="35"/>
      <c r="Y32" s="35"/>
      <c r="Z32" s="35"/>
      <c r="AA32" s="35"/>
      <c r="AB32" s="32"/>
      <c r="AC32" s="32"/>
      <c r="AD32" s="32"/>
    </row>
    <row r="33" spans="1:30" ht="15.5" x14ac:dyDescent="0.3">
      <c r="A33" s="307"/>
      <c r="B33" s="305"/>
      <c r="C33" s="240" t="s">
        <v>14911</v>
      </c>
      <c r="D33" s="241">
        <f>'PO - Planilha Orçamentária'!J148</f>
        <v>66705.08</v>
      </c>
      <c r="E33" s="241">
        <f t="shared" ref="E33" si="38">E32*$D33</f>
        <v>0</v>
      </c>
      <c r="F33" s="241">
        <f t="shared" ref="F33" si="39">F32*$D33</f>
        <v>0</v>
      </c>
      <c r="G33" s="241">
        <f t="shared" ref="G33" si="40">G32*$D33</f>
        <v>0</v>
      </c>
      <c r="H33" s="241">
        <f t="shared" ref="H33" si="41">H32*$D33</f>
        <v>33352.54</v>
      </c>
      <c r="I33" s="241">
        <f t="shared" ref="I33" si="42">I32*$D33</f>
        <v>33352.54</v>
      </c>
      <c r="J33" s="241">
        <f t="shared" ref="J33" si="43">J32*$D33</f>
        <v>0</v>
      </c>
      <c r="K33" s="245"/>
      <c r="L33" s="74"/>
      <c r="M33" s="35"/>
      <c r="N33" s="35"/>
      <c r="O33" s="35"/>
      <c r="P33" s="35"/>
      <c r="Q33" s="35"/>
      <c r="R33" s="35"/>
      <c r="S33" s="35"/>
      <c r="T33" s="35"/>
      <c r="U33" s="35"/>
      <c r="V33" s="35"/>
      <c r="W33" s="35"/>
      <c r="X33" s="35"/>
      <c r="Y33" s="35"/>
      <c r="Z33" s="35"/>
      <c r="AA33" s="35"/>
      <c r="AB33" s="32"/>
      <c r="AC33" s="32"/>
      <c r="AD33" s="32"/>
    </row>
    <row r="34" spans="1:30" ht="15.5" x14ac:dyDescent="0.3">
      <c r="A34" s="306">
        <v>9</v>
      </c>
      <c r="B34" s="304" t="s">
        <v>326</v>
      </c>
      <c r="C34" s="240" t="s">
        <v>14910</v>
      </c>
      <c r="D34" s="244">
        <f>D35/$D$61</f>
        <v>6.9458411260606548E-2</v>
      </c>
      <c r="E34" s="244"/>
      <c r="F34" s="244"/>
      <c r="G34" s="244"/>
      <c r="H34" s="244">
        <v>0.2</v>
      </c>
      <c r="I34" s="244">
        <v>0.8</v>
      </c>
      <c r="J34" s="244"/>
      <c r="K34" s="245">
        <f t="shared" si="1"/>
        <v>1</v>
      </c>
      <c r="L34" s="74"/>
      <c r="M34" s="35"/>
      <c r="N34" s="35"/>
      <c r="O34" s="35"/>
      <c r="P34" s="35"/>
      <c r="Q34" s="35"/>
      <c r="R34" s="35"/>
      <c r="S34" s="35"/>
      <c r="T34" s="35"/>
      <c r="U34" s="35"/>
      <c r="V34" s="35"/>
      <c r="W34" s="35"/>
      <c r="X34" s="35"/>
      <c r="Y34" s="35"/>
      <c r="Z34" s="35"/>
      <c r="AA34" s="35"/>
      <c r="AB34" s="32"/>
      <c r="AC34" s="32"/>
      <c r="AD34" s="32"/>
    </row>
    <row r="35" spans="1:30" ht="15.5" x14ac:dyDescent="0.3">
      <c r="A35" s="307"/>
      <c r="B35" s="305"/>
      <c r="C35" s="240" t="s">
        <v>14911</v>
      </c>
      <c r="D35" s="241">
        <f>'PO - Planilha Orçamentária'!J155</f>
        <v>139787.01</v>
      </c>
      <c r="E35" s="241">
        <f t="shared" ref="E35" si="44">E34*$D35</f>
        <v>0</v>
      </c>
      <c r="F35" s="241">
        <f t="shared" ref="F35" si="45">F34*$D35</f>
        <v>0</v>
      </c>
      <c r="G35" s="241">
        <f t="shared" ref="G35" si="46">G34*$D35</f>
        <v>0</v>
      </c>
      <c r="H35" s="241">
        <f t="shared" ref="H35" si="47">H34*$D35</f>
        <v>27957.402000000002</v>
      </c>
      <c r="I35" s="241">
        <f t="shared" ref="I35" si="48">I34*$D35</f>
        <v>111829.60800000001</v>
      </c>
      <c r="J35" s="241">
        <f t="shared" ref="J35" si="49">J34*$D35</f>
        <v>0</v>
      </c>
      <c r="K35" s="245"/>
      <c r="L35" s="74"/>
      <c r="M35" s="35"/>
      <c r="N35" s="35"/>
      <c r="O35" s="35"/>
      <c r="P35" s="35"/>
      <c r="Q35" s="35"/>
      <c r="R35" s="35"/>
      <c r="S35" s="35"/>
      <c r="T35" s="35"/>
      <c r="U35" s="35"/>
      <c r="V35" s="35"/>
      <c r="W35" s="35"/>
      <c r="X35" s="35"/>
      <c r="Y35" s="35"/>
      <c r="Z35" s="35"/>
      <c r="AA35" s="35"/>
      <c r="AB35" s="32"/>
      <c r="AC35" s="32"/>
      <c r="AD35" s="32"/>
    </row>
    <row r="36" spans="1:30" ht="15.5" x14ac:dyDescent="0.3">
      <c r="A36" s="306">
        <v>10</v>
      </c>
      <c r="B36" s="304" t="s">
        <v>334</v>
      </c>
      <c r="C36" s="240" t="s">
        <v>14910</v>
      </c>
      <c r="D36" s="244">
        <f>D37/$D$61</f>
        <v>9.7516994768242198E-3</v>
      </c>
      <c r="E36" s="244"/>
      <c r="F36" s="244"/>
      <c r="G36" s="244"/>
      <c r="H36" s="244"/>
      <c r="I36" s="244"/>
      <c r="J36" s="244">
        <v>1</v>
      </c>
      <c r="K36" s="245">
        <f t="shared" si="1"/>
        <v>1</v>
      </c>
      <c r="L36" s="44"/>
      <c r="M36" s="35"/>
      <c r="N36" s="35"/>
      <c r="O36" s="35"/>
      <c r="P36" s="35"/>
      <c r="Q36" s="35"/>
      <c r="R36" s="35"/>
      <c r="S36" s="35"/>
      <c r="T36" s="35"/>
      <c r="U36" s="35"/>
      <c r="V36" s="35"/>
      <c r="W36" s="35"/>
      <c r="X36" s="35"/>
      <c r="Y36" s="35"/>
      <c r="Z36" s="35"/>
      <c r="AA36" s="35"/>
      <c r="AB36" s="32"/>
      <c r="AC36" s="32"/>
      <c r="AD36" s="32"/>
    </row>
    <row r="37" spans="1:30" ht="15.5" x14ac:dyDescent="0.3">
      <c r="A37" s="307"/>
      <c r="B37" s="305"/>
      <c r="C37" s="240" t="s">
        <v>14911</v>
      </c>
      <c r="D37" s="241">
        <f>'PO - Planilha Orçamentária'!J163</f>
        <v>19625.57</v>
      </c>
      <c r="E37" s="241">
        <f t="shared" ref="E37" si="50">E36*$D37</f>
        <v>0</v>
      </c>
      <c r="F37" s="241">
        <f t="shared" ref="F37" si="51">F36*$D37</f>
        <v>0</v>
      </c>
      <c r="G37" s="241">
        <f t="shared" ref="G37" si="52">G36*$D37</f>
        <v>0</v>
      </c>
      <c r="H37" s="241">
        <f t="shared" ref="H37" si="53">H36*$D37</f>
        <v>0</v>
      </c>
      <c r="I37" s="241">
        <f t="shared" ref="I37" si="54">I36*$D37</f>
        <v>0</v>
      </c>
      <c r="J37" s="241">
        <f t="shared" ref="J37" si="55">J36*$D37</f>
        <v>19625.57</v>
      </c>
      <c r="K37" s="245"/>
      <c r="L37" s="44"/>
      <c r="M37" s="35"/>
      <c r="N37" s="35"/>
      <c r="O37" s="35"/>
      <c r="P37" s="35"/>
      <c r="Q37" s="35"/>
      <c r="R37" s="35"/>
      <c r="S37" s="35"/>
      <c r="T37" s="35"/>
      <c r="U37" s="35"/>
      <c r="V37" s="35"/>
      <c r="W37" s="35"/>
      <c r="X37" s="35"/>
      <c r="Y37" s="35"/>
      <c r="Z37" s="35"/>
      <c r="AA37" s="35"/>
      <c r="AB37" s="32"/>
      <c r="AC37" s="32"/>
      <c r="AD37" s="32"/>
    </row>
    <row r="38" spans="1:30" ht="15.5" x14ac:dyDescent="0.3">
      <c r="A38" s="306">
        <v>11</v>
      </c>
      <c r="B38" s="304" t="s">
        <v>335</v>
      </c>
      <c r="C38" s="240" t="s">
        <v>14910</v>
      </c>
      <c r="D38" s="244">
        <f>D39/$D$61</f>
        <v>1.5163454754705596E-2</v>
      </c>
      <c r="E38" s="244"/>
      <c r="F38" s="244"/>
      <c r="G38" s="244"/>
      <c r="H38" s="244">
        <v>0.3</v>
      </c>
      <c r="I38" s="244">
        <v>0.7</v>
      </c>
      <c r="J38" s="244"/>
      <c r="K38" s="245">
        <f t="shared" si="1"/>
        <v>1</v>
      </c>
      <c r="L38" s="44"/>
      <c r="M38" s="35"/>
      <c r="N38" s="35"/>
      <c r="O38" s="35"/>
      <c r="P38" s="35"/>
      <c r="Q38" s="35"/>
      <c r="R38" s="35"/>
      <c r="S38" s="35"/>
      <c r="T38" s="35"/>
      <c r="U38" s="35"/>
      <c r="V38" s="35"/>
      <c r="W38" s="35"/>
      <c r="X38" s="35"/>
      <c r="Y38" s="35"/>
      <c r="Z38" s="35"/>
      <c r="AA38" s="35"/>
      <c r="AB38" s="32"/>
      <c r="AC38" s="32"/>
      <c r="AD38" s="32"/>
    </row>
    <row r="39" spans="1:30" ht="15.5" x14ac:dyDescent="0.3">
      <c r="A39" s="307"/>
      <c r="B39" s="305"/>
      <c r="C39" s="240" t="s">
        <v>14911</v>
      </c>
      <c r="D39" s="241">
        <f>'PO - Planilha Orçamentária'!J166</f>
        <v>30516.880000000001</v>
      </c>
      <c r="E39" s="241">
        <f t="shared" ref="E39" si="56">E38*$D39</f>
        <v>0</v>
      </c>
      <c r="F39" s="241">
        <f t="shared" ref="F39" si="57">F38*$D39</f>
        <v>0</v>
      </c>
      <c r="G39" s="241">
        <f t="shared" ref="G39" si="58">G38*$D39</f>
        <v>0</v>
      </c>
      <c r="H39" s="241">
        <f t="shared" ref="H39" si="59">H38*$D39</f>
        <v>9155.0640000000003</v>
      </c>
      <c r="I39" s="241">
        <f t="shared" ref="I39" si="60">I38*$D39</f>
        <v>21361.815999999999</v>
      </c>
      <c r="J39" s="241">
        <f t="shared" ref="J39" si="61">J38*$D39</f>
        <v>0</v>
      </c>
      <c r="K39" s="245"/>
      <c r="L39" s="44"/>
      <c r="M39" s="35"/>
      <c r="N39" s="35"/>
      <c r="O39" s="35"/>
      <c r="P39" s="35"/>
      <c r="Q39" s="35"/>
      <c r="R39" s="35"/>
      <c r="S39" s="35"/>
      <c r="T39" s="35"/>
      <c r="U39" s="35"/>
      <c r="V39" s="35"/>
      <c r="W39" s="35"/>
      <c r="X39" s="35"/>
      <c r="Y39" s="35"/>
      <c r="Z39" s="35"/>
      <c r="AA39" s="35"/>
      <c r="AB39" s="32"/>
      <c r="AC39" s="32"/>
      <c r="AD39" s="32"/>
    </row>
    <row r="40" spans="1:30" ht="15.5" x14ac:dyDescent="0.3">
      <c r="A40" s="306">
        <v>12</v>
      </c>
      <c r="B40" s="304" t="s">
        <v>196</v>
      </c>
      <c r="C40" s="240" t="s">
        <v>14910</v>
      </c>
      <c r="D40" s="244">
        <f>D41/$D$61</f>
        <v>3.7105790985744111E-2</v>
      </c>
      <c r="E40" s="244"/>
      <c r="F40" s="244"/>
      <c r="G40" s="244"/>
      <c r="H40" s="244"/>
      <c r="I40" s="244">
        <v>0.4</v>
      </c>
      <c r="J40" s="244">
        <v>0.6</v>
      </c>
      <c r="K40" s="245">
        <f t="shared" si="1"/>
        <v>1</v>
      </c>
      <c r="L40" s="44"/>
      <c r="M40" s="35"/>
      <c r="N40" s="35"/>
      <c r="O40" s="35"/>
      <c r="P40" s="35"/>
      <c r="Q40" s="35"/>
      <c r="R40" s="35"/>
      <c r="S40" s="35"/>
      <c r="T40" s="35"/>
      <c r="U40" s="35"/>
      <c r="V40" s="35"/>
      <c r="W40" s="35"/>
      <c r="X40" s="35"/>
      <c r="Y40" s="35"/>
      <c r="Z40" s="35"/>
      <c r="AA40" s="35"/>
      <c r="AB40" s="32"/>
      <c r="AC40" s="32"/>
      <c r="AD40" s="32"/>
    </row>
    <row r="41" spans="1:30" ht="15.5" x14ac:dyDescent="0.3">
      <c r="A41" s="307"/>
      <c r="B41" s="305"/>
      <c r="C41" s="240" t="s">
        <v>14911</v>
      </c>
      <c r="D41" s="241">
        <f>'PO - Planilha Orçamentária'!J172</f>
        <v>74676.45</v>
      </c>
      <c r="E41" s="241">
        <f t="shared" ref="E41" si="62">E40*$D41</f>
        <v>0</v>
      </c>
      <c r="F41" s="241">
        <f t="shared" ref="F41" si="63">F40*$D41</f>
        <v>0</v>
      </c>
      <c r="G41" s="241">
        <f t="shared" ref="G41" si="64">G40*$D41</f>
        <v>0</v>
      </c>
      <c r="H41" s="241">
        <f t="shared" ref="H41" si="65">H40*$D41</f>
        <v>0</v>
      </c>
      <c r="I41" s="241">
        <f t="shared" ref="I41" si="66">I40*$D41</f>
        <v>29870.58</v>
      </c>
      <c r="J41" s="241">
        <f t="shared" ref="J41" si="67">J40*$D41</f>
        <v>44805.869999999995</v>
      </c>
      <c r="K41" s="245"/>
      <c r="L41" s="44"/>
      <c r="M41" s="35"/>
      <c r="N41" s="35"/>
      <c r="O41" s="35"/>
      <c r="P41" s="35"/>
      <c r="Q41" s="35"/>
      <c r="R41" s="35"/>
      <c r="S41" s="35"/>
      <c r="T41" s="35"/>
      <c r="U41" s="35"/>
      <c r="V41" s="35"/>
      <c r="W41" s="35"/>
      <c r="X41" s="35"/>
      <c r="Y41" s="35"/>
      <c r="Z41" s="35"/>
      <c r="AA41" s="35"/>
      <c r="AB41" s="32"/>
      <c r="AC41" s="32"/>
      <c r="AD41" s="32"/>
    </row>
    <row r="42" spans="1:30" ht="15.5" x14ac:dyDescent="0.3">
      <c r="A42" s="306">
        <v>13</v>
      </c>
      <c r="B42" s="304" t="s">
        <v>338</v>
      </c>
      <c r="C42" s="240" t="s">
        <v>14910</v>
      </c>
      <c r="D42" s="244">
        <f>D43/$D$61</f>
        <v>2.8668070625475664E-3</v>
      </c>
      <c r="E42" s="244"/>
      <c r="F42" s="244"/>
      <c r="G42" s="244"/>
      <c r="H42" s="244"/>
      <c r="I42" s="244"/>
      <c r="J42" s="244">
        <v>1</v>
      </c>
      <c r="K42" s="245">
        <f t="shared" si="1"/>
        <v>1</v>
      </c>
      <c r="L42" s="44"/>
      <c r="M42" s="35"/>
      <c r="N42" s="35"/>
      <c r="O42" s="35"/>
      <c r="P42" s="35"/>
      <c r="Q42" s="35"/>
      <c r="R42" s="35"/>
      <c r="S42" s="35"/>
      <c r="T42" s="35"/>
      <c r="U42" s="35"/>
      <c r="V42" s="35"/>
      <c r="W42" s="35"/>
      <c r="X42" s="35"/>
      <c r="Y42" s="35"/>
      <c r="Z42" s="35"/>
      <c r="AA42" s="35"/>
      <c r="AB42" s="32"/>
      <c r="AC42" s="32"/>
      <c r="AD42" s="32"/>
    </row>
    <row r="43" spans="1:30" ht="15.5" x14ac:dyDescent="0.3">
      <c r="A43" s="307"/>
      <c r="B43" s="305"/>
      <c r="C43" s="240" t="s">
        <v>14911</v>
      </c>
      <c r="D43" s="241">
        <f>'PO - Planilha Orçamentária'!J184</f>
        <v>5769.53</v>
      </c>
      <c r="E43" s="241">
        <f t="shared" ref="E43" si="68">E42*$D43</f>
        <v>0</v>
      </c>
      <c r="F43" s="241">
        <f t="shared" ref="F43" si="69">F42*$D43</f>
        <v>0</v>
      </c>
      <c r="G43" s="241">
        <f t="shared" ref="G43" si="70">G42*$D43</f>
        <v>0</v>
      </c>
      <c r="H43" s="241">
        <f t="shared" ref="H43" si="71">H42*$D43</f>
        <v>0</v>
      </c>
      <c r="I43" s="241">
        <f t="shared" ref="I43" si="72">I42*$D43</f>
        <v>0</v>
      </c>
      <c r="J43" s="241">
        <f t="shared" ref="J43" si="73">J42*$D43</f>
        <v>5769.53</v>
      </c>
      <c r="K43" s="245"/>
      <c r="L43" s="44"/>
      <c r="M43" s="35"/>
      <c r="N43" s="35"/>
      <c r="O43" s="35"/>
      <c r="P43" s="35"/>
      <c r="Q43" s="35"/>
      <c r="R43" s="35"/>
      <c r="S43" s="35"/>
      <c r="T43" s="35"/>
      <c r="U43" s="35"/>
      <c r="V43" s="35"/>
      <c r="W43" s="35"/>
      <c r="X43" s="35"/>
      <c r="Y43" s="35"/>
      <c r="Z43" s="35"/>
      <c r="AA43" s="35"/>
      <c r="AB43" s="32"/>
      <c r="AC43" s="32"/>
      <c r="AD43" s="32"/>
    </row>
    <row r="44" spans="1:30" ht="15.5" x14ac:dyDescent="0.3">
      <c r="A44" s="306">
        <v>14</v>
      </c>
      <c r="B44" s="304" t="s">
        <v>339</v>
      </c>
      <c r="C44" s="240" t="s">
        <v>14910</v>
      </c>
      <c r="D44" s="244">
        <f>D45/$D$61</f>
        <v>2.6015630747590328E-2</v>
      </c>
      <c r="E44" s="244"/>
      <c r="F44" s="244"/>
      <c r="G44" s="244"/>
      <c r="H44" s="244"/>
      <c r="I44" s="244"/>
      <c r="J44" s="244">
        <v>1</v>
      </c>
      <c r="K44" s="245">
        <f t="shared" si="1"/>
        <v>1</v>
      </c>
      <c r="L44" s="44"/>
      <c r="M44" s="35"/>
      <c r="N44" s="35"/>
      <c r="O44" s="35"/>
      <c r="P44" s="35"/>
      <c r="Q44" s="35"/>
      <c r="R44" s="35"/>
      <c r="S44" s="35"/>
      <c r="T44" s="35"/>
      <c r="U44" s="35"/>
      <c r="V44" s="35"/>
      <c r="W44" s="35"/>
      <c r="X44" s="35"/>
      <c r="Y44" s="35"/>
      <c r="Z44" s="35"/>
      <c r="AA44" s="35"/>
      <c r="AB44" s="32"/>
      <c r="AC44" s="32"/>
      <c r="AD44" s="32"/>
    </row>
    <row r="45" spans="1:30" ht="15.5" x14ac:dyDescent="0.3">
      <c r="A45" s="307"/>
      <c r="B45" s="305"/>
      <c r="C45" s="240" t="s">
        <v>14911</v>
      </c>
      <c r="D45" s="241">
        <f>'PO - Planilha Orçamentária'!J186</f>
        <v>52357.19</v>
      </c>
      <c r="E45" s="241">
        <f t="shared" ref="E45" si="74">E44*$D45</f>
        <v>0</v>
      </c>
      <c r="F45" s="241">
        <f t="shared" ref="F45" si="75">F44*$D45</f>
        <v>0</v>
      </c>
      <c r="G45" s="241">
        <f t="shared" ref="G45" si="76">G44*$D45</f>
        <v>0</v>
      </c>
      <c r="H45" s="241">
        <f t="shared" ref="H45" si="77">H44*$D45</f>
        <v>0</v>
      </c>
      <c r="I45" s="241">
        <f t="shared" ref="I45" si="78">I44*$D45</f>
        <v>0</v>
      </c>
      <c r="J45" s="241">
        <f t="shared" ref="J45" si="79">J44*$D45</f>
        <v>52357.19</v>
      </c>
      <c r="K45" s="245"/>
      <c r="L45" s="44"/>
      <c r="M45" s="35"/>
      <c r="N45" s="35"/>
      <c r="O45" s="35"/>
      <c r="P45" s="35"/>
      <c r="Q45" s="35"/>
      <c r="R45" s="35"/>
      <c r="S45" s="35"/>
      <c r="T45" s="35"/>
      <c r="U45" s="35"/>
      <c r="V45" s="35"/>
      <c r="W45" s="35"/>
      <c r="X45" s="35"/>
      <c r="Y45" s="35"/>
      <c r="Z45" s="35"/>
      <c r="AA45" s="35"/>
      <c r="AB45" s="32"/>
      <c r="AC45" s="32"/>
      <c r="AD45" s="32"/>
    </row>
    <row r="46" spans="1:30" ht="15.5" x14ac:dyDescent="0.3">
      <c r="A46" s="306">
        <v>15</v>
      </c>
      <c r="B46" s="304" t="s">
        <v>350</v>
      </c>
      <c r="C46" s="240" t="s">
        <v>14910</v>
      </c>
      <c r="D46" s="244">
        <f>D47/$D$61</f>
        <v>5.3576819977745604E-2</v>
      </c>
      <c r="E46" s="244">
        <v>0.1</v>
      </c>
      <c r="F46" s="244">
        <v>0.1</v>
      </c>
      <c r="G46" s="244">
        <v>0.1</v>
      </c>
      <c r="H46" s="244">
        <v>0.2</v>
      </c>
      <c r="I46" s="244">
        <v>0.2</v>
      </c>
      <c r="J46" s="244">
        <v>0.3</v>
      </c>
      <c r="K46" s="245">
        <f t="shared" si="1"/>
        <v>1</v>
      </c>
      <c r="L46" s="74"/>
      <c r="M46" s="35"/>
      <c r="N46" s="35"/>
      <c r="O46" s="35"/>
      <c r="P46" s="35"/>
      <c r="Q46" s="35"/>
      <c r="R46" s="35"/>
      <c r="S46" s="35"/>
      <c r="T46" s="35"/>
      <c r="U46" s="35"/>
      <c r="V46" s="35"/>
      <c r="W46" s="35"/>
      <c r="X46" s="35"/>
      <c r="Y46" s="35"/>
      <c r="Z46" s="35"/>
      <c r="AA46" s="35"/>
      <c r="AB46" s="32"/>
      <c r="AC46" s="32"/>
      <c r="AD46" s="32"/>
    </row>
    <row r="47" spans="1:30" ht="15.5" x14ac:dyDescent="0.3">
      <c r="A47" s="307"/>
      <c r="B47" s="305"/>
      <c r="C47" s="240" t="s">
        <v>14911</v>
      </c>
      <c r="D47" s="241">
        <f>'PO - Planilha Orçamentária'!J212</f>
        <v>107824.86</v>
      </c>
      <c r="E47" s="241">
        <f t="shared" ref="E47" si="80">E46*$D47</f>
        <v>10782.486000000001</v>
      </c>
      <c r="F47" s="241">
        <f t="shared" ref="F47" si="81">F46*$D47</f>
        <v>10782.486000000001</v>
      </c>
      <c r="G47" s="241">
        <f t="shared" ref="G47" si="82">G46*$D47</f>
        <v>10782.486000000001</v>
      </c>
      <c r="H47" s="241">
        <f t="shared" ref="H47" si="83">H46*$D47</f>
        <v>21564.972000000002</v>
      </c>
      <c r="I47" s="241">
        <f t="shared" ref="I47" si="84">I46*$D47</f>
        <v>21564.972000000002</v>
      </c>
      <c r="J47" s="241">
        <f t="shared" ref="J47" si="85">J46*$D47</f>
        <v>32347.457999999999</v>
      </c>
      <c r="K47" s="245"/>
      <c r="L47" s="74"/>
      <c r="M47" s="35"/>
      <c r="N47" s="35"/>
      <c r="O47" s="35"/>
      <c r="P47" s="35"/>
      <c r="Q47" s="35"/>
      <c r="R47" s="35"/>
      <c r="S47" s="35"/>
      <c r="T47" s="35"/>
      <c r="U47" s="35"/>
      <c r="V47" s="35"/>
      <c r="W47" s="35"/>
      <c r="X47" s="35"/>
      <c r="Y47" s="35"/>
      <c r="Z47" s="35"/>
      <c r="AA47" s="35"/>
      <c r="AB47" s="32"/>
      <c r="AC47" s="32"/>
      <c r="AD47" s="32"/>
    </row>
    <row r="48" spans="1:30" ht="15.5" x14ac:dyDescent="0.3">
      <c r="A48" s="306">
        <v>16</v>
      </c>
      <c r="B48" s="304" t="s">
        <v>418</v>
      </c>
      <c r="C48" s="240" t="s">
        <v>14910</v>
      </c>
      <c r="D48" s="244">
        <f>D49/$D$61</f>
        <v>0.12151698665903898</v>
      </c>
      <c r="E48" s="244"/>
      <c r="F48" s="244"/>
      <c r="G48" s="244">
        <v>0.3</v>
      </c>
      <c r="H48" s="244">
        <v>0.2</v>
      </c>
      <c r="I48" s="244">
        <v>0.25</v>
      </c>
      <c r="J48" s="244">
        <v>0.25</v>
      </c>
      <c r="K48" s="245">
        <f t="shared" si="1"/>
        <v>1</v>
      </c>
      <c r="L48" s="32"/>
      <c r="M48" s="32"/>
      <c r="N48" s="32"/>
      <c r="O48" s="32"/>
      <c r="P48" s="32"/>
      <c r="Q48" s="32"/>
      <c r="R48" s="32"/>
      <c r="S48" s="32"/>
      <c r="T48" s="32"/>
      <c r="U48" s="32"/>
      <c r="V48" s="32"/>
      <c r="W48" s="32"/>
      <c r="X48" s="32"/>
      <c r="Y48" s="32"/>
      <c r="Z48" s="32"/>
      <c r="AA48" s="32"/>
      <c r="AB48" s="32"/>
      <c r="AC48" s="32"/>
      <c r="AD48" s="32"/>
    </row>
    <row r="49" spans="1:33" ht="15.5" x14ac:dyDescent="0.3">
      <c r="A49" s="307"/>
      <c r="B49" s="305"/>
      <c r="C49" s="240" t="s">
        <v>14911</v>
      </c>
      <c r="D49" s="241">
        <f>'PO - Planilha Orçamentária'!J327</f>
        <v>244556.36</v>
      </c>
      <c r="E49" s="241">
        <f t="shared" ref="E49" si="86">E48*$D49</f>
        <v>0</v>
      </c>
      <c r="F49" s="241">
        <f t="shared" ref="F49" si="87">F48*$D49</f>
        <v>0</v>
      </c>
      <c r="G49" s="241">
        <f t="shared" ref="G49" si="88">G48*$D49</f>
        <v>73366.907999999996</v>
      </c>
      <c r="H49" s="241">
        <f t="shared" ref="H49" si="89">H48*$D49</f>
        <v>48911.271999999997</v>
      </c>
      <c r="I49" s="241">
        <f t="shared" ref="I49" si="90">I48*$D49</f>
        <v>61139.09</v>
      </c>
      <c r="J49" s="241">
        <f t="shared" ref="J49" si="91">J48*$D49</f>
        <v>61139.09</v>
      </c>
      <c r="K49" s="245"/>
      <c r="L49" s="32"/>
      <c r="M49" s="32"/>
      <c r="N49" s="32"/>
      <c r="O49" s="32"/>
      <c r="P49" s="32"/>
      <c r="Q49" s="32"/>
      <c r="R49" s="32"/>
      <c r="S49" s="32"/>
      <c r="T49" s="32"/>
      <c r="U49" s="32"/>
      <c r="V49" s="32"/>
      <c r="W49" s="32"/>
      <c r="X49" s="32"/>
      <c r="Y49" s="32"/>
      <c r="Z49" s="32"/>
      <c r="AA49" s="32"/>
      <c r="AB49" s="32"/>
      <c r="AC49" s="32"/>
      <c r="AD49" s="32"/>
    </row>
    <row r="50" spans="1:33" ht="15.5" x14ac:dyDescent="0.3">
      <c r="A50" s="306">
        <v>17</v>
      </c>
      <c r="B50" s="304" t="s">
        <v>208</v>
      </c>
      <c r="C50" s="240" t="s">
        <v>14910</v>
      </c>
      <c r="D50" s="244">
        <f>D51/$D$61</f>
        <v>3.7534043374239864E-2</v>
      </c>
      <c r="E50" s="244"/>
      <c r="F50" s="244"/>
      <c r="G50" s="244">
        <f>'PO - Planilha Orçamentária'!L422</f>
        <v>0.56719331327463984</v>
      </c>
      <c r="H50" s="244"/>
      <c r="I50" s="244"/>
      <c r="J50" s="244">
        <f>'PO - Planilha Orçamentária'!L435</f>
        <v>0.43280668672536005</v>
      </c>
      <c r="K50" s="245">
        <f t="shared" si="1"/>
        <v>0.99999999999999989</v>
      </c>
      <c r="L50" s="32"/>
      <c r="M50" s="32"/>
      <c r="N50" s="32"/>
      <c r="O50" s="32"/>
      <c r="P50" s="32"/>
      <c r="Q50" s="32"/>
      <c r="R50" s="32"/>
      <c r="S50" s="32"/>
      <c r="T50" s="32"/>
      <c r="U50" s="32"/>
      <c r="V50" s="32"/>
      <c r="W50" s="32"/>
      <c r="X50" s="32"/>
      <c r="Y50" s="32"/>
      <c r="Z50" s="32"/>
      <c r="AA50" s="32"/>
      <c r="AB50" s="32"/>
      <c r="AC50" s="32"/>
      <c r="AD50" s="32"/>
    </row>
    <row r="51" spans="1:33" ht="15.5" x14ac:dyDescent="0.3">
      <c r="A51" s="307"/>
      <c r="B51" s="305"/>
      <c r="C51" s="240" t="s">
        <v>14911</v>
      </c>
      <c r="D51" s="241">
        <f>'PO - Planilha Orçamentária'!J420</f>
        <v>75538.320000000007</v>
      </c>
      <c r="E51" s="241">
        <f t="shared" ref="E51" si="92">E50*$D51</f>
        <v>0</v>
      </c>
      <c r="F51" s="241">
        <f t="shared" ref="F51" si="93">F50*$D51</f>
        <v>0</v>
      </c>
      <c r="G51" s="241">
        <f t="shared" ref="G51" si="94">G50*$D51</f>
        <v>42844.829999999994</v>
      </c>
      <c r="H51" s="241">
        <f t="shared" ref="H51" si="95">H50*$D51</f>
        <v>0</v>
      </c>
      <c r="I51" s="241">
        <f t="shared" ref="I51" si="96">I50*$D51</f>
        <v>0</v>
      </c>
      <c r="J51" s="241">
        <f t="shared" ref="J51" si="97">J50*$D51</f>
        <v>32693.49</v>
      </c>
      <c r="K51" s="245"/>
      <c r="L51" s="32"/>
      <c r="M51" s="32"/>
      <c r="N51" s="32"/>
      <c r="O51" s="32"/>
      <c r="P51" s="32"/>
      <c r="Q51" s="32"/>
      <c r="R51" s="32"/>
      <c r="S51" s="32"/>
      <c r="T51" s="32"/>
      <c r="U51" s="32"/>
      <c r="V51" s="32"/>
      <c r="W51" s="32"/>
      <c r="X51" s="32"/>
      <c r="Y51" s="32"/>
      <c r="Z51" s="32"/>
      <c r="AA51" s="32"/>
      <c r="AB51" s="32"/>
      <c r="AC51" s="32"/>
      <c r="AD51" s="32"/>
    </row>
    <row r="52" spans="1:33" ht="15.5" x14ac:dyDescent="0.3">
      <c r="A52" s="306">
        <v>18</v>
      </c>
      <c r="B52" s="304" t="s">
        <v>209</v>
      </c>
      <c r="C52" s="240" t="s">
        <v>14910</v>
      </c>
      <c r="D52" s="244">
        <f>D53/$D$61</f>
        <v>4.3343740906027954E-3</v>
      </c>
      <c r="E52" s="244"/>
      <c r="F52" s="244"/>
      <c r="G52" s="244">
        <v>1</v>
      </c>
      <c r="H52" s="244"/>
      <c r="I52" s="244"/>
      <c r="J52" s="244"/>
      <c r="K52" s="245">
        <f t="shared" si="1"/>
        <v>1</v>
      </c>
      <c r="L52" s="32"/>
      <c r="M52" s="32"/>
      <c r="N52" s="32"/>
      <c r="O52" s="32"/>
      <c r="P52" s="32"/>
      <c r="Q52" s="32"/>
      <c r="R52" s="32"/>
      <c r="S52" s="32"/>
      <c r="T52" s="32"/>
      <c r="U52" s="32"/>
      <c r="V52" s="32"/>
      <c r="W52" s="32"/>
      <c r="X52" s="32"/>
      <c r="Y52" s="32"/>
      <c r="Z52" s="32"/>
      <c r="AA52" s="32"/>
      <c r="AB52" s="32"/>
      <c r="AC52" s="32"/>
      <c r="AD52" s="32"/>
    </row>
    <row r="53" spans="1:33" ht="15.5" x14ac:dyDescent="0.3">
      <c r="A53" s="307"/>
      <c r="B53" s="305"/>
      <c r="C53" s="240" t="s">
        <v>14911</v>
      </c>
      <c r="D53" s="241">
        <f>'PO - Planilha Orçamentária'!J439</f>
        <v>8723.0499999999993</v>
      </c>
      <c r="E53" s="241">
        <f t="shared" ref="E53" si="98">E52*$D53</f>
        <v>0</v>
      </c>
      <c r="F53" s="241">
        <f t="shared" ref="F53" si="99">F52*$D53</f>
        <v>0</v>
      </c>
      <c r="G53" s="241">
        <f t="shared" ref="G53" si="100">G52*$D53</f>
        <v>8723.0499999999993</v>
      </c>
      <c r="H53" s="241">
        <f t="shared" ref="H53" si="101">H52*$D53</f>
        <v>0</v>
      </c>
      <c r="I53" s="241">
        <f t="shared" ref="I53" si="102">I52*$D53</f>
        <v>0</v>
      </c>
      <c r="J53" s="241">
        <f t="shared" ref="J53" si="103">J52*$D53</f>
        <v>0</v>
      </c>
      <c r="K53" s="245"/>
      <c r="L53" s="32"/>
      <c r="M53" s="32"/>
      <c r="N53" s="32"/>
      <c r="O53" s="32"/>
      <c r="P53" s="32"/>
      <c r="Q53" s="32"/>
      <c r="R53" s="32"/>
      <c r="S53" s="32"/>
      <c r="T53" s="32"/>
      <c r="U53" s="32"/>
      <c r="V53" s="32"/>
      <c r="W53" s="32"/>
      <c r="X53" s="32"/>
      <c r="Y53" s="32"/>
      <c r="Z53" s="32"/>
      <c r="AA53" s="32"/>
      <c r="AB53" s="32"/>
      <c r="AC53" s="32"/>
      <c r="AD53" s="32"/>
    </row>
    <row r="54" spans="1:33" ht="15.5" x14ac:dyDescent="0.3">
      <c r="A54" s="306">
        <v>19</v>
      </c>
      <c r="B54" s="304" t="s">
        <v>211</v>
      </c>
      <c r="C54" s="240" t="s">
        <v>14910</v>
      </c>
      <c r="D54" s="244">
        <f>D55/$D$61</f>
        <v>6.387995024248555E-3</v>
      </c>
      <c r="E54" s="244"/>
      <c r="F54" s="244"/>
      <c r="G54" s="244">
        <v>1</v>
      </c>
      <c r="H54" s="244"/>
      <c r="I54" s="244"/>
      <c r="J54" s="244"/>
      <c r="K54" s="245">
        <f t="shared" si="1"/>
        <v>1</v>
      </c>
      <c r="L54" s="32"/>
      <c r="M54" s="32"/>
      <c r="N54" s="32"/>
      <c r="O54" s="32"/>
      <c r="P54" s="32"/>
      <c r="Q54" s="32"/>
      <c r="R54" s="32"/>
      <c r="S54" s="32"/>
      <c r="T54" s="32"/>
      <c r="U54" s="32"/>
      <c r="V54" s="32"/>
      <c r="W54" s="32"/>
      <c r="X54" s="32"/>
      <c r="Y54" s="32"/>
      <c r="Z54" s="32"/>
      <c r="AA54" s="32"/>
      <c r="AB54" s="32"/>
      <c r="AC54" s="32"/>
      <c r="AD54" s="32"/>
    </row>
    <row r="55" spans="1:33" ht="15.5" x14ac:dyDescent="0.3">
      <c r="A55" s="307"/>
      <c r="B55" s="305"/>
      <c r="C55" s="240" t="s">
        <v>14911</v>
      </c>
      <c r="D55" s="241">
        <f>'PO - Planilha Orçamentária'!J448</f>
        <v>12856.02</v>
      </c>
      <c r="E55" s="241">
        <f t="shared" ref="E55" si="104">E54*$D55</f>
        <v>0</v>
      </c>
      <c r="F55" s="241">
        <f t="shared" ref="F55" si="105">F54*$D55</f>
        <v>0</v>
      </c>
      <c r="G55" s="241">
        <f t="shared" ref="G55" si="106">G54*$D55</f>
        <v>12856.02</v>
      </c>
      <c r="H55" s="241">
        <f t="shared" ref="H55" si="107">H54*$D55</f>
        <v>0</v>
      </c>
      <c r="I55" s="241">
        <f t="shared" ref="I55" si="108">I54*$D55</f>
        <v>0</v>
      </c>
      <c r="J55" s="241">
        <f t="shared" ref="J55" si="109">J54*$D55</f>
        <v>0</v>
      </c>
      <c r="K55" s="245"/>
      <c r="L55" s="32"/>
      <c r="M55" s="32"/>
      <c r="N55" s="32"/>
      <c r="O55" s="32"/>
      <c r="P55" s="32"/>
      <c r="Q55" s="32"/>
      <c r="R55" s="32"/>
      <c r="S55" s="32"/>
      <c r="T55" s="32"/>
      <c r="U55" s="32"/>
      <c r="V55" s="32"/>
      <c r="W55" s="32"/>
      <c r="X55" s="32"/>
      <c r="Y55" s="32"/>
      <c r="Z55" s="32"/>
      <c r="AA55" s="32"/>
      <c r="AB55" s="32"/>
      <c r="AC55" s="32"/>
      <c r="AD55" s="32"/>
    </row>
    <row r="56" spans="1:33" ht="15.5" x14ac:dyDescent="0.3">
      <c r="A56" s="306">
        <v>20</v>
      </c>
      <c r="B56" s="304" t="s">
        <v>474</v>
      </c>
      <c r="C56" s="240" t="s">
        <v>14910</v>
      </c>
      <c r="D56" s="244">
        <f>D57/$D$61</f>
        <v>3.6278796354543468E-3</v>
      </c>
      <c r="E56" s="244"/>
      <c r="F56" s="244"/>
      <c r="G56" s="244"/>
      <c r="H56" s="244"/>
      <c r="I56" s="244"/>
      <c r="J56" s="244">
        <v>1</v>
      </c>
      <c r="K56" s="245">
        <f t="shared" si="1"/>
        <v>1</v>
      </c>
      <c r="L56" s="32"/>
      <c r="M56" s="32"/>
      <c r="N56" s="32"/>
      <c r="O56" s="32"/>
      <c r="P56" s="32"/>
      <c r="Q56" s="32"/>
      <c r="R56" s="32"/>
      <c r="S56" s="32"/>
      <c r="T56" s="32"/>
      <c r="U56" s="32"/>
      <c r="V56" s="32"/>
      <c r="W56" s="32"/>
      <c r="X56" s="32"/>
      <c r="Y56" s="32"/>
      <c r="Z56" s="32"/>
      <c r="AA56" s="32"/>
      <c r="AB56" s="32"/>
      <c r="AC56" s="32"/>
      <c r="AD56" s="32"/>
    </row>
    <row r="57" spans="1:33" ht="15.5" x14ac:dyDescent="0.3">
      <c r="A57" s="307"/>
      <c r="B57" s="305"/>
      <c r="C57" s="240" t="s">
        <v>14911</v>
      </c>
      <c r="D57" s="241">
        <f>'PO - Planilha Orçamentária'!J460</f>
        <v>7301.21</v>
      </c>
      <c r="E57" s="241">
        <f t="shared" ref="E57" si="110">E56*$D57</f>
        <v>0</v>
      </c>
      <c r="F57" s="241">
        <f t="shared" ref="F57" si="111">F56*$D57</f>
        <v>0</v>
      </c>
      <c r="G57" s="241">
        <f t="shared" ref="G57" si="112">G56*$D57</f>
        <v>0</v>
      </c>
      <c r="H57" s="241">
        <f t="shared" ref="H57" si="113">H56*$D57</f>
        <v>0</v>
      </c>
      <c r="I57" s="241">
        <f t="shared" ref="I57" si="114">I56*$D57</f>
        <v>0</v>
      </c>
      <c r="J57" s="241">
        <f t="shared" ref="J57" si="115">J56*$D57</f>
        <v>7301.21</v>
      </c>
      <c r="K57" s="245"/>
      <c r="L57" s="32"/>
      <c r="M57" s="32"/>
      <c r="N57" s="32"/>
      <c r="O57" s="32"/>
      <c r="P57" s="32"/>
      <c r="Q57" s="32"/>
      <c r="R57" s="32"/>
      <c r="S57" s="32"/>
      <c r="T57" s="32"/>
      <c r="U57" s="32"/>
      <c r="V57" s="32"/>
      <c r="W57" s="32"/>
      <c r="X57" s="32"/>
      <c r="Y57" s="32"/>
      <c r="Z57" s="32"/>
      <c r="AA57" s="32"/>
      <c r="AB57" s="32"/>
      <c r="AC57" s="32"/>
      <c r="AD57" s="32"/>
    </row>
    <row r="58" spans="1:33" ht="15.5" x14ac:dyDescent="0.3">
      <c r="A58" s="306">
        <v>21</v>
      </c>
      <c r="B58" s="304" t="s">
        <v>476</v>
      </c>
      <c r="C58" s="240" t="s">
        <v>14910</v>
      </c>
      <c r="D58" s="244">
        <f>D59/$D$61</f>
        <v>1.7643976542976905E-3</v>
      </c>
      <c r="E58" s="244"/>
      <c r="F58" s="244"/>
      <c r="G58" s="244"/>
      <c r="H58" s="244"/>
      <c r="I58" s="244"/>
      <c r="J58" s="244">
        <v>1</v>
      </c>
      <c r="K58" s="245">
        <f t="shared" si="1"/>
        <v>1</v>
      </c>
      <c r="L58" s="32"/>
      <c r="M58" s="32"/>
      <c r="N58" s="32"/>
      <c r="O58" s="32"/>
      <c r="P58" s="32"/>
      <c r="Q58" s="32"/>
      <c r="R58" s="32"/>
      <c r="S58" s="32"/>
      <c r="T58" s="32"/>
      <c r="U58" s="32"/>
      <c r="V58" s="32"/>
      <c r="W58" s="32"/>
      <c r="X58" s="32"/>
      <c r="Y58" s="32"/>
      <c r="Z58" s="32"/>
      <c r="AA58" s="32"/>
      <c r="AB58" s="32"/>
      <c r="AC58" s="32"/>
      <c r="AD58" s="32"/>
    </row>
    <row r="59" spans="1:33" ht="15.5" x14ac:dyDescent="0.3">
      <c r="A59" s="307"/>
      <c r="B59" s="305"/>
      <c r="C59" s="240" t="s">
        <v>14911</v>
      </c>
      <c r="D59" s="241">
        <f>'PO - Planilha Orçamentária'!J467</f>
        <v>3550.9</v>
      </c>
      <c r="E59" s="241">
        <f t="shared" ref="E59" si="116">E58*$D59</f>
        <v>0</v>
      </c>
      <c r="F59" s="241">
        <f t="shared" ref="F59" si="117">F58*$D59</f>
        <v>0</v>
      </c>
      <c r="G59" s="241">
        <f t="shared" ref="G59" si="118">G58*$D59</f>
        <v>0</v>
      </c>
      <c r="H59" s="241">
        <f t="shared" ref="H59" si="119">H58*$D59</f>
        <v>0</v>
      </c>
      <c r="I59" s="241">
        <f t="shared" ref="I59" si="120">I58*$D59</f>
        <v>0</v>
      </c>
      <c r="J59" s="241">
        <f t="shared" ref="J59" si="121">J58*$D59</f>
        <v>3550.9</v>
      </c>
      <c r="K59" s="245"/>
      <c r="L59" s="32"/>
      <c r="M59" s="32"/>
      <c r="N59" s="32"/>
      <c r="O59" s="32"/>
      <c r="P59" s="32"/>
      <c r="Q59" s="32"/>
      <c r="R59" s="32"/>
      <c r="S59" s="32"/>
      <c r="T59" s="32"/>
      <c r="U59" s="32"/>
      <c r="V59" s="32"/>
      <c r="W59" s="32"/>
      <c r="X59" s="32"/>
      <c r="Y59" s="32"/>
      <c r="Z59" s="32"/>
      <c r="AA59" s="32"/>
      <c r="AB59" s="32"/>
      <c r="AC59" s="32"/>
      <c r="AD59" s="32"/>
    </row>
    <row r="60" spans="1:33" ht="14" x14ac:dyDescent="0.3">
      <c r="A60" s="300" t="s">
        <v>14912</v>
      </c>
      <c r="B60" s="301"/>
      <c r="C60" s="237" t="s">
        <v>14910</v>
      </c>
      <c r="D60" s="247">
        <f>ROUND(SUM(E60:J60),2)</f>
        <v>1</v>
      </c>
      <c r="E60" s="247">
        <f>E61/$D$61</f>
        <v>0.11633711434540013</v>
      </c>
      <c r="F60" s="247">
        <f t="shared" ref="F60:J60" si="122">F61/$D$61</f>
        <v>0.12774513597121406</v>
      </c>
      <c r="G60" s="247">
        <f t="shared" si="122"/>
        <v>0.21070408912236943</v>
      </c>
      <c r="H60" s="247">
        <f t="shared" si="122"/>
        <v>0.21020711471478629</v>
      </c>
      <c r="I60" s="247">
        <f t="shared" si="122"/>
        <v>0.14081313683766652</v>
      </c>
      <c r="J60" s="247">
        <f t="shared" si="122"/>
        <v>0.19419340900856358</v>
      </c>
      <c r="K60" s="143"/>
      <c r="L60" s="150"/>
      <c r="M60" s="32"/>
      <c r="N60" s="32"/>
      <c r="O60" s="32"/>
      <c r="P60" s="32"/>
      <c r="Q60" s="32"/>
      <c r="R60" s="32"/>
      <c r="S60" s="32"/>
      <c r="T60" s="32"/>
      <c r="U60" s="32"/>
      <c r="V60" s="32"/>
      <c r="W60" s="32"/>
      <c r="X60" s="32"/>
      <c r="Y60" s="32"/>
      <c r="Z60" s="32"/>
      <c r="AA60" s="32"/>
      <c r="AB60" s="32"/>
      <c r="AC60" s="32"/>
      <c r="AD60" s="32"/>
      <c r="AE60" s="32"/>
      <c r="AF60" s="32"/>
      <c r="AG60" s="32"/>
    </row>
    <row r="61" spans="1:33" ht="14" x14ac:dyDescent="0.3">
      <c r="A61" s="302"/>
      <c r="B61" s="303"/>
      <c r="C61" s="237" t="s">
        <v>14911</v>
      </c>
      <c r="D61" s="242">
        <f>ROUND(SUM(E61:J61),2)</f>
        <v>2012528.18</v>
      </c>
      <c r="E61" s="242">
        <f>E19+E21+E23+E25+E27+E29+E31+E33+E35+E37+E39+E41+E43+E45+E47+E49+E51+E53+E55+E57+E59</f>
        <v>234131.72100000002</v>
      </c>
      <c r="F61" s="242">
        <f t="shared" ref="F61:J61" si="123">F19+F21+F23+F25+F27+F29+F31+F33+F35+F37+F39+F41+F43+F45+F47+F49+F51+F53+F55+F57+F59</f>
        <v>257090.68599999999</v>
      </c>
      <c r="G61" s="242">
        <f t="shared" si="123"/>
        <v>424047.91699999996</v>
      </c>
      <c r="H61" s="242">
        <f t="shared" si="123"/>
        <v>423047.74200000003</v>
      </c>
      <c r="I61" s="242">
        <f t="shared" si="123"/>
        <v>283390.40599999996</v>
      </c>
      <c r="J61" s="242">
        <f t="shared" si="123"/>
        <v>390819.70800000004</v>
      </c>
      <c r="K61" s="143"/>
      <c r="L61" s="150"/>
      <c r="M61" s="32"/>
      <c r="N61" s="32"/>
      <c r="O61" s="32"/>
      <c r="P61" s="32"/>
      <c r="Q61" s="32"/>
      <c r="R61" s="32"/>
      <c r="S61" s="32"/>
      <c r="T61" s="32"/>
      <c r="U61" s="32"/>
      <c r="V61" s="32"/>
      <c r="W61" s="32"/>
      <c r="X61" s="32"/>
      <c r="Y61" s="32"/>
      <c r="Z61" s="32"/>
      <c r="AA61" s="32"/>
      <c r="AB61" s="32"/>
      <c r="AC61" s="32"/>
      <c r="AD61" s="32"/>
      <c r="AE61" s="32"/>
      <c r="AF61" s="32"/>
      <c r="AG61" s="32"/>
    </row>
    <row r="62" spans="1:33" ht="14" x14ac:dyDescent="0.3">
      <c r="F62" s="110"/>
      <c r="G62" s="110"/>
      <c r="K62" s="143"/>
      <c r="L62" s="150"/>
      <c r="M62" s="32"/>
      <c r="N62" s="32"/>
      <c r="O62" s="32"/>
      <c r="P62" s="32"/>
      <c r="Q62" s="32"/>
      <c r="R62" s="32"/>
      <c r="S62" s="32"/>
      <c r="T62" s="32"/>
      <c r="U62" s="32"/>
      <c r="V62" s="32"/>
      <c r="W62" s="32"/>
      <c r="X62" s="32"/>
      <c r="Y62" s="32"/>
      <c r="Z62" s="32"/>
      <c r="AA62" s="32"/>
      <c r="AB62" s="32"/>
      <c r="AC62" s="32"/>
      <c r="AD62" s="32"/>
      <c r="AE62" s="32"/>
      <c r="AF62" s="32"/>
      <c r="AG62" s="32"/>
    </row>
    <row r="63" spans="1:33" ht="15.75" customHeight="1" x14ac:dyDescent="0.3">
      <c r="A63" s="141"/>
      <c r="B63" s="141"/>
      <c r="C63" s="141"/>
      <c r="D63" s="141"/>
      <c r="E63" s="141"/>
      <c r="F63" s="149"/>
      <c r="G63" s="161"/>
      <c r="H63" s="141"/>
      <c r="I63" s="141"/>
      <c r="J63" s="141"/>
      <c r="K63" s="141"/>
      <c r="L63" s="141"/>
      <c r="M63" s="32"/>
      <c r="N63" s="32"/>
      <c r="O63" s="32"/>
      <c r="P63" s="32"/>
      <c r="Q63" s="32"/>
      <c r="R63" s="32"/>
      <c r="S63" s="32"/>
      <c r="T63" s="32"/>
      <c r="U63" s="32"/>
      <c r="V63" s="32"/>
      <c r="W63" s="32"/>
      <c r="X63" s="32"/>
      <c r="Y63" s="32"/>
      <c r="Z63" s="32"/>
      <c r="AA63" s="32"/>
      <c r="AB63" s="32"/>
      <c r="AC63" s="32"/>
      <c r="AD63" s="32"/>
      <c r="AE63" s="32"/>
      <c r="AF63" s="32"/>
      <c r="AG63" s="32"/>
    </row>
    <row r="64" spans="1:33" ht="15.75" customHeight="1" x14ac:dyDescent="0.3">
      <c r="A64" s="201"/>
      <c r="B64" s="202"/>
      <c r="C64" s="202"/>
      <c r="D64" s="202"/>
      <c r="E64" s="202"/>
      <c r="F64" s="203"/>
      <c r="G64" s="204"/>
      <c r="H64" s="205"/>
      <c r="I64" s="205"/>
      <c r="J64" s="206"/>
      <c r="K64" s="277"/>
      <c r="L64" s="277"/>
      <c r="M64" s="32"/>
      <c r="N64" s="32"/>
      <c r="O64" s="32"/>
      <c r="P64" s="32"/>
      <c r="Q64" s="32"/>
      <c r="R64" s="32"/>
      <c r="S64" s="32"/>
      <c r="T64" s="32"/>
      <c r="U64" s="32"/>
      <c r="V64" s="32"/>
      <c r="W64" s="32"/>
      <c r="X64" s="32"/>
      <c r="Y64" s="32"/>
      <c r="Z64" s="32"/>
      <c r="AA64" s="32"/>
      <c r="AB64" s="32"/>
      <c r="AC64" s="32"/>
      <c r="AD64" s="32"/>
      <c r="AE64" s="32"/>
      <c r="AF64" s="32"/>
      <c r="AG64" s="32"/>
    </row>
    <row r="65" spans="1:33" ht="15.75" customHeight="1" x14ac:dyDescent="0.3">
      <c r="A65" s="207"/>
      <c r="B65" s="208"/>
      <c r="C65" s="208"/>
      <c r="D65" s="208"/>
      <c r="E65" s="208"/>
      <c r="F65" s="209"/>
      <c r="G65" s="210"/>
      <c r="H65" s="211"/>
      <c r="I65" s="211"/>
      <c r="J65" s="212"/>
      <c r="K65" s="277"/>
      <c r="L65" s="277"/>
      <c r="M65" s="32"/>
      <c r="N65" s="32"/>
      <c r="O65" s="32"/>
      <c r="P65" s="32"/>
      <c r="Q65" s="32"/>
      <c r="R65" s="32"/>
      <c r="S65" s="32"/>
      <c r="T65" s="32"/>
      <c r="U65" s="32"/>
      <c r="V65" s="32"/>
      <c r="W65" s="32"/>
      <c r="X65" s="32"/>
      <c r="Y65" s="32"/>
      <c r="Z65" s="32"/>
      <c r="AA65" s="32"/>
      <c r="AB65" s="32"/>
      <c r="AC65" s="32"/>
      <c r="AD65" s="32"/>
      <c r="AE65" s="32"/>
      <c r="AF65" s="32"/>
      <c r="AG65" s="32"/>
    </row>
    <row r="66" spans="1:33" ht="15.75" customHeight="1" x14ac:dyDescent="0.3">
      <c r="A66" s="207"/>
      <c r="B66" s="208"/>
      <c r="C66" s="208"/>
      <c r="E66" s="208"/>
      <c r="F66" s="209"/>
      <c r="G66" s="210"/>
      <c r="H66" s="211"/>
      <c r="I66" s="211"/>
      <c r="J66" s="212"/>
      <c r="K66" s="277"/>
      <c r="L66" s="277"/>
      <c r="M66" s="32"/>
      <c r="N66" s="32"/>
      <c r="O66" s="32"/>
      <c r="P66" s="32"/>
      <c r="Q66" s="32"/>
      <c r="R66" s="32"/>
      <c r="S66" s="32"/>
      <c r="T66" s="32"/>
      <c r="U66" s="32"/>
      <c r="V66" s="32"/>
      <c r="W66" s="32"/>
      <c r="X66" s="32"/>
      <c r="Y66" s="32"/>
      <c r="Z66" s="32"/>
      <c r="AA66" s="32"/>
      <c r="AB66" s="32"/>
      <c r="AC66" s="32"/>
      <c r="AD66" s="32"/>
      <c r="AE66" s="32"/>
      <c r="AF66" s="32"/>
      <c r="AG66" s="32"/>
    </row>
    <row r="67" spans="1:33" ht="15.75" customHeight="1" x14ac:dyDescent="0.3">
      <c r="A67" s="207"/>
      <c r="B67" s="208"/>
      <c r="C67" s="208"/>
      <c r="D67" s="208"/>
      <c r="E67" s="208"/>
      <c r="F67" s="193"/>
      <c r="G67" s="165"/>
      <c r="H67" s="164"/>
      <c r="I67" s="164"/>
      <c r="J67" s="178"/>
      <c r="K67" s="32"/>
      <c r="L67" s="32"/>
      <c r="M67" s="32"/>
      <c r="N67" s="32"/>
      <c r="O67" s="32"/>
      <c r="P67" s="32"/>
      <c r="Q67" s="32"/>
      <c r="R67" s="32"/>
      <c r="S67" s="32"/>
      <c r="T67" s="32"/>
      <c r="U67" s="32"/>
      <c r="V67" s="32"/>
      <c r="W67" s="32"/>
      <c r="X67" s="32"/>
      <c r="Y67" s="32"/>
      <c r="Z67" s="32"/>
      <c r="AA67" s="32"/>
      <c r="AB67" s="32"/>
      <c r="AC67" s="32"/>
      <c r="AD67" s="32"/>
      <c r="AE67" s="32"/>
      <c r="AF67" s="32"/>
      <c r="AG67" s="32"/>
    </row>
    <row r="68" spans="1:33" ht="15.75" customHeight="1" x14ac:dyDescent="0.3">
      <c r="A68" s="291" t="s">
        <v>11</v>
      </c>
      <c r="B68" s="292"/>
      <c r="C68" s="292"/>
      <c r="D68" s="292"/>
      <c r="E68" s="292"/>
      <c r="F68" s="292"/>
      <c r="G68" s="292"/>
      <c r="H68" s="292"/>
      <c r="I68" s="292"/>
      <c r="J68" s="293"/>
      <c r="K68" s="32"/>
      <c r="L68" s="32"/>
      <c r="M68" s="32"/>
      <c r="N68" s="32"/>
      <c r="O68" s="32"/>
      <c r="P68" s="32"/>
      <c r="Q68" s="32"/>
      <c r="R68" s="32"/>
      <c r="S68" s="32"/>
      <c r="T68" s="32"/>
      <c r="U68" s="32"/>
      <c r="V68" s="32"/>
      <c r="W68" s="32"/>
      <c r="X68" s="32"/>
      <c r="Y68" s="32"/>
      <c r="Z68" s="32"/>
      <c r="AA68" s="32"/>
      <c r="AB68" s="32"/>
      <c r="AC68" s="32"/>
      <c r="AD68" s="32"/>
      <c r="AE68" s="32"/>
      <c r="AF68" s="32"/>
      <c r="AG68" s="32"/>
    </row>
    <row r="69" spans="1:33" ht="15.75" customHeight="1" x14ac:dyDescent="0.3">
      <c r="A69" s="294" t="s">
        <v>14929</v>
      </c>
      <c r="B69" s="295"/>
      <c r="C69" s="295"/>
      <c r="D69" s="295"/>
      <c r="E69" s="295"/>
      <c r="F69" s="295"/>
      <c r="G69" s="295"/>
      <c r="H69" s="295"/>
      <c r="I69" s="295"/>
      <c r="J69" s="296"/>
      <c r="K69" s="32"/>
      <c r="L69" s="32"/>
      <c r="M69" s="32"/>
      <c r="N69" s="32"/>
      <c r="O69" s="32"/>
      <c r="P69" s="32"/>
      <c r="Q69" s="32"/>
      <c r="R69" s="32"/>
      <c r="S69" s="32"/>
      <c r="T69" s="32"/>
      <c r="U69" s="32"/>
      <c r="V69" s="32"/>
      <c r="W69" s="32"/>
      <c r="X69" s="32"/>
      <c r="Y69" s="32"/>
      <c r="Z69" s="32"/>
      <c r="AA69" s="32"/>
      <c r="AB69" s="32"/>
      <c r="AC69" s="32"/>
      <c r="AD69" s="32"/>
      <c r="AE69" s="32"/>
      <c r="AF69" s="32"/>
      <c r="AG69" s="32"/>
    </row>
    <row r="70" spans="1:33" ht="15.75" customHeight="1" x14ac:dyDescent="0.3">
      <c r="A70" s="297" t="s">
        <v>14930</v>
      </c>
      <c r="B70" s="298"/>
      <c r="C70" s="298"/>
      <c r="D70" s="298"/>
      <c r="E70" s="298"/>
      <c r="F70" s="298"/>
      <c r="G70" s="298"/>
      <c r="H70" s="298"/>
      <c r="I70" s="298"/>
      <c r="J70" s="299"/>
      <c r="K70" s="32"/>
      <c r="L70" s="32"/>
      <c r="M70" s="32"/>
      <c r="N70" s="32"/>
      <c r="O70" s="32"/>
      <c r="P70" s="32"/>
      <c r="Q70" s="32"/>
      <c r="R70" s="32"/>
      <c r="S70" s="32"/>
      <c r="T70" s="32"/>
      <c r="U70" s="32"/>
      <c r="V70" s="32"/>
      <c r="W70" s="32"/>
      <c r="X70" s="32"/>
      <c r="Y70" s="32"/>
      <c r="Z70" s="32"/>
      <c r="AA70" s="32"/>
      <c r="AB70" s="32"/>
      <c r="AC70" s="32"/>
      <c r="AD70" s="32"/>
      <c r="AE70" s="32"/>
      <c r="AF70" s="32"/>
      <c r="AG70" s="32"/>
    </row>
    <row r="71" spans="1:33" ht="15.75" customHeight="1" x14ac:dyDescent="0.3">
      <c r="A71" s="213"/>
      <c r="B71" s="214"/>
      <c r="C71" s="214"/>
      <c r="D71" s="214"/>
      <c r="E71" s="214"/>
      <c r="F71" s="215"/>
      <c r="G71" s="198"/>
      <c r="H71" s="183"/>
      <c r="I71" s="183"/>
      <c r="J71" s="184"/>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ht="15.75" customHeight="1" x14ac:dyDescent="0.3">
      <c r="A72" s="32"/>
      <c r="B72" s="32"/>
      <c r="C72" s="32"/>
      <c r="D72" s="32"/>
      <c r="E72" s="32"/>
      <c r="F72" s="104"/>
      <c r="G72" s="58"/>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row>
    <row r="73" spans="1:33" ht="15.75" customHeight="1" x14ac:dyDescent="0.3">
      <c r="A73" s="32"/>
      <c r="B73" s="32"/>
      <c r="C73" s="32"/>
      <c r="D73" s="32"/>
      <c r="E73" s="32"/>
      <c r="F73" s="104"/>
      <c r="G73" s="58"/>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row>
    <row r="74" spans="1:33" ht="15.75" customHeight="1" x14ac:dyDescent="0.3">
      <c r="A74" s="32"/>
      <c r="B74" s="32"/>
      <c r="C74" s="32"/>
      <c r="D74" s="32"/>
      <c r="E74" s="32"/>
      <c r="F74" s="104"/>
      <c r="G74" s="58"/>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row>
    <row r="75" spans="1:33" ht="15.75" customHeight="1" x14ac:dyDescent="0.3">
      <c r="A75" s="32"/>
      <c r="B75" s="32"/>
      <c r="C75" s="32"/>
      <c r="D75" s="32"/>
      <c r="E75" s="32"/>
      <c r="F75" s="104"/>
      <c r="G75" s="58"/>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row>
    <row r="76" spans="1:33" ht="15.75" customHeight="1" x14ac:dyDescent="0.3">
      <c r="A76" s="32"/>
      <c r="B76" s="32"/>
      <c r="C76" s="32"/>
      <c r="D76" s="32"/>
      <c r="E76" s="32"/>
      <c r="F76" s="104"/>
      <c r="G76" s="58"/>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ht="15.75" customHeight="1" x14ac:dyDescent="0.3">
      <c r="A77" s="32"/>
      <c r="B77" s="32"/>
      <c r="C77" s="32"/>
      <c r="D77" s="32"/>
      <c r="E77" s="32"/>
      <c r="F77" s="104"/>
      <c r="G77" s="58"/>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row r="78" spans="1:33" ht="15.75" customHeight="1" x14ac:dyDescent="0.3">
      <c r="A78" s="32"/>
      <c r="B78" s="32"/>
      <c r="C78" s="32"/>
      <c r="D78" s="32"/>
      <c r="E78" s="32"/>
      <c r="F78" s="104"/>
      <c r="G78" s="58"/>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row>
    <row r="79" spans="1:33" ht="15.75" customHeight="1" x14ac:dyDescent="0.3">
      <c r="A79" s="32"/>
      <c r="B79" s="32"/>
      <c r="C79" s="32"/>
      <c r="D79" s="32"/>
      <c r="E79" s="32"/>
      <c r="F79" s="104"/>
      <c r="G79" s="58"/>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ht="15.75" customHeight="1" x14ac:dyDescent="0.3">
      <c r="A80" s="32"/>
      <c r="B80" s="32"/>
      <c r="C80" s="32"/>
      <c r="D80" s="32"/>
      <c r="E80" s="32"/>
      <c r="F80" s="104"/>
      <c r="G80" s="58"/>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1:33" ht="15.75" customHeight="1" x14ac:dyDescent="0.3">
      <c r="A81" s="32"/>
      <c r="B81" s="32"/>
      <c r="C81" s="32"/>
      <c r="D81" s="32"/>
      <c r="E81" s="32"/>
      <c r="F81" s="104"/>
      <c r="G81" s="58"/>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spans="1:33" ht="15.75" customHeight="1" x14ac:dyDescent="0.3">
      <c r="A82" s="32"/>
      <c r="B82" s="32"/>
      <c r="C82" s="32"/>
      <c r="D82" s="32"/>
      <c r="E82" s="32"/>
      <c r="F82" s="104"/>
      <c r="G82" s="58"/>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ht="15.75" customHeight="1" x14ac:dyDescent="0.3">
      <c r="A83" s="32"/>
      <c r="B83" s="32"/>
      <c r="C83" s="32"/>
      <c r="D83" s="32"/>
      <c r="E83" s="32"/>
      <c r="F83" s="104"/>
      <c r="G83" s="58"/>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ht="15.75" customHeight="1" x14ac:dyDescent="0.3">
      <c r="A84" s="32"/>
      <c r="B84" s="32"/>
      <c r="C84" s="32"/>
      <c r="D84" s="32"/>
      <c r="E84" s="32"/>
      <c r="F84" s="104"/>
      <c r="G84" s="58"/>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15.75" customHeight="1" x14ac:dyDescent="0.3">
      <c r="A85" s="32"/>
      <c r="B85" s="32"/>
      <c r="C85" s="32"/>
      <c r="D85" s="32"/>
      <c r="E85" s="32"/>
      <c r="F85" s="104"/>
      <c r="G85" s="58"/>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15.75" customHeight="1" x14ac:dyDescent="0.3">
      <c r="A86" s="32"/>
      <c r="B86" s="32"/>
      <c r="C86" s="32"/>
      <c r="D86" s="32"/>
      <c r="E86" s="32"/>
      <c r="F86" s="104"/>
      <c r="G86" s="58"/>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15.75" customHeight="1" x14ac:dyDescent="0.3">
      <c r="A87" s="32"/>
      <c r="B87" s="32"/>
      <c r="C87" s="32"/>
      <c r="D87" s="32"/>
      <c r="E87" s="32"/>
      <c r="F87" s="104"/>
      <c r="G87" s="58"/>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15.75" customHeight="1" x14ac:dyDescent="0.3">
      <c r="A88" s="32"/>
      <c r="B88" s="32"/>
      <c r="C88" s="32"/>
      <c r="D88" s="32"/>
      <c r="E88" s="32"/>
      <c r="F88" s="104"/>
      <c r="G88" s="58"/>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15.75" customHeight="1" x14ac:dyDescent="0.3">
      <c r="A89" s="32"/>
      <c r="B89" s="32"/>
      <c r="C89" s="32"/>
      <c r="D89" s="32"/>
      <c r="E89" s="32"/>
      <c r="F89" s="104"/>
      <c r="G89" s="58"/>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ht="15.75" customHeight="1" x14ac:dyDescent="0.3">
      <c r="A90" s="32"/>
      <c r="B90" s="32"/>
      <c r="C90" s="32"/>
      <c r="D90" s="32"/>
      <c r="E90" s="32"/>
      <c r="F90" s="104"/>
      <c r="G90" s="58"/>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ht="15.75" customHeight="1" x14ac:dyDescent="0.3">
      <c r="A91" s="32"/>
      <c r="B91" s="32"/>
      <c r="C91" s="32"/>
      <c r="D91" s="32"/>
      <c r="E91" s="32"/>
      <c r="F91" s="104"/>
      <c r="G91" s="58"/>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15.75" customHeight="1" x14ac:dyDescent="0.3">
      <c r="A92" s="32"/>
      <c r="B92" s="32"/>
      <c r="C92" s="32"/>
      <c r="D92" s="32"/>
      <c r="E92" s="32"/>
      <c r="F92" s="104"/>
      <c r="G92" s="58"/>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15.75" customHeight="1" x14ac:dyDescent="0.3">
      <c r="A93" s="32"/>
      <c r="B93" s="32"/>
      <c r="C93" s="32"/>
      <c r="D93" s="32"/>
      <c r="E93" s="32"/>
      <c r="F93" s="104"/>
      <c r="G93" s="58"/>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ht="15.75" customHeight="1" x14ac:dyDescent="0.3">
      <c r="A94" s="32"/>
      <c r="B94" s="32"/>
      <c r="C94" s="32"/>
      <c r="D94" s="32"/>
      <c r="E94" s="32"/>
      <c r="F94" s="104"/>
      <c r="G94" s="58"/>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ht="15.75" customHeight="1" x14ac:dyDescent="0.3">
      <c r="A95" s="32"/>
      <c r="B95" s="32"/>
      <c r="C95" s="32"/>
      <c r="D95" s="32"/>
      <c r="E95" s="32"/>
      <c r="F95" s="104"/>
      <c r="G95" s="58"/>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5.75" customHeight="1" x14ac:dyDescent="0.3">
      <c r="A96" s="32"/>
      <c r="B96" s="32"/>
      <c r="C96" s="32"/>
      <c r="D96" s="32"/>
      <c r="E96" s="32"/>
      <c r="F96" s="104"/>
      <c r="G96" s="58"/>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5.75" customHeight="1" x14ac:dyDescent="0.3">
      <c r="A97" s="32"/>
      <c r="B97" s="32"/>
      <c r="C97" s="32"/>
      <c r="D97" s="32"/>
      <c r="E97" s="32"/>
      <c r="F97" s="104"/>
      <c r="G97" s="58"/>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5.75" customHeight="1" x14ac:dyDescent="0.3">
      <c r="A98" s="32"/>
      <c r="B98" s="32"/>
      <c r="C98" s="32"/>
      <c r="D98" s="32"/>
      <c r="E98" s="32"/>
      <c r="F98" s="104"/>
      <c r="G98" s="58"/>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5.75" customHeight="1" x14ac:dyDescent="0.3">
      <c r="A99" s="32"/>
      <c r="B99" s="32"/>
      <c r="C99" s="32"/>
      <c r="D99" s="32"/>
      <c r="E99" s="32"/>
      <c r="F99" s="104"/>
      <c r="G99" s="58"/>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5.75" customHeight="1" x14ac:dyDescent="0.3">
      <c r="A100" s="32"/>
      <c r="B100" s="32"/>
      <c r="C100" s="32"/>
      <c r="D100" s="32"/>
      <c r="E100" s="32"/>
      <c r="F100" s="104"/>
      <c r="G100" s="58"/>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5.75" customHeight="1" x14ac:dyDescent="0.3">
      <c r="A101" s="32"/>
      <c r="B101" s="32"/>
      <c r="C101" s="32"/>
      <c r="D101" s="32"/>
      <c r="E101" s="32"/>
      <c r="F101" s="104"/>
      <c r="G101" s="58"/>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5.75" customHeight="1" x14ac:dyDescent="0.3">
      <c r="A102" s="32"/>
      <c r="B102" s="32"/>
      <c r="C102" s="32"/>
      <c r="D102" s="32"/>
      <c r="E102" s="32"/>
      <c r="F102" s="104"/>
      <c r="G102" s="58"/>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5.75" customHeight="1" x14ac:dyDescent="0.3">
      <c r="A103" s="32"/>
      <c r="B103" s="32"/>
      <c r="C103" s="32"/>
      <c r="D103" s="32"/>
      <c r="E103" s="32"/>
      <c r="F103" s="104"/>
      <c r="G103" s="58"/>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5.75" customHeight="1" x14ac:dyDescent="0.3">
      <c r="A104" s="32"/>
      <c r="B104" s="32"/>
      <c r="C104" s="32"/>
      <c r="D104" s="32"/>
      <c r="E104" s="32"/>
      <c r="F104" s="104"/>
      <c r="G104" s="58"/>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5.75" customHeight="1" x14ac:dyDescent="0.3">
      <c r="A105" s="32"/>
      <c r="B105" s="32"/>
      <c r="C105" s="32"/>
      <c r="D105" s="32"/>
      <c r="E105" s="32"/>
      <c r="F105" s="104"/>
      <c r="G105" s="58"/>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5.75" customHeight="1" x14ac:dyDescent="0.3">
      <c r="A106" s="32"/>
      <c r="B106" s="32"/>
      <c r="C106" s="32"/>
      <c r="D106" s="32"/>
      <c r="E106" s="32"/>
      <c r="F106" s="104"/>
      <c r="G106" s="58"/>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5.75" customHeight="1" x14ac:dyDescent="0.3">
      <c r="A107" s="32"/>
      <c r="B107" s="32"/>
      <c r="C107" s="32"/>
      <c r="D107" s="32"/>
      <c r="E107" s="32"/>
      <c r="F107" s="104"/>
      <c r="G107" s="58"/>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5.75" customHeight="1" x14ac:dyDescent="0.3">
      <c r="A108" s="32"/>
      <c r="B108" s="32"/>
      <c r="C108" s="32"/>
      <c r="D108" s="32"/>
      <c r="E108" s="32"/>
      <c r="F108" s="104"/>
      <c r="G108" s="58"/>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5.75" customHeight="1" x14ac:dyDescent="0.3">
      <c r="A109" s="32"/>
      <c r="B109" s="32"/>
      <c r="C109" s="32"/>
      <c r="D109" s="32"/>
      <c r="E109" s="32"/>
      <c r="F109" s="104"/>
      <c r="G109" s="58"/>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5.75" customHeight="1" x14ac:dyDescent="0.3">
      <c r="A110" s="32"/>
      <c r="B110" s="32"/>
      <c r="C110" s="32"/>
      <c r="D110" s="32"/>
      <c r="E110" s="32"/>
      <c r="F110" s="104"/>
      <c r="G110" s="58"/>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5.75" customHeight="1" x14ac:dyDescent="0.3">
      <c r="A111" s="32"/>
      <c r="B111" s="32"/>
      <c r="C111" s="32"/>
      <c r="D111" s="32"/>
      <c r="E111" s="32"/>
      <c r="F111" s="104"/>
      <c r="G111" s="58"/>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5.75" customHeight="1" x14ac:dyDescent="0.3">
      <c r="A112" s="32"/>
      <c r="B112" s="32"/>
      <c r="C112" s="32"/>
      <c r="D112" s="32"/>
      <c r="E112" s="32"/>
      <c r="F112" s="104"/>
      <c r="G112" s="58"/>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ht="15.75" customHeight="1" x14ac:dyDescent="0.3">
      <c r="A113" s="32"/>
      <c r="B113" s="32"/>
      <c r="C113" s="32"/>
      <c r="D113" s="32"/>
      <c r="E113" s="32"/>
      <c r="F113" s="104"/>
      <c r="G113" s="58"/>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ht="15.75" customHeight="1" x14ac:dyDescent="0.3">
      <c r="A114" s="32"/>
      <c r="B114" s="32"/>
      <c r="C114" s="32"/>
      <c r="D114" s="32"/>
      <c r="E114" s="32"/>
      <c r="F114" s="104"/>
      <c r="G114" s="58"/>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5.75" customHeight="1" x14ac:dyDescent="0.3">
      <c r="A115" s="32"/>
      <c r="B115" s="32"/>
      <c r="C115" s="32"/>
      <c r="D115" s="32"/>
      <c r="E115" s="32"/>
      <c r="F115" s="104"/>
      <c r="G115" s="58"/>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15.75" customHeight="1" x14ac:dyDescent="0.3">
      <c r="A116" s="32"/>
      <c r="B116" s="32"/>
      <c r="C116" s="32"/>
      <c r="D116" s="32"/>
      <c r="E116" s="32"/>
      <c r="F116" s="104"/>
      <c r="G116" s="58"/>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ht="15.75" customHeight="1" x14ac:dyDescent="0.3">
      <c r="A117" s="32"/>
      <c r="B117" s="32"/>
      <c r="C117" s="32"/>
      <c r="D117" s="32"/>
      <c r="E117" s="32"/>
      <c r="F117" s="104"/>
      <c r="G117" s="58"/>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ht="15.75" customHeight="1" x14ac:dyDescent="0.3">
      <c r="A118" s="32"/>
      <c r="B118" s="32"/>
      <c r="C118" s="32"/>
      <c r="D118" s="32"/>
      <c r="E118" s="32"/>
      <c r="F118" s="104"/>
      <c r="G118" s="58"/>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ht="15.75" customHeight="1" x14ac:dyDescent="0.3">
      <c r="A119" s="32"/>
      <c r="B119" s="32"/>
      <c r="C119" s="32"/>
      <c r="D119" s="32"/>
      <c r="E119" s="32"/>
      <c r="F119" s="104"/>
      <c r="G119" s="58"/>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5.75" customHeight="1" x14ac:dyDescent="0.3">
      <c r="A120" s="32"/>
      <c r="B120" s="32"/>
      <c r="C120" s="32"/>
      <c r="D120" s="32"/>
      <c r="E120" s="32"/>
      <c r="F120" s="104"/>
      <c r="G120" s="58"/>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5.75" customHeight="1" x14ac:dyDescent="0.3">
      <c r="A121" s="32"/>
      <c r="B121" s="32"/>
      <c r="C121" s="32"/>
      <c r="D121" s="32"/>
      <c r="E121" s="32"/>
      <c r="F121" s="104"/>
      <c r="G121" s="58"/>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5.75" customHeight="1" x14ac:dyDescent="0.3">
      <c r="A122" s="32"/>
      <c r="B122" s="32"/>
      <c r="C122" s="32"/>
      <c r="D122" s="32"/>
      <c r="E122" s="32"/>
      <c r="F122" s="104"/>
      <c r="G122" s="58"/>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5.75" customHeight="1" x14ac:dyDescent="0.3">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5.75" customHeight="1" x14ac:dyDescent="0.3">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5.75" customHeight="1" x14ac:dyDescent="0.3">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5.75" customHeight="1" x14ac:dyDescent="0.3">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ht="15.75" customHeight="1" x14ac:dyDescent="0.3">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ht="15.75" customHeight="1" x14ac:dyDescent="0.3">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3" ht="15.75" customHeight="1" x14ac:dyDescent="0.3">
      <c r="M129" s="32"/>
      <c r="N129" s="32"/>
      <c r="O129" s="32"/>
      <c r="P129" s="32"/>
      <c r="Q129" s="32"/>
      <c r="R129" s="32"/>
      <c r="S129" s="32"/>
      <c r="T129" s="32"/>
      <c r="U129" s="32"/>
      <c r="V129" s="32"/>
      <c r="W129" s="32"/>
      <c r="X129" s="32"/>
      <c r="Y129" s="32"/>
      <c r="Z129" s="32"/>
      <c r="AA129" s="32"/>
      <c r="AB129" s="32"/>
      <c r="AC129" s="32"/>
      <c r="AD129" s="32"/>
      <c r="AE129" s="32"/>
      <c r="AF129" s="32"/>
      <c r="AG129" s="32"/>
    </row>
  </sheetData>
  <autoFilter ref="A17:AD58" xr:uid="{00000000-0009-0000-0000-000002000000}"/>
  <mergeCells count="62">
    <mergeCell ref="I15:I16"/>
    <mergeCell ref="J15:J16"/>
    <mergeCell ref="A2:J6"/>
    <mergeCell ref="L5:N9"/>
    <mergeCell ref="A15:A16"/>
    <mergeCell ref="B15:B16"/>
    <mergeCell ref="C15:C16"/>
    <mergeCell ref="D15:D16"/>
    <mergeCell ref="E15:E16"/>
    <mergeCell ref="F15:F16"/>
    <mergeCell ref="G15:G16"/>
    <mergeCell ref="H15:H16"/>
    <mergeCell ref="A68:J68"/>
    <mergeCell ref="A69:J69"/>
    <mergeCell ref="A70:J70"/>
    <mergeCell ref="B46:B47"/>
    <mergeCell ref="A46:A47"/>
    <mergeCell ref="B22:B23"/>
    <mergeCell ref="A22:A23"/>
    <mergeCell ref="K64:L64"/>
    <mergeCell ref="K65:L65"/>
    <mergeCell ref="K66:L66"/>
    <mergeCell ref="B44:B45"/>
    <mergeCell ref="A44:A45"/>
    <mergeCell ref="A12:F13"/>
    <mergeCell ref="A18:A19"/>
    <mergeCell ref="B18:B19"/>
    <mergeCell ref="A20:A21"/>
    <mergeCell ref="B20:B21"/>
    <mergeCell ref="B28:B29"/>
    <mergeCell ref="A28:A29"/>
    <mergeCell ref="B26:B27"/>
    <mergeCell ref="A26:A27"/>
    <mergeCell ref="B24:B25"/>
    <mergeCell ref="A24:A25"/>
    <mergeCell ref="A54:A55"/>
    <mergeCell ref="B32:B33"/>
    <mergeCell ref="A32:A33"/>
    <mergeCell ref="B30:B31"/>
    <mergeCell ref="A30:A31"/>
    <mergeCell ref="B38:B39"/>
    <mergeCell ref="A38:A39"/>
    <mergeCell ref="B36:B37"/>
    <mergeCell ref="A36:A37"/>
    <mergeCell ref="B34:B35"/>
    <mergeCell ref="A34:A35"/>
    <mergeCell ref="A60:B61"/>
    <mergeCell ref="B42:B43"/>
    <mergeCell ref="A42:A43"/>
    <mergeCell ref="B40:B41"/>
    <mergeCell ref="A40:A41"/>
    <mergeCell ref="B52:B53"/>
    <mergeCell ref="A52:A53"/>
    <mergeCell ref="B50:B51"/>
    <mergeCell ref="A50:A51"/>
    <mergeCell ref="B48:B49"/>
    <mergeCell ref="A48:A49"/>
    <mergeCell ref="B58:B59"/>
    <mergeCell ref="A58:A59"/>
    <mergeCell ref="B56:B57"/>
    <mergeCell ref="A56:A57"/>
    <mergeCell ref="B54:B55"/>
  </mergeCells>
  <phoneticPr fontId="29" type="noConversion"/>
  <conditionalFormatting sqref="E18:J61">
    <cfRule type="cellIs" dxfId="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4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pageSetUpPr fitToPage="1"/>
  </sheetPr>
  <dimension ref="A1:Z1007"/>
  <sheetViews>
    <sheetView showGridLines="0" view="pageBreakPreview" zoomScale="60" zoomScaleNormal="100" workbookViewId="0">
      <selection activeCell="B2" sqref="B2:F6"/>
    </sheetView>
  </sheetViews>
  <sheetFormatPr defaultColWidth="12.58203125" defaultRowHeight="15" customHeight="1" x14ac:dyDescent="0.3"/>
  <cols>
    <col min="1" max="1" width="3.1640625" customWidth="1"/>
    <col min="2" max="2" width="18.58203125" customWidth="1"/>
    <col min="3" max="3" width="63.08203125" customWidth="1"/>
    <col min="4" max="4" width="18.58203125" customWidth="1"/>
    <col min="5" max="6" width="33.08203125" customWidth="1"/>
    <col min="7" max="7" width="3.1640625" customWidth="1"/>
    <col min="8" max="26" width="13" customWidth="1"/>
  </cols>
  <sheetData>
    <row r="1" spans="1:26" ht="20.25" customHeight="1" x14ac:dyDescent="0.35">
      <c r="A1" s="86"/>
      <c r="B1" s="4"/>
      <c r="C1" s="4"/>
      <c r="D1" s="4"/>
      <c r="E1" s="4"/>
      <c r="F1" s="4"/>
      <c r="G1" s="4"/>
      <c r="H1" s="86"/>
      <c r="I1" s="86"/>
      <c r="J1" s="86"/>
      <c r="K1" s="86"/>
      <c r="L1" s="86"/>
      <c r="M1" s="86"/>
      <c r="N1" s="86"/>
      <c r="O1" s="86"/>
      <c r="P1" s="86"/>
      <c r="Q1" s="86"/>
      <c r="R1" s="86"/>
      <c r="S1" s="86"/>
      <c r="T1" s="86"/>
      <c r="U1" s="86"/>
      <c r="V1" s="86"/>
      <c r="W1" s="86"/>
      <c r="X1" s="86"/>
      <c r="Y1" s="86"/>
      <c r="Z1" s="86"/>
    </row>
    <row r="2" spans="1:26" ht="18.75" customHeight="1" x14ac:dyDescent="0.3">
      <c r="A2" s="33"/>
      <c r="B2" s="248" t="s">
        <v>245</v>
      </c>
      <c r="C2" s="249"/>
      <c r="D2" s="249"/>
      <c r="E2" s="249"/>
      <c r="F2" s="250"/>
      <c r="G2" s="33"/>
      <c r="H2" s="34"/>
      <c r="I2" s="33"/>
      <c r="J2" s="33"/>
      <c r="K2" s="33"/>
      <c r="L2" s="33"/>
      <c r="M2" s="33"/>
      <c r="N2" s="33"/>
      <c r="O2" s="33"/>
      <c r="P2" s="33"/>
      <c r="Q2" s="33"/>
      <c r="R2" s="33"/>
      <c r="S2" s="33"/>
      <c r="T2" s="33"/>
      <c r="U2" s="33"/>
      <c r="V2" s="32"/>
      <c r="W2" s="32"/>
      <c r="X2" s="32"/>
      <c r="Y2" s="32"/>
      <c r="Z2" s="1"/>
    </row>
    <row r="3" spans="1:26" ht="18.75" customHeight="1" x14ac:dyDescent="0.3">
      <c r="A3" s="33"/>
      <c r="B3" s="251"/>
      <c r="C3" s="252"/>
      <c r="D3" s="252"/>
      <c r="E3" s="252"/>
      <c r="F3" s="253"/>
      <c r="G3" s="33"/>
      <c r="H3" s="34"/>
      <c r="I3" s="33"/>
      <c r="J3" s="33"/>
      <c r="K3" s="33"/>
      <c r="L3" s="33"/>
      <c r="M3" s="33"/>
      <c r="N3" s="33"/>
      <c r="O3" s="33"/>
      <c r="P3" s="33"/>
      <c r="Q3" s="33"/>
      <c r="R3" s="33"/>
      <c r="S3" s="33"/>
      <c r="T3" s="33"/>
      <c r="U3" s="33"/>
      <c r="V3" s="32"/>
      <c r="W3" s="32"/>
      <c r="X3" s="32"/>
      <c r="Y3" s="32"/>
      <c r="Z3" s="1"/>
    </row>
    <row r="4" spans="1:26" ht="18.75" customHeight="1" x14ac:dyDescent="0.3">
      <c r="A4" s="33"/>
      <c r="B4" s="251"/>
      <c r="C4" s="252"/>
      <c r="D4" s="252"/>
      <c r="E4" s="252"/>
      <c r="F4" s="253"/>
      <c r="G4" s="33"/>
      <c r="H4" s="34"/>
      <c r="I4" s="33"/>
      <c r="J4" s="33"/>
      <c r="K4" s="33"/>
      <c r="L4" s="33"/>
      <c r="M4" s="33"/>
      <c r="N4" s="33"/>
      <c r="O4" s="33"/>
      <c r="P4" s="33"/>
      <c r="Q4" s="33"/>
      <c r="R4" s="33"/>
      <c r="S4" s="33"/>
      <c r="T4" s="33"/>
      <c r="U4" s="33"/>
      <c r="V4" s="32"/>
      <c r="W4" s="32"/>
      <c r="X4" s="32"/>
      <c r="Y4" s="32"/>
      <c r="Z4" s="1"/>
    </row>
    <row r="5" spans="1:26" ht="18.75" customHeight="1" x14ac:dyDescent="0.3">
      <c r="A5" s="33"/>
      <c r="B5" s="251"/>
      <c r="C5" s="252"/>
      <c r="D5" s="252"/>
      <c r="E5" s="252"/>
      <c r="F5" s="253"/>
      <c r="G5" s="33"/>
      <c r="H5" s="34"/>
      <c r="I5" s="33"/>
      <c r="J5" s="33"/>
      <c r="K5" s="33"/>
      <c r="L5" s="33"/>
      <c r="M5" s="33"/>
      <c r="N5" s="33"/>
      <c r="O5" s="33"/>
      <c r="P5" s="33"/>
      <c r="Q5" s="33"/>
      <c r="R5" s="33"/>
      <c r="S5" s="33"/>
      <c r="T5" s="33"/>
      <c r="U5" s="33"/>
      <c r="V5" s="32"/>
      <c r="W5" s="32"/>
      <c r="X5" s="32"/>
      <c r="Y5" s="32"/>
      <c r="Z5" s="1"/>
    </row>
    <row r="6" spans="1:26" ht="18.75" customHeight="1" x14ac:dyDescent="0.3">
      <c r="A6" s="33"/>
      <c r="B6" s="254"/>
      <c r="C6" s="255"/>
      <c r="D6" s="255"/>
      <c r="E6" s="255"/>
      <c r="F6" s="256"/>
      <c r="G6" s="33"/>
      <c r="H6" s="34"/>
      <c r="I6" s="33"/>
      <c r="J6" s="33"/>
      <c r="K6" s="33"/>
      <c r="L6" s="33"/>
      <c r="M6" s="33"/>
      <c r="N6" s="33"/>
      <c r="O6" s="33"/>
      <c r="P6" s="33"/>
      <c r="Q6" s="33"/>
      <c r="R6" s="33"/>
      <c r="S6" s="33"/>
      <c r="T6" s="33"/>
      <c r="U6" s="33"/>
      <c r="V6" s="32"/>
      <c r="W6" s="32"/>
      <c r="X6" s="32"/>
      <c r="Y6" s="32"/>
      <c r="Z6" s="1"/>
    </row>
    <row r="7" spans="1:26" ht="15" customHeight="1" x14ac:dyDescent="0.3">
      <c r="A7" s="35"/>
      <c r="B7" s="4"/>
      <c r="C7" s="4"/>
      <c r="D7" s="4"/>
      <c r="E7" s="4"/>
      <c r="F7" s="4"/>
      <c r="G7" s="35"/>
      <c r="H7" s="36"/>
      <c r="I7" s="35"/>
      <c r="J7" s="35"/>
      <c r="K7" s="35"/>
      <c r="L7" s="35"/>
      <c r="M7" s="35"/>
      <c r="N7" s="35"/>
      <c r="O7" s="35"/>
      <c r="P7" s="35"/>
      <c r="Q7" s="35"/>
      <c r="R7" s="35"/>
      <c r="S7" s="35"/>
      <c r="T7" s="35"/>
      <c r="U7" s="35"/>
      <c r="V7" s="35"/>
      <c r="W7" s="35"/>
      <c r="X7" s="35"/>
      <c r="Y7" s="35"/>
      <c r="Z7" s="1"/>
    </row>
    <row r="8" spans="1:26" ht="15" customHeight="1" x14ac:dyDescent="0.3">
      <c r="A8" s="35"/>
      <c r="B8" s="167" t="str">
        <f ca="1">'DADOS GERAIS'!$B$8</f>
        <v>Secretaria de Atenção Especializada à Saúde</v>
      </c>
      <c r="C8" s="168"/>
      <c r="D8" s="169" t="str">
        <f>'PO - Planilha Orçamentária'!G8</f>
        <v>BDI:</v>
      </c>
      <c r="E8" s="170"/>
      <c r="F8" s="171" t="str">
        <f>'DADOS GERAIS'!$B$21</f>
        <v>Data:</v>
      </c>
      <c r="G8" s="35"/>
      <c r="H8" s="36"/>
      <c r="I8" s="35"/>
      <c r="J8" s="35"/>
      <c r="K8" s="35"/>
      <c r="L8" s="35"/>
      <c r="M8" s="35"/>
      <c r="N8" s="35"/>
      <c r="O8" s="35"/>
      <c r="P8" s="35"/>
      <c r="Q8" s="35"/>
      <c r="R8" s="35"/>
      <c r="S8" s="35"/>
      <c r="T8" s="35"/>
      <c r="U8" s="35"/>
      <c r="V8" s="35"/>
      <c r="W8" s="35"/>
      <c r="X8" s="35"/>
      <c r="Y8" s="35"/>
      <c r="Z8" s="1"/>
    </row>
    <row r="9" spans="1:26" ht="15" customHeight="1" x14ac:dyDescent="0.3">
      <c r="A9" s="35"/>
      <c r="B9" s="172" t="str">
        <f ca="1">'DADOS GERAIS'!$B$9</f>
        <v>Unidade Básica de Saúde Porte 1</v>
      </c>
      <c r="C9" s="173"/>
      <c r="D9" s="174">
        <v>0.2021</v>
      </c>
      <c r="E9" s="175"/>
      <c r="F9" s="176" t="str">
        <f>'DADOS GERAIS'!$C$21</f>
        <v>16/01/2025</v>
      </c>
      <c r="G9" s="35"/>
      <c r="H9" s="36"/>
      <c r="I9" s="35"/>
      <c r="J9" s="35"/>
      <c r="K9" s="35"/>
      <c r="L9" s="35"/>
      <c r="M9" s="35"/>
      <c r="N9" s="35"/>
      <c r="O9" s="35"/>
      <c r="P9" s="35"/>
      <c r="Q9" s="35"/>
      <c r="R9" s="35"/>
      <c r="S9" s="35"/>
      <c r="T9" s="35"/>
      <c r="U9" s="35"/>
      <c r="V9" s="35"/>
      <c r="W9" s="35"/>
      <c r="X9" s="35"/>
      <c r="Y9" s="35"/>
      <c r="Z9" s="1"/>
    </row>
    <row r="10" spans="1:26" ht="15" customHeight="1" x14ac:dyDescent="0.3">
      <c r="A10" s="35"/>
      <c r="B10" s="172"/>
      <c r="C10" s="173"/>
      <c r="D10" s="177"/>
      <c r="E10" s="164"/>
      <c r="F10" s="178"/>
      <c r="G10" s="35"/>
      <c r="H10" s="36"/>
      <c r="I10" s="35"/>
      <c r="J10" s="35"/>
      <c r="K10" s="35"/>
      <c r="L10" s="35"/>
      <c r="M10" s="35"/>
      <c r="N10" s="35"/>
      <c r="O10" s="35"/>
      <c r="P10" s="35"/>
      <c r="Q10" s="35"/>
      <c r="R10" s="35"/>
      <c r="S10" s="35"/>
      <c r="T10" s="35"/>
      <c r="U10" s="35"/>
      <c r="V10" s="35"/>
      <c r="W10" s="35"/>
      <c r="X10" s="35"/>
      <c r="Y10" s="35"/>
      <c r="Z10" s="1"/>
    </row>
    <row r="11" spans="1:26" ht="15" customHeight="1" x14ac:dyDescent="0.3">
      <c r="A11" s="35"/>
      <c r="B11" s="179" t="str">
        <f>'PO - Planilha Orçamentária'!A11</f>
        <v>Bancos:</v>
      </c>
      <c r="C11" s="173"/>
      <c r="D11" s="177" t="s">
        <v>14897</v>
      </c>
      <c r="E11" s="177"/>
      <c r="F11" s="178"/>
      <c r="G11" s="35"/>
      <c r="H11" s="36"/>
      <c r="I11" s="35"/>
      <c r="J11" s="35"/>
      <c r="K11" s="35"/>
      <c r="L11" s="35"/>
      <c r="M11" s="35"/>
      <c r="N11" s="35"/>
      <c r="O11" s="35"/>
      <c r="P11" s="35"/>
      <c r="Q11" s="35"/>
      <c r="R11" s="35"/>
      <c r="S11" s="35"/>
      <c r="T11" s="35"/>
      <c r="U11" s="35"/>
      <c r="V11" s="35"/>
      <c r="W11" s="35"/>
      <c r="X11" s="35"/>
      <c r="Y11" s="35"/>
      <c r="Z11" s="1"/>
    </row>
    <row r="12" spans="1:26" ht="15" customHeight="1" x14ac:dyDescent="0.3">
      <c r="A12" s="35"/>
      <c r="B12" s="263" t="s">
        <v>14893</v>
      </c>
      <c r="C12" s="264"/>
      <c r="D12" s="180" t="s">
        <v>14898</v>
      </c>
      <c r="E12" s="175"/>
      <c r="F12" s="181"/>
      <c r="G12" s="35"/>
      <c r="H12" s="36"/>
      <c r="I12" s="35"/>
      <c r="J12" s="35"/>
      <c r="K12" s="35"/>
      <c r="L12" s="35"/>
      <c r="M12" s="35"/>
      <c r="N12" s="35"/>
      <c r="O12" s="35"/>
      <c r="P12" s="35"/>
      <c r="Q12" s="35"/>
      <c r="R12" s="35"/>
      <c r="S12" s="35"/>
      <c r="T12" s="35"/>
      <c r="U12" s="35"/>
      <c r="V12" s="35"/>
      <c r="W12" s="35"/>
      <c r="X12" s="35"/>
      <c r="Y12" s="35"/>
      <c r="Z12" s="1"/>
    </row>
    <row r="13" spans="1:26" ht="15" customHeight="1" x14ac:dyDescent="0.3">
      <c r="A13" s="35"/>
      <c r="B13" s="265"/>
      <c r="C13" s="266"/>
      <c r="D13" s="182"/>
      <c r="E13" s="183"/>
      <c r="F13" s="184"/>
      <c r="G13" s="35"/>
      <c r="H13" s="36"/>
      <c r="I13" s="35"/>
      <c r="J13" s="35"/>
      <c r="K13" s="35"/>
      <c r="L13" s="35"/>
      <c r="M13" s="35"/>
      <c r="N13" s="35"/>
      <c r="O13" s="35"/>
      <c r="P13" s="35"/>
      <c r="Q13" s="35"/>
      <c r="R13" s="35"/>
      <c r="S13" s="35"/>
      <c r="T13" s="35"/>
      <c r="U13" s="35"/>
      <c r="V13" s="35"/>
      <c r="W13" s="35"/>
      <c r="X13" s="35"/>
      <c r="Y13" s="35"/>
      <c r="Z13" s="1"/>
    </row>
    <row r="14" spans="1:26" ht="15" customHeight="1" x14ac:dyDescent="0.3">
      <c r="A14" s="35"/>
      <c r="B14" s="4"/>
      <c r="C14" s="4"/>
      <c r="D14" s="4"/>
      <c r="E14" s="4"/>
      <c r="F14" s="4"/>
      <c r="G14" s="35"/>
      <c r="H14" s="36"/>
      <c r="I14" s="35"/>
      <c r="J14" s="35"/>
      <c r="K14" s="35"/>
      <c r="L14" s="35"/>
      <c r="M14" s="35"/>
      <c r="N14" s="35"/>
      <c r="O14" s="35"/>
      <c r="P14" s="35"/>
      <c r="Q14" s="35"/>
      <c r="R14" s="35"/>
      <c r="S14" s="35"/>
      <c r="T14" s="35"/>
      <c r="U14" s="35"/>
      <c r="V14" s="35"/>
      <c r="W14" s="35"/>
      <c r="X14" s="35"/>
      <c r="Y14" s="35"/>
      <c r="Z14" s="1"/>
    </row>
    <row r="15" spans="1:26" ht="20.25" customHeight="1" x14ac:dyDescent="0.35">
      <c r="A15" s="4"/>
      <c r="B15" s="87" t="s">
        <v>246</v>
      </c>
      <c r="C15" s="88"/>
      <c r="D15" s="88"/>
      <c r="E15" s="88"/>
      <c r="F15" s="89"/>
      <c r="G15" s="4"/>
      <c r="H15" s="86"/>
      <c r="I15" s="86"/>
      <c r="J15" s="86"/>
      <c r="K15" s="86"/>
      <c r="L15" s="86"/>
      <c r="M15" s="86"/>
      <c r="N15" s="86"/>
      <c r="O15" s="86"/>
      <c r="P15" s="86"/>
      <c r="Q15" s="86"/>
      <c r="R15" s="86"/>
      <c r="S15" s="86"/>
      <c r="T15" s="86"/>
      <c r="U15" s="86"/>
      <c r="V15" s="86"/>
      <c r="W15" s="86"/>
      <c r="X15" s="86"/>
      <c r="Y15" s="86"/>
      <c r="Z15" s="86"/>
    </row>
    <row r="16" spans="1:26" ht="20.25" customHeight="1" x14ac:dyDescent="0.35">
      <c r="A16" s="4"/>
      <c r="B16" s="90"/>
      <c r="C16" s="91"/>
      <c r="D16" s="91"/>
      <c r="E16" s="91"/>
      <c r="F16" s="92"/>
      <c r="G16" s="4"/>
      <c r="H16" s="86"/>
      <c r="I16" s="86"/>
      <c r="J16" s="86"/>
      <c r="K16" s="86"/>
      <c r="L16" s="86"/>
      <c r="M16" s="86"/>
      <c r="N16" s="86"/>
      <c r="O16" s="86"/>
      <c r="P16" s="86"/>
      <c r="Q16" s="86"/>
      <c r="R16" s="86"/>
      <c r="S16" s="86"/>
      <c r="T16" s="86"/>
      <c r="U16" s="86"/>
      <c r="V16" s="86"/>
      <c r="W16" s="86"/>
      <c r="X16" s="86"/>
      <c r="Y16" s="86"/>
      <c r="Z16" s="86"/>
    </row>
    <row r="17" spans="1:26" ht="20.25" customHeight="1" x14ac:dyDescent="0.35">
      <c r="A17" s="4"/>
      <c r="B17" s="90"/>
      <c r="C17" s="91"/>
      <c r="D17" s="91"/>
      <c r="E17" s="91"/>
      <c r="F17" s="92"/>
      <c r="G17" s="4"/>
      <c r="H17" s="86"/>
      <c r="I17" s="86"/>
      <c r="J17" s="86"/>
      <c r="K17" s="86"/>
      <c r="L17" s="86"/>
      <c r="M17" s="86"/>
      <c r="N17" s="86"/>
      <c r="O17" s="86"/>
      <c r="P17" s="86"/>
      <c r="Q17" s="86"/>
      <c r="R17" s="86"/>
      <c r="S17" s="86"/>
      <c r="T17" s="86"/>
      <c r="U17" s="86"/>
      <c r="V17" s="86"/>
      <c r="W17" s="86"/>
      <c r="X17" s="86"/>
      <c r="Y17" s="86"/>
      <c r="Z17" s="86"/>
    </row>
    <row r="18" spans="1:26" ht="20.25" customHeight="1" x14ac:dyDescent="0.35">
      <c r="A18" s="4"/>
      <c r="B18" s="90"/>
      <c r="C18" s="91"/>
      <c r="D18" s="91"/>
      <c r="E18" s="91"/>
      <c r="F18" s="92"/>
      <c r="G18" s="4"/>
      <c r="H18" s="86"/>
      <c r="I18" s="86"/>
      <c r="J18" s="86"/>
      <c r="K18" s="86"/>
      <c r="L18" s="86"/>
      <c r="M18" s="86"/>
      <c r="N18" s="86"/>
      <c r="O18" s="86"/>
      <c r="P18" s="86"/>
      <c r="Q18" s="86"/>
      <c r="R18" s="86"/>
      <c r="S18" s="86"/>
      <c r="T18" s="86"/>
      <c r="U18" s="86"/>
      <c r="V18" s="86"/>
      <c r="W18" s="86"/>
      <c r="X18" s="86"/>
      <c r="Y18" s="86"/>
      <c r="Z18" s="86"/>
    </row>
    <row r="19" spans="1:26" ht="20.25" customHeight="1" x14ac:dyDescent="0.35">
      <c r="A19" s="4"/>
      <c r="B19" s="90"/>
      <c r="C19" s="91"/>
      <c r="D19" s="91"/>
      <c r="E19" s="91"/>
      <c r="F19" s="92"/>
      <c r="G19" s="4"/>
      <c r="H19" s="86"/>
      <c r="I19" s="86"/>
      <c r="J19" s="86"/>
      <c r="K19" s="86"/>
      <c r="L19" s="86"/>
      <c r="M19" s="86"/>
      <c r="N19" s="86"/>
      <c r="O19" s="86"/>
      <c r="P19" s="86"/>
      <c r="Q19" s="86"/>
      <c r="R19" s="86"/>
      <c r="S19" s="86"/>
      <c r="T19" s="86"/>
      <c r="U19" s="86"/>
      <c r="V19" s="86"/>
      <c r="W19" s="86"/>
      <c r="X19" s="86"/>
      <c r="Y19" s="86"/>
      <c r="Z19" s="86"/>
    </row>
    <row r="20" spans="1:26" ht="20.25" customHeight="1" x14ac:dyDescent="0.35">
      <c r="A20" s="4"/>
      <c r="B20" s="93"/>
      <c r="C20" s="94"/>
      <c r="D20" s="94"/>
      <c r="E20" s="94"/>
      <c r="F20" s="95"/>
      <c r="G20" s="4"/>
      <c r="H20" s="86"/>
      <c r="I20" s="86"/>
      <c r="J20" s="86"/>
      <c r="K20" s="86"/>
      <c r="L20" s="86"/>
      <c r="M20" s="86"/>
      <c r="N20" s="86"/>
      <c r="O20" s="86"/>
      <c r="P20" s="86"/>
      <c r="Q20" s="86"/>
      <c r="R20" s="86"/>
      <c r="S20" s="86"/>
      <c r="T20" s="86"/>
      <c r="U20" s="86"/>
      <c r="V20" s="86"/>
      <c r="W20" s="86"/>
      <c r="X20" s="86"/>
      <c r="Y20" s="86"/>
      <c r="Z20" s="86"/>
    </row>
    <row r="21" spans="1:26" ht="15" customHeight="1" x14ac:dyDescent="0.3">
      <c r="A21" s="35"/>
      <c r="B21" s="4"/>
      <c r="C21" s="4"/>
      <c r="D21" s="4"/>
      <c r="E21" s="4"/>
      <c r="F21" s="4"/>
      <c r="G21" s="35"/>
      <c r="H21" s="36"/>
      <c r="I21" s="35"/>
      <c r="J21" s="35"/>
      <c r="K21" s="35"/>
      <c r="L21" s="35"/>
      <c r="M21" s="35"/>
      <c r="N21" s="35"/>
      <c r="O21" s="35"/>
      <c r="P21" s="35"/>
      <c r="Q21" s="35"/>
      <c r="R21" s="35"/>
      <c r="S21" s="35"/>
      <c r="T21" s="35"/>
      <c r="U21" s="35"/>
      <c r="V21" s="35"/>
      <c r="W21" s="35"/>
      <c r="X21" s="35"/>
      <c r="Y21" s="35"/>
      <c r="Z21" s="1"/>
    </row>
    <row r="22" spans="1:26" ht="20.25" customHeight="1" x14ac:dyDescent="0.35">
      <c r="A22" s="4"/>
      <c r="B22" s="314" t="s">
        <v>12</v>
      </c>
      <c r="C22" s="314" t="s">
        <v>13</v>
      </c>
      <c r="D22" s="314" t="s">
        <v>247</v>
      </c>
      <c r="E22" s="335" t="s">
        <v>248</v>
      </c>
      <c r="F22" s="336"/>
      <c r="G22" s="86"/>
      <c r="H22" s="86"/>
      <c r="I22" s="86"/>
      <c r="J22" s="86"/>
      <c r="K22" s="86"/>
      <c r="L22" s="86"/>
      <c r="M22" s="86"/>
      <c r="N22" s="86"/>
      <c r="O22" s="86"/>
      <c r="P22" s="86"/>
      <c r="Q22" s="86"/>
      <c r="R22" s="86"/>
      <c r="S22" s="86"/>
      <c r="T22" s="86"/>
      <c r="U22" s="86"/>
      <c r="V22" s="86"/>
      <c r="W22" s="86"/>
      <c r="X22" s="86"/>
      <c r="Y22" s="86"/>
    </row>
    <row r="23" spans="1:26" ht="20.25" customHeight="1" x14ac:dyDescent="0.35">
      <c r="A23" s="4"/>
      <c r="B23" s="315"/>
      <c r="C23" s="315"/>
      <c r="D23" s="315"/>
      <c r="E23" s="335"/>
      <c r="F23" s="336"/>
      <c r="G23" s="86"/>
      <c r="H23" s="86"/>
      <c r="I23" s="86"/>
      <c r="J23" s="86"/>
      <c r="K23" s="86"/>
      <c r="L23" s="86"/>
      <c r="M23" s="86"/>
      <c r="N23" s="86"/>
      <c r="O23" s="86"/>
      <c r="P23" s="86"/>
      <c r="Q23" s="86"/>
      <c r="R23" s="86"/>
      <c r="S23" s="86"/>
      <c r="T23" s="86"/>
      <c r="U23" s="86"/>
      <c r="V23" s="86"/>
      <c r="W23" s="86"/>
      <c r="X23" s="86"/>
      <c r="Y23" s="86"/>
    </row>
    <row r="24" spans="1:26" ht="15" customHeight="1" x14ac:dyDescent="0.3">
      <c r="A24" s="35"/>
      <c r="B24" s="4"/>
      <c r="C24" s="4"/>
      <c r="D24" s="4"/>
      <c r="E24" s="4"/>
      <c r="F24" s="35"/>
      <c r="G24" s="36"/>
      <c r="H24" s="35"/>
      <c r="I24" s="35"/>
      <c r="J24" s="35"/>
      <c r="K24" s="35"/>
      <c r="L24" s="35"/>
      <c r="M24" s="35"/>
      <c r="N24" s="35"/>
      <c r="O24" s="35"/>
      <c r="P24" s="35"/>
      <c r="Q24" s="35"/>
      <c r="R24" s="35"/>
      <c r="S24" s="35"/>
      <c r="T24" s="35"/>
      <c r="U24" s="35"/>
      <c r="V24" s="35"/>
      <c r="W24" s="35"/>
      <c r="X24" s="35"/>
      <c r="Y24" s="1"/>
    </row>
    <row r="25" spans="1:26" ht="20.25" customHeight="1" x14ac:dyDescent="0.35">
      <c r="A25" s="4"/>
      <c r="B25" s="338">
        <v>1</v>
      </c>
      <c r="C25" s="339" t="s">
        <v>249</v>
      </c>
      <c r="D25" s="338" t="s">
        <v>250</v>
      </c>
      <c r="E25" s="337">
        <v>5.5E-2</v>
      </c>
      <c r="F25" s="337"/>
      <c r="G25" s="86"/>
      <c r="H25" s="86"/>
      <c r="I25" s="86"/>
      <c r="J25" s="86"/>
      <c r="K25" s="86"/>
      <c r="L25" s="86"/>
      <c r="M25" s="86"/>
      <c r="N25" s="86"/>
      <c r="O25" s="86"/>
      <c r="P25" s="86"/>
      <c r="Q25" s="86"/>
      <c r="R25" s="86"/>
      <c r="S25" s="86"/>
      <c r="T25" s="86"/>
      <c r="U25" s="86"/>
      <c r="V25" s="86"/>
      <c r="W25" s="86"/>
      <c r="X25" s="86"/>
      <c r="Y25" s="86"/>
    </row>
    <row r="26" spans="1:26" ht="20.25" customHeight="1" x14ac:dyDescent="0.35">
      <c r="A26" s="4"/>
      <c r="B26" s="338">
        <v>2</v>
      </c>
      <c r="C26" s="339" t="s">
        <v>251</v>
      </c>
      <c r="D26" s="338" t="s">
        <v>252</v>
      </c>
      <c r="E26" s="337">
        <v>2.2700000000000001E-2</v>
      </c>
      <c r="F26" s="337"/>
      <c r="G26" s="86"/>
      <c r="H26" s="86"/>
      <c r="I26" s="86"/>
      <c r="J26" s="86"/>
      <c r="K26" s="86"/>
      <c r="L26" s="86"/>
      <c r="M26" s="86"/>
      <c r="N26" s="86"/>
      <c r="O26" s="86"/>
      <c r="P26" s="86"/>
      <c r="Q26" s="86"/>
      <c r="R26" s="86"/>
      <c r="S26" s="86"/>
      <c r="T26" s="86"/>
      <c r="U26" s="86"/>
      <c r="V26" s="86"/>
      <c r="W26" s="86"/>
      <c r="X26" s="86"/>
      <c r="Y26" s="86"/>
    </row>
    <row r="27" spans="1:26" ht="20.25" customHeight="1" x14ac:dyDescent="0.35">
      <c r="A27" s="4"/>
      <c r="B27" s="338">
        <v>3</v>
      </c>
      <c r="C27" s="339" t="s">
        <v>253</v>
      </c>
      <c r="D27" s="338" t="s">
        <v>254</v>
      </c>
      <c r="E27" s="337">
        <v>0.01</v>
      </c>
      <c r="F27" s="337"/>
      <c r="G27" s="86"/>
      <c r="H27" s="86"/>
      <c r="I27" s="86"/>
      <c r="J27" s="86"/>
      <c r="K27" s="86"/>
      <c r="L27" s="86"/>
      <c r="M27" s="86"/>
      <c r="N27" s="86"/>
      <c r="O27" s="86"/>
      <c r="P27" s="86"/>
      <c r="Q27" s="86"/>
      <c r="R27" s="86"/>
      <c r="S27" s="86"/>
      <c r="T27" s="86"/>
      <c r="U27" s="86"/>
      <c r="V27" s="86"/>
      <c r="W27" s="86"/>
      <c r="X27" s="86"/>
      <c r="Y27" s="86"/>
    </row>
    <row r="28" spans="1:26" ht="20.25" customHeight="1" x14ac:dyDescent="0.35">
      <c r="A28" s="4"/>
      <c r="B28" s="338">
        <v>4</v>
      </c>
      <c r="C28" s="339" t="s">
        <v>255</v>
      </c>
      <c r="D28" s="338" t="s">
        <v>256</v>
      </c>
      <c r="E28" s="337">
        <v>7.4999999999999997E-3</v>
      </c>
      <c r="F28" s="337"/>
      <c r="G28" s="86"/>
      <c r="H28" s="86"/>
      <c r="I28" s="86"/>
      <c r="J28" s="86"/>
      <c r="K28" s="86"/>
      <c r="L28" s="86"/>
      <c r="M28" s="86"/>
      <c r="N28" s="86"/>
      <c r="O28" s="86"/>
      <c r="P28" s="86"/>
      <c r="Q28" s="86"/>
      <c r="R28" s="86"/>
      <c r="S28" s="86"/>
      <c r="T28" s="86"/>
      <c r="U28" s="86"/>
      <c r="V28" s="86"/>
      <c r="W28" s="86"/>
      <c r="X28" s="86"/>
      <c r="Y28" s="86"/>
    </row>
    <row r="29" spans="1:26" ht="20.25" customHeight="1" x14ac:dyDescent="0.35">
      <c r="A29" s="4"/>
      <c r="B29" s="338">
        <v>5</v>
      </c>
      <c r="C29" s="339" t="s">
        <v>257</v>
      </c>
      <c r="D29" s="338" t="s">
        <v>234</v>
      </c>
      <c r="E29" s="337">
        <v>4.045E-2</v>
      </c>
      <c r="F29" s="337"/>
      <c r="G29" s="86"/>
      <c r="H29" s="86"/>
      <c r="I29" s="86"/>
      <c r="J29" s="86"/>
      <c r="K29" s="86"/>
      <c r="L29" s="86"/>
      <c r="M29" s="86"/>
      <c r="N29" s="86"/>
      <c r="O29" s="86"/>
      <c r="P29" s="86"/>
      <c r="Q29" s="86"/>
      <c r="R29" s="86"/>
      <c r="S29" s="86"/>
      <c r="T29" s="86"/>
      <c r="U29" s="86"/>
      <c r="V29" s="86"/>
      <c r="W29" s="86"/>
      <c r="X29" s="86"/>
      <c r="Y29" s="86"/>
    </row>
    <row r="30" spans="1:26" ht="20.25" customHeight="1" x14ac:dyDescent="0.35">
      <c r="A30" s="4"/>
      <c r="B30" s="338">
        <v>6</v>
      </c>
      <c r="C30" s="339" t="s">
        <v>258</v>
      </c>
      <c r="D30" s="338" t="s">
        <v>259</v>
      </c>
      <c r="E30" s="337">
        <f t="shared" ref="E30" si="0">SUM(E31:E34)</f>
        <v>5.1499999999999997E-2</v>
      </c>
      <c r="F30" s="337"/>
      <c r="G30" s="86"/>
      <c r="H30" s="86"/>
      <c r="I30" s="86"/>
      <c r="J30" s="86"/>
      <c r="K30" s="86"/>
      <c r="L30" s="86"/>
      <c r="M30" s="86"/>
      <c r="N30" s="86"/>
      <c r="O30" s="86"/>
      <c r="P30" s="86"/>
      <c r="Q30" s="86"/>
      <c r="R30" s="86"/>
      <c r="S30" s="86"/>
      <c r="T30" s="86"/>
      <c r="U30" s="86"/>
      <c r="V30" s="86"/>
      <c r="W30" s="86"/>
      <c r="X30" s="86"/>
      <c r="Y30" s="86"/>
    </row>
    <row r="31" spans="1:26" ht="20.25" customHeight="1" x14ac:dyDescent="0.35">
      <c r="A31" s="4"/>
      <c r="B31" s="338" t="s">
        <v>260</v>
      </c>
      <c r="C31" s="339" t="s">
        <v>261</v>
      </c>
      <c r="D31" s="339"/>
      <c r="E31" s="337">
        <v>6.4999999999999997E-3</v>
      </c>
      <c r="F31" s="337"/>
      <c r="G31" s="86"/>
      <c r="H31" s="86"/>
      <c r="I31" s="86"/>
      <c r="J31" s="86"/>
      <c r="K31" s="86"/>
      <c r="L31" s="86"/>
      <c r="M31" s="86"/>
      <c r="N31" s="86"/>
      <c r="O31" s="86"/>
      <c r="P31" s="86"/>
      <c r="Q31" s="86"/>
      <c r="R31" s="86"/>
      <c r="S31" s="86"/>
      <c r="T31" s="86"/>
      <c r="U31" s="86"/>
      <c r="V31" s="86"/>
      <c r="W31" s="86"/>
      <c r="X31" s="86"/>
      <c r="Y31" s="86"/>
    </row>
    <row r="32" spans="1:26" ht="20.25" customHeight="1" x14ac:dyDescent="0.35">
      <c r="A32" s="4"/>
      <c r="B32" s="338" t="s">
        <v>262</v>
      </c>
      <c r="C32" s="339" t="s">
        <v>263</v>
      </c>
      <c r="D32" s="339"/>
      <c r="E32" s="337">
        <v>0.03</v>
      </c>
      <c r="F32" s="337"/>
      <c r="G32" s="86"/>
      <c r="H32" s="86"/>
      <c r="I32" s="86"/>
      <c r="J32" s="86"/>
      <c r="K32" s="86"/>
      <c r="L32" s="86"/>
      <c r="M32" s="86"/>
      <c r="N32" s="86"/>
      <c r="O32" s="86"/>
      <c r="P32" s="86"/>
      <c r="Q32" s="86"/>
      <c r="R32" s="86"/>
      <c r="S32" s="86"/>
      <c r="T32" s="86"/>
      <c r="U32" s="86"/>
      <c r="V32" s="86"/>
      <c r="W32" s="86"/>
      <c r="X32" s="86"/>
      <c r="Y32" s="86"/>
    </row>
    <row r="33" spans="1:26" ht="20.25" customHeight="1" x14ac:dyDescent="0.35">
      <c r="A33" s="4"/>
      <c r="B33" s="338" t="s">
        <v>264</v>
      </c>
      <c r="C33" s="339" t="s">
        <v>265</v>
      </c>
      <c r="D33" s="339"/>
      <c r="E33" s="337">
        <v>1.4999999999999999E-2</v>
      </c>
      <c r="F33" s="337"/>
      <c r="G33" s="86"/>
      <c r="H33" s="86"/>
      <c r="I33" s="86"/>
      <c r="J33" s="86"/>
      <c r="K33" s="86"/>
      <c r="L33" s="86"/>
      <c r="M33" s="86"/>
      <c r="N33" s="86"/>
      <c r="O33" s="86"/>
      <c r="P33" s="86"/>
      <c r="Q33" s="86"/>
      <c r="R33" s="86"/>
      <c r="S33" s="86"/>
      <c r="T33" s="86"/>
      <c r="U33" s="86"/>
      <c r="V33" s="86"/>
      <c r="W33" s="86"/>
      <c r="X33" s="86"/>
      <c r="Y33" s="86"/>
    </row>
    <row r="34" spans="1:26" ht="20.25" customHeight="1" x14ac:dyDescent="0.35">
      <c r="A34" s="4"/>
      <c r="B34" s="338" t="s">
        <v>266</v>
      </c>
      <c r="C34" s="339" t="s">
        <v>267</v>
      </c>
      <c r="D34" s="339"/>
      <c r="E34" s="337">
        <v>0</v>
      </c>
      <c r="F34" s="337"/>
      <c r="G34" s="86"/>
      <c r="H34" s="86"/>
      <c r="I34" s="86"/>
      <c r="J34" s="86"/>
      <c r="K34" s="86"/>
      <c r="L34" s="86"/>
      <c r="M34" s="86"/>
      <c r="N34" s="86"/>
      <c r="O34" s="86"/>
      <c r="P34" s="86"/>
      <c r="Q34" s="86"/>
      <c r="R34" s="86"/>
      <c r="S34" s="86"/>
      <c r="T34" s="86"/>
      <c r="U34" s="86"/>
      <c r="V34" s="86"/>
      <c r="W34" s="86"/>
      <c r="X34" s="86"/>
      <c r="Y34" s="86"/>
    </row>
    <row r="35" spans="1:26" ht="20.25" customHeight="1" x14ac:dyDescent="0.35">
      <c r="A35" s="4"/>
      <c r="B35" s="338"/>
      <c r="C35" s="339"/>
      <c r="D35" s="339"/>
      <c r="E35" s="337"/>
      <c r="F35" s="337"/>
      <c r="G35" s="86"/>
      <c r="H35" s="86"/>
      <c r="I35" s="86"/>
      <c r="J35" s="86"/>
      <c r="K35" s="86"/>
      <c r="L35" s="86"/>
      <c r="M35" s="86"/>
      <c r="N35" s="86"/>
      <c r="O35" s="86"/>
      <c r="P35" s="86"/>
      <c r="Q35" s="86"/>
      <c r="R35" s="86"/>
      <c r="S35" s="86"/>
      <c r="T35" s="86"/>
      <c r="U35" s="86"/>
      <c r="V35" s="86"/>
      <c r="W35" s="86"/>
      <c r="X35" s="86"/>
      <c r="Y35" s="86"/>
    </row>
    <row r="36" spans="1:26" ht="20.25" customHeight="1" x14ac:dyDescent="0.35">
      <c r="A36" s="4"/>
      <c r="B36" s="340" t="s">
        <v>268</v>
      </c>
      <c r="C36" s="341"/>
      <c r="D36" s="341"/>
      <c r="E36" s="342">
        <f t="shared" ref="E36" si="1">((1+E25+E26+E27)*(1+E28)*(1+E29)/(1-E30))-1</f>
        <v>0.20209298469952564</v>
      </c>
      <c r="F36" s="342"/>
      <c r="G36" s="86"/>
      <c r="H36" s="86"/>
      <c r="I36" s="86"/>
      <c r="J36" s="86"/>
      <c r="K36" s="86"/>
      <c r="L36" s="86"/>
      <c r="M36" s="86"/>
      <c r="N36" s="86"/>
      <c r="O36" s="86"/>
      <c r="P36" s="86"/>
      <c r="Q36" s="86"/>
      <c r="R36" s="86"/>
      <c r="S36" s="86"/>
      <c r="T36" s="86"/>
      <c r="U36" s="86"/>
      <c r="V36" s="86"/>
      <c r="W36" s="86"/>
      <c r="X36" s="86"/>
      <c r="Y36" s="86"/>
    </row>
    <row r="37" spans="1:26" ht="6" customHeight="1" x14ac:dyDescent="0.35">
      <c r="A37" s="4"/>
      <c r="B37" s="42"/>
      <c r="C37" s="42"/>
      <c r="D37" s="42"/>
      <c r="E37" s="96"/>
      <c r="F37" s="96"/>
      <c r="G37" s="4"/>
      <c r="H37" s="86"/>
      <c r="I37" s="86"/>
      <c r="J37" s="86"/>
      <c r="K37" s="86"/>
      <c r="L37" s="86"/>
      <c r="M37" s="86"/>
      <c r="N37" s="86"/>
      <c r="O37" s="86"/>
      <c r="P37" s="86"/>
      <c r="Q37" s="86"/>
      <c r="R37" s="86"/>
      <c r="S37" s="86"/>
      <c r="T37" s="86"/>
      <c r="U37" s="86"/>
      <c r="V37" s="86"/>
      <c r="W37" s="86"/>
      <c r="X37" s="86"/>
      <c r="Y37" s="86"/>
      <c r="Z37" s="86"/>
    </row>
    <row r="38" spans="1:26" ht="6" customHeight="1" x14ac:dyDescent="0.35">
      <c r="A38" s="4"/>
      <c r="B38" s="42"/>
      <c r="C38" s="42"/>
      <c r="D38" s="42"/>
      <c r="E38" s="96"/>
      <c r="F38" s="96"/>
      <c r="G38" s="4"/>
      <c r="H38" s="86"/>
      <c r="I38" s="86"/>
      <c r="J38" s="86"/>
      <c r="K38" s="86"/>
      <c r="L38" s="86"/>
      <c r="M38" s="86"/>
      <c r="N38" s="86"/>
      <c r="O38" s="86"/>
      <c r="P38" s="86"/>
      <c r="Q38" s="86"/>
      <c r="R38" s="86"/>
      <c r="S38" s="86"/>
      <c r="T38" s="86"/>
      <c r="U38" s="86"/>
      <c r="V38" s="86"/>
      <c r="W38" s="86"/>
      <c r="X38" s="86"/>
      <c r="Y38" s="86"/>
      <c r="Z38" s="86"/>
    </row>
    <row r="39" spans="1:26" ht="20.25" customHeight="1" x14ac:dyDescent="0.35">
      <c r="A39" s="4"/>
      <c r="B39" s="43" t="s">
        <v>269</v>
      </c>
      <c r="C39" s="35"/>
      <c r="D39" s="35"/>
      <c r="E39" s="35"/>
      <c r="F39" s="35"/>
      <c r="G39" s="4"/>
      <c r="H39" s="86"/>
      <c r="I39" s="86"/>
      <c r="J39" s="86"/>
      <c r="K39" s="86"/>
      <c r="L39" s="86"/>
      <c r="M39" s="86"/>
      <c r="N39" s="86"/>
      <c r="O39" s="86"/>
      <c r="P39" s="86"/>
      <c r="Q39" s="86"/>
      <c r="R39" s="86"/>
      <c r="S39" s="86"/>
      <c r="T39" s="86"/>
      <c r="U39" s="86"/>
      <c r="V39" s="86"/>
      <c r="W39" s="86"/>
      <c r="X39" s="86"/>
      <c r="Y39" s="86"/>
      <c r="Z39" s="86"/>
    </row>
    <row r="40" spans="1:26" ht="20.25" customHeight="1" x14ac:dyDescent="0.35">
      <c r="A40" s="4"/>
      <c r="B40" s="20" t="s">
        <v>270</v>
      </c>
      <c r="C40" s="316" t="s">
        <v>271</v>
      </c>
      <c r="D40" s="252"/>
      <c r="E40" s="252"/>
      <c r="F40" s="252"/>
      <c r="G40" s="4"/>
      <c r="H40" s="86"/>
      <c r="I40" s="86"/>
      <c r="J40" s="86"/>
      <c r="K40" s="86"/>
      <c r="L40" s="86"/>
      <c r="M40" s="86"/>
      <c r="N40" s="86"/>
      <c r="O40" s="86"/>
      <c r="P40" s="86"/>
      <c r="Q40" s="86"/>
      <c r="R40" s="86"/>
      <c r="S40" s="86"/>
      <c r="T40" s="86"/>
      <c r="U40" s="86"/>
      <c r="V40" s="86"/>
      <c r="W40" s="86"/>
      <c r="X40" s="86"/>
      <c r="Y40" s="86"/>
      <c r="Z40" s="86"/>
    </row>
    <row r="41" spans="1:26" ht="20.25" customHeight="1" x14ac:dyDescent="0.35">
      <c r="A41" s="4"/>
      <c r="B41" s="20" t="s">
        <v>272</v>
      </c>
      <c r="C41" s="316" t="s">
        <v>273</v>
      </c>
      <c r="D41" s="252"/>
      <c r="E41" s="252"/>
      <c r="F41" s="252"/>
      <c r="G41" s="4"/>
      <c r="H41" s="86"/>
      <c r="I41" s="86"/>
      <c r="J41" s="86"/>
      <c r="K41" s="86"/>
      <c r="L41" s="86"/>
      <c r="M41" s="86"/>
      <c r="N41" s="86"/>
      <c r="O41" s="86"/>
      <c r="P41" s="86"/>
      <c r="Q41" s="86"/>
      <c r="R41" s="86"/>
      <c r="S41" s="86"/>
      <c r="T41" s="86"/>
      <c r="U41" s="86"/>
      <c r="V41" s="86"/>
      <c r="W41" s="86"/>
      <c r="X41" s="86"/>
      <c r="Y41" s="86"/>
      <c r="Z41" s="86"/>
    </row>
    <row r="42" spans="1:26" ht="15.5" x14ac:dyDescent="0.35">
      <c r="A42" s="4"/>
      <c r="B42" s="20"/>
      <c r="C42" s="317"/>
      <c r="D42" s="252"/>
      <c r="E42" s="252"/>
      <c r="F42" s="252"/>
      <c r="G42" s="4"/>
      <c r="H42" s="86"/>
      <c r="I42" s="86"/>
      <c r="J42" s="86"/>
      <c r="K42" s="86"/>
      <c r="L42" s="86"/>
      <c r="M42" s="86"/>
      <c r="N42" s="86"/>
      <c r="O42" s="86"/>
      <c r="P42" s="86"/>
      <c r="Q42" s="86"/>
      <c r="R42" s="86"/>
      <c r="S42" s="86"/>
      <c r="T42" s="86"/>
      <c r="U42" s="86"/>
      <c r="V42" s="86"/>
      <c r="W42" s="86"/>
      <c r="X42" s="86"/>
      <c r="Y42" s="86"/>
      <c r="Z42" s="86"/>
    </row>
    <row r="43" spans="1:26" ht="20.25" customHeight="1" x14ac:dyDescent="0.35">
      <c r="A43" s="4"/>
      <c r="B43" s="20"/>
      <c r="C43" s="35"/>
      <c r="D43" s="97"/>
      <c r="E43" s="97"/>
      <c r="F43" s="97"/>
      <c r="G43" s="4"/>
      <c r="H43" s="86"/>
      <c r="I43" s="86"/>
      <c r="J43" s="86"/>
      <c r="K43" s="86"/>
      <c r="L43" s="86"/>
      <c r="M43" s="86"/>
      <c r="N43" s="86"/>
      <c r="O43" s="86"/>
      <c r="P43" s="86"/>
      <c r="Q43" s="86"/>
      <c r="R43" s="86"/>
      <c r="S43" s="86"/>
      <c r="T43" s="86"/>
      <c r="U43" s="86"/>
      <c r="V43" s="86"/>
      <c r="W43" s="86"/>
      <c r="X43" s="86"/>
      <c r="Y43" s="86"/>
      <c r="Z43" s="86"/>
    </row>
    <row r="44" spans="1:26" ht="20.25" customHeight="1" x14ac:dyDescent="0.35">
      <c r="A44" s="4"/>
      <c r="B44" s="43" t="s">
        <v>274</v>
      </c>
      <c r="C44" s="35"/>
      <c r="D44" s="35"/>
      <c r="E44" s="35"/>
      <c r="F44" s="35"/>
      <c r="G44" s="4"/>
      <c r="H44" s="86"/>
      <c r="I44" s="86"/>
      <c r="J44" s="86"/>
      <c r="K44" s="86"/>
      <c r="L44" s="86"/>
      <c r="M44" s="86"/>
      <c r="N44" s="86"/>
      <c r="O44" s="86"/>
      <c r="P44" s="86"/>
      <c r="Q44" s="86"/>
      <c r="R44" s="86"/>
      <c r="S44" s="86"/>
      <c r="T44" s="86"/>
      <c r="U44" s="86"/>
      <c r="V44" s="86"/>
      <c r="W44" s="86"/>
      <c r="X44" s="86"/>
      <c r="Y44" s="86"/>
      <c r="Z44" s="86"/>
    </row>
    <row r="45" spans="1:26" ht="20.25" customHeight="1" x14ac:dyDescent="0.35">
      <c r="A45" s="4"/>
      <c r="B45" s="20" t="s">
        <v>270</v>
      </c>
      <c r="C45" s="316" t="s">
        <v>275</v>
      </c>
      <c r="D45" s="252"/>
      <c r="E45" s="252"/>
      <c r="F45" s="252"/>
      <c r="G45" s="4"/>
      <c r="H45" s="86"/>
      <c r="I45" s="86"/>
      <c r="J45" s="86"/>
      <c r="K45" s="86"/>
      <c r="L45" s="86"/>
      <c r="M45" s="86"/>
      <c r="N45" s="86"/>
      <c r="O45" s="86"/>
      <c r="P45" s="86"/>
      <c r="Q45" s="86"/>
      <c r="R45" s="86"/>
      <c r="S45" s="86"/>
      <c r="T45" s="86"/>
      <c r="U45" s="86"/>
      <c r="V45" s="86"/>
      <c r="W45" s="86"/>
      <c r="X45" s="86"/>
      <c r="Y45" s="86"/>
      <c r="Z45" s="86"/>
    </row>
    <row r="46" spans="1:26" ht="20.25" customHeight="1" x14ac:dyDescent="0.35">
      <c r="A46" s="4"/>
      <c r="B46" s="20" t="s">
        <v>272</v>
      </c>
      <c r="C46" s="316" t="s">
        <v>276</v>
      </c>
      <c r="D46" s="252"/>
      <c r="E46" s="252"/>
      <c r="F46" s="252"/>
      <c r="G46" s="4"/>
      <c r="H46" s="86"/>
      <c r="I46" s="86"/>
      <c r="J46" s="86"/>
      <c r="K46" s="86"/>
      <c r="L46" s="86"/>
      <c r="M46" s="86"/>
      <c r="N46" s="86"/>
      <c r="O46" s="86"/>
      <c r="P46" s="86"/>
      <c r="Q46" s="86"/>
      <c r="R46" s="86"/>
      <c r="S46" s="86"/>
      <c r="T46" s="86"/>
      <c r="U46" s="86"/>
      <c r="V46" s="86"/>
      <c r="W46" s="86"/>
      <c r="X46" s="86"/>
      <c r="Y46" s="86"/>
      <c r="Z46" s="86"/>
    </row>
    <row r="47" spans="1:26" ht="20.25" customHeight="1" x14ac:dyDescent="0.35">
      <c r="A47" s="4"/>
      <c r="B47" s="4"/>
      <c r="C47" s="4"/>
      <c r="D47" s="4"/>
      <c r="E47" s="4"/>
      <c r="F47" s="98"/>
      <c r="G47" s="4"/>
      <c r="H47" s="86"/>
      <c r="I47" s="86"/>
      <c r="J47" s="86"/>
      <c r="K47" s="86"/>
      <c r="L47" s="86"/>
      <c r="M47" s="86"/>
      <c r="N47" s="86"/>
      <c r="O47" s="86"/>
      <c r="P47" s="86"/>
      <c r="Q47" s="86"/>
      <c r="R47" s="86"/>
      <c r="S47" s="86"/>
      <c r="T47" s="86"/>
      <c r="U47" s="86"/>
      <c r="V47" s="86"/>
      <c r="W47" s="86"/>
      <c r="X47" s="86"/>
      <c r="Y47" s="86"/>
      <c r="Z47" s="86"/>
    </row>
    <row r="48" spans="1:26" ht="20.25" customHeight="1" x14ac:dyDescent="0.35">
      <c r="A48" s="4"/>
      <c r="B48" s="312" t="s">
        <v>11</v>
      </c>
      <c r="C48" s="249"/>
      <c r="D48" s="249"/>
      <c r="E48" s="249"/>
      <c r="F48" s="250"/>
      <c r="G48" s="4"/>
      <c r="H48" s="86"/>
      <c r="I48" s="86"/>
      <c r="J48" s="86"/>
      <c r="K48" s="86"/>
      <c r="L48" s="86"/>
      <c r="M48" s="86"/>
      <c r="N48" s="86"/>
      <c r="O48" s="86"/>
      <c r="P48" s="86"/>
      <c r="Q48" s="86"/>
      <c r="R48" s="86"/>
      <c r="S48" s="86"/>
      <c r="T48" s="86"/>
      <c r="U48" s="86"/>
      <c r="V48" s="86"/>
      <c r="W48" s="86"/>
      <c r="X48" s="86"/>
      <c r="Y48" s="86"/>
      <c r="Z48" s="86"/>
    </row>
    <row r="49" spans="1:26" ht="20.25" customHeight="1" x14ac:dyDescent="0.35">
      <c r="A49" s="4"/>
      <c r="B49" s="251"/>
      <c r="C49" s="252"/>
      <c r="D49" s="252"/>
      <c r="E49" s="252"/>
      <c r="F49" s="253"/>
      <c r="G49" s="4"/>
      <c r="H49" s="86"/>
      <c r="I49" s="86"/>
      <c r="J49" s="86"/>
      <c r="K49" s="86"/>
      <c r="L49" s="86"/>
      <c r="M49" s="86"/>
      <c r="N49" s="86"/>
      <c r="O49" s="86"/>
      <c r="P49" s="86"/>
      <c r="Q49" s="86"/>
      <c r="R49" s="86"/>
      <c r="S49" s="86"/>
      <c r="T49" s="86"/>
      <c r="U49" s="86"/>
      <c r="V49" s="86"/>
      <c r="W49" s="86"/>
      <c r="X49" s="86"/>
      <c r="Y49" s="86"/>
      <c r="Z49" s="86"/>
    </row>
    <row r="50" spans="1:26" ht="20.25" customHeight="1" x14ac:dyDescent="0.35">
      <c r="A50" s="4"/>
      <c r="B50" s="251"/>
      <c r="C50" s="252"/>
      <c r="D50" s="252"/>
      <c r="E50" s="252"/>
      <c r="F50" s="253"/>
      <c r="G50" s="4"/>
      <c r="H50" s="86"/>
      <c r="I50" s="86"/>
      <c r="J50" s="86"/>
      <c r="K50" s="86"/>
      <c r="L50" s="86"/>
      <c r="M50" s="86"/>
      <c r="N50" s="86"/>
      <c r="O50" s="86"/>
      <c r="P50" s="86"/>
      <c r="Q50" s="86"/>
      <c r="R50" s="86"/>
      <c r="S50" s="86"/>
      <c r="T50" s="86"/>
      <c r="U50" s="86"/>
      <c r="V50" s="86"/>
      <c r="W50" s="86"/>
      <c r="X50" s="86"/>
      <c r="Y50" s="86"/>
      <c r="Z50" s="86"/>
    </row>
    <row r="51" spans="1:26" ht="20.25" customHeight="1" x14ac:dyDescent="0.35">
      <c r="A51" s="4"/>
      <c r="B51" s="251"/>
      <c r="C51" s="252"/>
      <c r="D51" s="252"/>
      <c r="E51" s="252"/>
      <c r="F51" s="253"/>
      <c r="G51" s="4"/>
      <c r="H51" s="86"/>
      <c r="I51" s="86"/>
      <c r="J51" s="86"/>
      <c r="K51" s="86"/>
      <c r="L51" s="86"/>
      <c r="M51" s="86"/>
      <c r="N51" s="86"/>
      <c r="O51" s="86"/>
      <c r="P51" s="86"/>
      <c r="Q51" s="86"/>
      <c r="R51" s="86"/>
      <c r="S51" s="86"/>
      <c r="T51" s="86"/>
      <c r="U51" s="86"/>
      <c r="V51" s="86"/>
      <c r="W51" s="86"/>
      <c r="X51" s="86"/>
      <c r="Y51" s="86"/>
      <c r="Z51" s="86"/>
    </row>
    <row r="52" spans="1:26" ht="20.25" customHeight="1" x14ac:dyDescent="0.35">
      <c r="A52" s="4"/>
      <c r="B52" s="261" t="str">
        <f>'DADOS GERAIS'!C22</f>
        <v>ERYCK BRAYANN TRISTÃO VEIGA DO MONTE</v>
      </c>
      <c r="C52" s="252"/>
      <c r="D52" s="252"/>
      <c r="E52" s="252"/>
      <c r="F52" s="253"/>
      <c r="G52" s="4"/>
      <c r="H52" s="86"/>
      <c r="I52" s="86"/>
      <c r="J52" s="86"/>
      <c r="K52" s="86"/>
      <c r="L52" s="86"/>
      <c r="M52" s="86"/>
      <c r="N52" s="86"/>
      <c r="O52" s="86"/>
      <c r="P52" s="86"/>
      <c r="Q52" s="86"/>
      <c r="R52" s="86"/>
      <c r="S52" s="86"/>
      <c r="T52" s="86"/>
      <c r="U52" s="86"/>
      <c r="V52" s="86"/>
      <c r="W52" s="86"/>
      <c r="X52" s="86"/>
      <c r="Y52" s="86"/>
      <c r="Z52" s="86"/>
    </row>
    <row r="53" spans="1:26" ht="20.25" customHeight="1" x14ac:dyDescent="0.35">
      <c r="A53" s="4"/>
      <c r="B53" s="313" t="str">
        <f>'DADOS GERAIS'!C23</f>
        <v>Engenheiro Civil  - CREA MG 212.981/D</v>
      </c>
      <c r="C53" s="252"/>
      <c r="D53" s="252"/>
      <c r="E53" s="252"/>
      <c r="F53" s="253"/>
      <c r="G53" s="4"/>
      <c r="H53" s="86"/>
      <c r="I53" s="86"/>
      <c r="J53" s="86"/>
      <c r="K53" s="86"/>
      <c r="L53" s="86"/>
      <c r="M53" s="86"/>
      <c r="N53" s="86"/>
      <c r="O53" s="86"/>
      <c r="P53" s="86"/>
      <c r="Q53" s="86"/>
      <c r="R53" s="86"/>
      <c r="S53" s="86"/>
      <c r="T53" s="86"/>
      <c r="U53" s="86"/>
      <c r="V53" s="86"/>
      <c r="W53" s="86"/>
      <c r="X53" s="86"/>
      <c r="Y53" s="86"/>
      <c r="Z53" s="86"/>
    </row>
    <row r="54" spans="1:26" ht="20.25" customHeight="1" x14ac:dyDescent="0.35">
      <c r="A54" s="4"/>
      <c r="B54" s="99"/>
      <c r="C54" s="100"/>
      <c r="D54" s="100"/>
      <c r="E54" s="100"/>
      <c r="F54" s="101"/>
      <c r="G54" s="4"/>
      <c r="H54" s="86"/>
      <c r="I54" s="86"/>
      <c r="J54" s="86"/>
      <c r="K54" s="86"/>
      <c r="L54" s="86"/>
      <c r="M54" s="86"/>
      <c r="N54" s="86"/>
      <c r="O54" s="86"/>
      <c r="P54" s="86"/>
      <c r="Q54" s="86"/>
      <c r="R54" s="86"/>
      <c r="S54" s="86"/>
      <c r="T54" s="86"/>
      <c r="U54" s="86"/>
      <c r="V54" s="86"/>
      <c r="W54" s="86"/>
      <c r="X54" s="86"/>
      <c r="Y54" s="86"/>
      <c r="Z54" s="86"/>
    </row>
    <row r="55" spans="1:26" ht="15.75" customHeight="1" x14ac:dyDescent="0.35">
      <c r="A55" s="4"/>
      <c r="B55" s="45"/>
      <c r="C55" s="30"/>
      <c r="D55" s="30"/>
      <c r="E55" s="30"/>
      <c r="F55" s="31"/>
      <c r="G55" s="4"/>
      <c r="H55" s="86"/>
      <c r="I55" s="86"/>
      <c r="J55" s="86"/>
      <c r="K55" s="86"/>
      <c r="L55" s="86"/>
      <c r="M55" s="86"/>
      <c r="N55" s="86"/>
      <c r="O55" s="86"/>
      <c r="P55" s="86"/>
      <c r="Q55" s="86"/>
      <c r="R55" s="86"/>
      <c r="S55" s="86"/>
      <c r="T55" s="86"/>
      <c r="U55" s="86"/>
      <c r="V55" s="86"/>
      <c r="W55" s="86"/>
      <c r="X55" s="86"/>
      <c r="Y55" s="86"/>
      <c r="Z55" s="86"/>
    </row>
    <row r="56" spans="1:26" ht="20.25" customHeight="1" x14ac:dyDescent="0.35">
      <c r="A56" s="4"/>
      <c r="B56" s="4"/>
      <c r="C56" s="4"/>
      <c r="D56" s="4"/>
      <c r="E56" s="4"/>
      <c r="F56" s="4"/>
      <c r="G56" s="4"/>
      <c r="H56" s="86"/>
      <c r="I56" s="86"/>
      <c r="J56" s="86"/>
      <c r="K56" s="86"/>
      <c r="L56" s="86"/>
      <c r="M56" s="86"/>
      <c r="N56" s="86"/>
      <c r="O56" s="86"/>
      <c r="P56" s="86"/>
      <c r="Q56" s="86"/>
      <c r="R56" s="86"/>
      <c r="S56" s="86"/>
      <c r="T56" s="86"/>
      <c r="U56" s="86"/>
      <c r="V56" s="86"/>
      <c r="W56" s="86"/>
      <c r="X56" s="86"/>
      <c r="Y56" s="86"/>
      <c r="Z56" s="86"/>
    </row>
    <row r="57" spans="1:26" ht="15.75" customHeight="1" x14ac:dyDescent="0.3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5.75" customHeight="1" x14ac:dyDescent="0.3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5.75" customHeight="1" x14ac:dyDescent="0.3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5.75" customHeight="1" x14ac:dyDescent="0.3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5.75" customHeight="1" x14ac:dyDescent="0.3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5.75" customHeight="1" x14ac:dyDescent="0.3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5.75" customHeight="1" x14ac:dyDescent="0.3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5.75" customHeight="1" x14ac:dyDescent="0.3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5.75" customHeight="1" x14ac:dyDescent="0.3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5.75" customHeight="1" x14ac:dyDescent="0.3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5.75" customHeight="1" x14ac:dyDescent="0.3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5.75" customHeight="1" x14ac:dyDescent="0.3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5.75" customHeight="1" x14ac:dyDescent="0.3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5.75" customHeight="1" x14ac:dyDescent="0.3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5.75" customHeight="1" x14ac:dyDescent="0.3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5.75" customHeight="1" x14ac:dyDescent="0.3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5.75" customHeight="1" x14ac:dyDescent="0.3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5.75" customHeight="1" x14ac:dyDescent="0.3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5.75" customHeight="1" x14ac:dyDescent="0.3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5.75" customHeight="1" x14ac:dyDescent="0.3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5.75" customHeight="1" x14ac:dyDescent="0.3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5.75" customHeight="1" x14ac:dyDescent="0.3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5.75" customHeight="1" x14ac:dyDescent="0.3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5.75" customHeight="1" x14ac:dyDescent="0.3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5.75" customHeight="1" x14ac:dyDescent="0.3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5.75" customHeight="1" x14ac:dyDescent="0.3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5.75" customHeight="1" x14ac:dyDescent="0.3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5.75" customHeight="1" x14ac:dyDescent="0.3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5.75" customHeight="1" x14ac:dyDescent="0.3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5.75" customHeight="1" x14ac:dyDescent="0.3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5.75" customHeight="1" x14ac:dyDescent="0.3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5.75" customHeight="1" x14ac:dyDescent="0.3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5.75" customHeight="1" x14ac:dyDescent="0.3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5.75" customHeight="1" x14ac:dyDescent="0.3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5.75" customHeight="1" x14ac:dyDescent="0.3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5.75" customHeight="1" x14ac:dyDescent="0.3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5.75" customHeight="1" x14ac:dyDescent="0.3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5.75" customHeight="1" x14ac:dyDescent="0.3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5.75" customHeight="1" x14ac:dyDescent="0.3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5.75" customHeight="1" x14ac:dyDescent="0.3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5.75" customHeight="1" x14ac:dyDescent="0.3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5.75" customHeight="1" x14ac:dyDescent="0.3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5.75" customHeight="1" x14ac:dyDescent="0.3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5.75" customHeight="1" x14ac:dyDescent="0.3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5.75" customHeight="1" x14ac:dyDescent="0.3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5.75" customHeight="1" x14ac:dyDescent="0.3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5.75" customHeight="1" x14ac:dyDescent="0.3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5.75" customHeight="1" x14ac:dyDescent="0.3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5.75" customHeight="1" x14ac:dyDescent="0.3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5.75" customHeight="1" x14ac:dyDescent="0.3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5.75" customHeight="1" x14ac:dyDescent="0.3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5.75" customHeight="1" x14ac:dyDescent="0.3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5.75" customHeight="1" x14ac:dyDescent="0.3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5.75" customHeight="1" x14ac:dyDescent="0.3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5.75" customHeight="1" x14ac:dyDescent="0.3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5.75" customHeight="1" x14ac:dyDescent="0.3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5.75" customHeight="1" x14ac:dyDescent="0.3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5.75" customHeight="1" x14ac:dyDescent="0.3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5.75" customHeight="1" x14ac:dyDescent="0.3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5.75" customHeight="1" x14ac:dyDescent="0.3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5.75" customHeight="1" x14ac:dyDescent="0.3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5.75" customHeight="1" x14ac:dyDescent="0.3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5.75" customHeight="1" x14ac:dyDescent="0.3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5.75" customHeight="1" x14ac:dyDescent="0.3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5.75" customHeight="1" x14ac:dyDescent="0.3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5.75" customHeight="1" x14ac:dyDescent="0.3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5.75" customHeight="1" x14ac:dyDescent="0.3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5.75" customHeight="1" x14ac:dyDescent="0.3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5.75" customHeight="1" x14ac:dyDescent="0.3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5.75" customHeight="1" x14ac:dyDescent="0.3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5.75" customHeight="1" x14ac:dyDescent="0.3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5.75" customHeight="1" x14ac:dyDescent="0.3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5.75" customHeight="1" x14ac:dyDescent="0.3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5.75" customHeight="1" x14ac:dyDescent="0.3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5.75" customHeight="1" x14ac:dyDescent="0.3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5.75" customHeight="1" x14ac:dyDescent="0.3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5.75" customHeight="1" x14ac:dyDescent="0.3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5.75" customHeight="1" x14ac:dyDescent="0.3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5.75" customHeight="1" x14ac:dyDescent="0.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5.75" customHeight="1" x14ac:dyDescent="0.3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5.75" customHeight="1" x14ac:dyDescent="0.3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5.75" customHeight="1" x14ac:dyDescent="0.3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5.75" customHeight="1" x14ac:dyDescent="0.3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5.75" customHeight="1" x14ac:dyDescent="0.3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5.75" customHeight="1" x14ac:dyDescent="0.3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5.75" customHeight="1" x14ac:dyDescent="0.3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5.75" customHeight="1" x14ac:dyDescent="0.3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5.75" customHeight="1" x14ac:dyDescent="0.3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5.75" customHeight="1" x14ac:dyDescent="0.3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5.75" customHeight="1" x14ac:dyDescent="0.3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5.75" customHeight="1" x14ac:dyDescent="0.3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5.75" customHeight="1" x14ac:dyDescent="0.3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5.75" customHeight="1" x14ac:dyDescent="0.3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5.75" customHeight="1" x14ac:dyDescent="0.3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5.75" customHeight="1" x14ac:dyDescent="0.3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5.75" customHeight="1" x14ac:dyDescent="0.3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5.75" customHeight="1" x14ac:dyDescent="0.3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5.75" customHeight="1" x14ac:dyDescent="0.3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5.75" customHeight="1" x14ac:dyDescent="0.3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5.75" customHeight="1" x14ac:dyDescent="0.3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5.75" customHeight="1" x14ac:dyDescent="0.3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5.75" customHeight="1" x14ac:dyDescent="0.3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5.75" customHeight="1" x14ac:dyDescent="0.3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5.75" customHeight="1" x14ac:dyDescent="0.3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5.75" customHeight="1" x14ac:dyDescent="0.3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5.75" customHeight="1" x14ac:dyDescent="0.3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5.75" customHeight="1" x14ac:dyDescent="0.3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5.75" customHeight="1" x14ac:dyDescent="0.3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5.75" customHeight="1" x14ac:dyDescent="0.3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5.75" customHeight="1" x14ac:dyDescent="0.3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5.75" customHeight="1" x14ac:dyDescent="0.3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5.75" customHeight="1" x14ac:dyDescent="0.3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5.75" customHeight="1" x14ac:dyDescent="0.3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5.75" customHeight="1" x14ac:dyDescent="0.3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5.75" customHeight="1" x14ac:dyDescent="0.3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5.75" customHeight="1" x14ac:dyDescent="0.3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5.75" customHeight="1" x14ac:dyDescent="0.3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x14ac:dyDescent="0.3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5.75" customHeight="1" x14ac:dyDescent="0.3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5.75" customHeight="1" x14ac:dyDescent="0.3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5.75" customHeight="1" x14ac:dyDescent="0.3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5.75" customHeight="1" x14ac:dyDescent="0.3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5.75" customHeight="1" x14ac:dyDescent="0.3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5.75" customHeight="1" x14ac:dyDescent="0.3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5.75" customHeight="1" x14ac:dyDescent="0.3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5.75" customHeight="1" x14ac:dyDescent="0.3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5.75" customHeight="1" x14ac:dyDescent="0.3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5.75" customHeight="1" x14ac:dyDescent="0.3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5.75" customHeight="1" x14ac:dyDescent="0.3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5.75" customHeight="1" x14ac:dyDescent="0.3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5.75" customHeight="1" x14ac:dyDescent="0.3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5.75" customHeight="1" x14ac:dyDescent="0.3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5.75" customHeight="1" x14ac:dyDescent="0.3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5.75" customHeight="1" x14ac:dyDescent="0.3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5.75" customHeight="1" x14ac:dyDescent="0.3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5.75" customHeight="1" x14ac:dyDescent="0.3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5.75" customHeight="1" x14ac:dyDescent="0.3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5.75" customHeight="1" x14ac:dyDescent="0.3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5.75" customHeight="1" x14ac:dyDescent="0.3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5.75" customHeight="1" x14ac:dyDescent="0.3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5.75" customHeight="1" x14ac:dyDescent="0.3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5.75" customHeight="1" x14ac:dyDescent="0.3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5.75" customHeight="1" x14ac:dyDescent="0.3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5.75" customHeight="1" x14ac:dyDescent="0.3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5.75" customHeight="1" x14ac:dyDescent="0.3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5.75" customHeight="1" x14ac:dyDescent="0.3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5.75" customHeight="1" x14ac:dyDescent="0.3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5.75" customHeight="1" x14ac:dyDescent="0.3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5.75" customHeight="1" x14ac:dyDescent="0.3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5.75" customHeight="1" x14ac:dyDescent="0.3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5.75" customHeight="1" x14ac:dyDescent="0.3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5.75" customHeight="1" x14ac:dyDescent="0.3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5.75" customHeight="1" x14ac:dyDescent="0.3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5.75" customHeight="1" x14ac:dyDescent="0.3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5.75" customHeight="1" x14ac:dyDescent="0.3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5.75" customHeight="1" x14ac:dyDescent="0.3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5.75" customHeight="1" x14ac:dyDescent="0.3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5.75" customHeight="1" x14ac:dyDescent="0.3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5.75" customHeight="1" x14ac:dyDescent="0.3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x14ac:dyDescent="0.3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5.75" customHeight="1" x14ac:dyDescent="0.3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5.75" customHeight="1" x14ac:dyDescent="0.3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5.75" customHeight="1" x14ac:dyDescent="0.3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x14ac:dyDescent="0.3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5.75" customHeight="1" x14ac:dyDescent="0.3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5.75" customHeight="1" x14ac:dyDescent="0.3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x14ac:dyDescent="0.3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5.75" customHeight="1" x14ac:dyDescent="0.3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5.75" customHeight="1" x14ac:dyDescent="0.3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5.75" customHeight="1" x14ac:dyDescent="0.3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5.75" customHeight="1" x14ac:dyDescent="0.3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5.75" customHeight="1" x14ac:dyDescent="0.3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5.75" customHeight="1" x14ac:dyDescent="0.3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5.75" customHeight="1" x14ac:dyDescent="0.3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5.75" customHeight="1" x14ac:dyDescent="0.3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5.75" customHeight="1" x14ac:dyDescent="0.3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5.75" customHeight="1" x14ac:dyDescent="0.3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5.75" customHeight="1" x14ac:dyDescent="0.3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5.75" customHeight="1" x14ac:dyDescent="0.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5.75" customHeight="1" x14ac:dyDescent="0.3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5.75" customHeight="1" x14ac:dyDescent="0.3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5.75" customHeight="1" x14ac:dyDescent="0.3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5.75" customHeight="1" x14ac:dyDescent="0.3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5.75" customHeight="1" x14ac:dyDescent="0.3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5.75" customHeight="1" x14ac:dyDescent="0.3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5.75" customHeight="1" x14ac:dyDescent="0.3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5.75" customHeight="1" x14ac:dyDescent="0.3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5.75" customHeight="1" x14ac:dyDescent="0.3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5.75" customHeight="1" x14ac:dyDescent="0.3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5.75" customHeight="1" x14ac:dyDescent="0.3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5.75" customHeight="1" x14ac:dyDescent="0.3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5.75" customHeight="1" x14ac:dyDescent="0.3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5.75" customHeight="1" x14ac:dyDescent="0.3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5.75" customHeight="1" x14ac:dyDescent="0.3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5.75" customHeight="1" x14ac:dyDescent="0.3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5.75" customHeight="1" x14ac:dyDescent="0.3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5.75" customHeight="1" x14ac:dyDescent="0.3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5.75" customHeight="1" x14ac:dyDescent="0.3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5.75" customHeight="1" x14ac:dyDescent="0.3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5.75" customHeight="1" x14ac:dyDescent="0.3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5.75" customHeight="1" x14ac:dyDescent="0.3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5.75" customHeight="1" x14ac:dyDescent="0.3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5.75" customHeight="1" x14ac:dyDescent="0.3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5.75" customHeight="1" x14ac:dyDescent="0.3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5.75" customHeight="1" x14ac:dyDescent="0.3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5.75" customHeight="1" x14ac:dyDescent="0.3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5.75" customHeight="1" x14ac:dyDescent="0.3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5.75" customHeight="1" x14ac:dyDescent="0.3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5.75" customHeight="1" x14ac:dyDescent="0.3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5.75" customHeight="1" x14ac:dyDescent="0.3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5.75" customHeight="1" x14ac:dyDescent="0.3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5.75" customHeight="1" x14ac:dyDescent="0.3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5.75" customHeight="1" x14ac:dyDescent="0.3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5.75" customHeight="1" x14ac:dyDescent="0.3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5.75" customHeight="1" x14ac:dyDescent="0.3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5.75" customHeight="1" x14ac:dyDescent="0.3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5.75" customHeight="1" x14ac:dyDescent="0.3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5.75" customHeight="1" x14ac:dyDescent="0.3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5.75" customHeight="1" x14ac:dyDescent="0.3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5.75" customHeight="1" x14ac:dyDescent="0.3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5.75" customHeight="1" x14ac:dyDescent="0.3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5.75" customHeight="1" x14ac:dyDescent="0.3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5.75" customHeight="1" x14ac:dyDescent="0.3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5.75" customHeight="1" x14ac:dyDescent="0.3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5.75" customHeight="1" x14ac:dyDescent="0.3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5.75" customHeight="1" x14ac:dyDescent="0.3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5.75" customHeight="1" x14ac:dyDescent="0.3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5.75" customHeight="1" x14ac:dyDescent="0.3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5.75" customHeight="1" x14ac:dyDescent="0.3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5.75" customHeight="1" x14ac:dyDescent="0.3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5.75" customHeight="1" x14ac:dyDescent="0.3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5.75" customHeight="1" x14ac:dyDescent="0.3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5.75" customHeight="1" x14ac:dyDescent="0.3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5.75" customHeight="1" x14ac:dyDescent="0.3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5.75" customHeight="1" x14ac:dyDescent="0.3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5.75" customHeight="1" x14ac:dyDescent="0.3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5.75" customHeight="1" x14ac:dyDescent="0.3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5.75" customHeight="1" x14ac:dyDescent="0.3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5.75" customHeight="1" x14ac:dyDescent="0.3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5.75" customHeight="1" x14ac:dyDescent="0.3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5.75" customHeight="1" x14ac:dyDescent="0.3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5.75" customHeight="1" x14ac:dyDescent="0.3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5.75" customHeight="1" x14ac:dyDescent="0.3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5.75" customHeight="1" x14ac:dyDescent="0.3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5.75" customHeight="1" x14ac:dyDescent="0.3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5.75" customHeight="1" x14ac:dyDescent="0.3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5.75" customHeight="1" x14ac:dyDescent="0.3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5.75" customHeight="1" x14ac:dyDescent="0.3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5.75" customHeight="1" x14ac:dyDescent="0.3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5.75" customHeight="1" x14ac:dyDescent="0.3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5.75" customHeight="1" x14ac:dyDescent="0.3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5.75" customHeight="1" x14ac:dyDescent="0.3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5.75" customHeight="1" x14ac:dyDescent="0.3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5.75" customHeight="1" x14ac:dyDescent="0.3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5.75" customHeight="1" x14ac:dyDescent="0.3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5.75" customHeight="1" x14ac:dyDescent="0.3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5.75" customHeight="1" x14ac:dyDescent="0.3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5.75" customHeight="1" x14ac:dyDescent="0.3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5.75" customHeight="1" x14ac:dyDescent="0.3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5.75" customHeight="1" x14ac:dyDescent="0.3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5.75" customHeight="1" x14ac:dyDescent="0.3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5.75" customHeight="1" x14ac:dyDescent="0.3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5.75" customHeight="1" x14ac:dyDescent="0.3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5.75" customHeight="1" x14ac:dyDescent="0.3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5.75" customHeight="1" x14ac:dyDescent="0.3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5.75" customHeight="1" x14ac:dyDescent="0.3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5.75" customHeight="1" x14ac:dyDescent="0.3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5.75" customHeight="1" x14ac:dyDescent="0.3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5.75" customHeight="1" x14ac:dyDescent="0.3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5.75" customHeight="1" x14ac:dyDescent="0.3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5.75" customHeight="1" x14ac:dyDescent="0.3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5.75" customHeight="1" x14ac:dyDescent="0.3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5.75" customHeight="1" x14ac:dyDescent="0.3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5.75" customHeight="1" x14ac:dyDescent="0.3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5.75" customHeight="1" x14ac:dyDescent="0.3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5.75" customHeight="1" x14ac:dyDescent="0.3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5.75" customHeight="1" x14ac:dyDescent="0.3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5.75" customHeight="1" x14ac:dyDescent="0.3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5.75" customHeight="1" x14ac:dyDescent="0.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5.75" customHeight="1" x14ac:dyDescent="0.3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5.75" customHeight="1" x14ac:dyDescent="0.3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5.75" customHeight="1" x14ac:dyDescent="0.3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5.75" customHeight="1" x14ac:dyDescent="0.3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5.75" customHeight="1" x14ac:dyDescent="0.3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5.75" customHeight="1" x14ac:dyDescent="0.3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5.75" customHeight="1" x14ac:dyDescent="0.3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5.75" customHeight="1" x14ac:dyDescent="0.3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5.75" customHeight="1" x14ac:dyDescent="0.3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5.75" customHeight="1" x14ac:dyDescent="0.3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5.75" customHeight="1" x14ac:dyDescent="0.3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5.75" customHeight="1" x14ac:dyDescent="0.3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5.75" customHeight="1" x14ac:dyDescent="0.3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5.75" customHeight="1" x14ac:dyDescent="0.3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5.75" customHeight="1" x14ac:dyDescent="0.3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5.75" customHeight="1" x14ac:dyDescent="0.3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5.75" customHeight="1" x14ac:dyDescent="0.3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5.75" customHeight="1" x14ac:dyDescent="0.3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5.75" customHeight="1" x14ac:dyDescent="0.3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5.75" customHeight="1" x14ac:dyDescent="0.3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5.75" customHeight="1" x14ac:dyDescent="0.3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5.75" customHeight="1" x14ac:dyDescent="0.3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5.75" customHeight="1" x14ac:dyDescent="0.3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5.75" customHeight="1" x14ac:dyDescent="0.3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5.75" customHeight="1" x14ac:dyDescent="0.3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5.75" customHeight="1" x14ac:dyDescent="0.3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5.75" customHeight="1" x14ac:dyDescent="0.3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5.75" customHeight="1" x14ac:dyDescent="0.3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5.75" customHeight="1" x14ac:dyDescent="0.3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5.75" customHeight="1" x14ac:dyDescent="0.3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5.75" customHeight="1" x14ac:dyDescent="0.3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5.75" customHeight="1" x14ac:dyDescent="0.3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5.75" customHeight="1" x14ac:dyDescent="0.3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5.75" customHeight="1" x14ac:dyDescent="0.3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5.75" customHeight="1" x14ac:dyDescent="0.3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5.75" customHeight="1" x14ac:dyDescent="0.3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5.75" customHeight="1" x14ac:dyDescent="0.3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5.75" customHeight="1" x14ac:dyDescent="0.3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5.75" customHeight="1" x14ac:dyDescent="0.3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5.75" customHeight="1" x14ac:dyDescent="0.3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5.75" customHeight="1" x14ac:dyDescent="0.3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5.75" customHeight="1" x14ac:dyDescent="0.3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5.75" customHeight="1" x14ac:dyDescent="0.3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5.75" customHeight="1" x14ac:dyDescent="0.3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5.75" customHeight="1" x14ac:dyDescent="0.3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5.75" customHeight="1" x14ac:dyDescent="0.3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5.75" customHeight="1" x14ac:dyDescent="0.3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5.75" customHeight="1" x14ac:dyDescent="0.3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5.75" customHeight="1" x14ac:dyDescent="0.3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5.75" customHeight="1" x14ac:dyDescent="0.3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5.75" customHeight="1" x14ac:dyDescent="0.3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5.75" customHeight="1" x14ac:dyDescent="0.3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5.75" customHeight="1" x14ac:dyDescent="0.3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5.75" customHeight="1" x14ac:dyDescent="0.3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5.75" customHeight="1" x14ac:dyDescent="0.3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5.75" customHeight="1" x14ac:dyDescent="0.3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5.75" customHeight="1" x14ac:dyDescent="0.3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5.75" customHeight="1" x14ac:dyDescent="0.3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5.75" customHeight="1" x14ac:dyDescent="0.3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5.75" customHeight="1" x14ac:dyDescent="0.3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5.75" customHeight="1" x14ac:dyDescent="0.3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5.75" customHeight="1" x14ac:dyDescent="0.3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5.75" customHeight="1" x14ac:dyDescent="0.3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5.75" customHeight="1" x14ac:dyDescent="0.3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5.75" customHeight="1" x14ac:dyDescent="0.3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5.75" customHeight="1" x14ac:dyDescent="0.3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5.75" customHeight="1" x14ac:dyDescent="0.3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5.75" customHeight="1" x14ac:dyDescent="0.3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5.75" customHeight="1" x14ac:dyDescent="0.3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5.75" customHeight="1" x14ac:dyDescent="0.3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5.75" customHeight="1" x14ac:dyDescent="0.3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5.75" customHeight="1" x14ac:dyDescent="0.3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5.75" customHeight="1" x14ac:dyDescent="0.3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5.75" customHeight="1" x14ac:dyDescent="0.3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5.75" customHeight="1" x14ac:dyDescent="0.3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5.75" customHeight="1" x14ac:dyDescent="0.3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5.75" customHeight="1" x14ac:dyDescent="0.3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5.75" customHeight="1" x14ac:dyDescent="0.3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5.75" customHeight="1" x14ac:dyDescent="0.3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5.75" customHeight="1" x14ac:dyDescent="0.3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5.75" customHeight="1" x14ac:dyDescent="0.3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5.75" customHeight="1" x14ac:dyDescent="0.3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5.75" customHeight="1" x14ac:dyDescent="0.3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5.75" customHeight="1" x14ac:dyDescent="0.3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5.75" customHeight="1" x14ac:dyDescent="0.3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5.75" customHeight="1" x14ac:dyDescent="0.3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5.75" customHeight="1" x14ac:dyDescent="0.3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5.75" customHeight="1" x14ac:dyDescent="0.3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5.75" customHeight="1" x14ac:dyDescent="0.3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5.75" customHeight="1" x14ac:dyDescent="0.3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5.75" customHeight="1" x14ac:dyDescent="0.3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5.75" customHeight="1" x14ac:dyDescent="0.3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5.75" customHeight="1" x14ac:dyDescent="0.3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5.75" customHeight="1" x14ac:dyDescent="0.3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5.75" customHeight="1" x14ac:dyDescent="0.3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5.75" customHeight="1" x14ac:dyDescent="0.3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5.75" customHeight="1" x14ac:dyDescent="0.3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5.75" customHeight="1" x14ac:dyDescent="0.3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5.75" customHeight="1" x14ac:dyDescent="0.3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5.75" customHeight="1" x14ac:dyDescent="0.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5.75" customHeight="1" x14ac:dyDescent="0.3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5.75" customHeight="1" x14ac:dyDescent="0.3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5.75" customHeight="1" x14ac:dyDescent="0.3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5.75" customHeight="1" x14ac:dyDescent="0.3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5.75" customHeight="1" x14ac:dyDescent="0.3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5.75" customHeight="1" x14ac:dyDescent="0.3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5.75" customHeight="1" x14ac:dyDescent="0.3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5.75" customHeight="1" x14ac:dyDescent="0.3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5.75" customHeight="1" x14ac:dyDescent="0.3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5.75" customHeight="1" x14ac:dyDescent="0.3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5.75" customHeight="1" x14ac:dyDescent="0.3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5.75" customHeight="1" x14ac:dyDescent="0.3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5.75" customHeight="1" x14ac:dyDescent="0.3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5.75" customHeight="1" x14ac:dyDescent="0.3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5.75" customHeight="1" x14ac:dyDescent="0.3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5.75" customHeight="1" x14ac:dyDescent="0.3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5.75" customHeight="1" x14ac:dyDescent="0.3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5.75" customHeight="1" x14ac:dyDescent="0.3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5.75" customHeight="1" x14ac:dyDescent="0.3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5.75" customHeight="1" x14ac:dyDescent="0.3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5.75" customHeight="1" x14ac:dyDescent="0.3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5.75" customHeight="1" x14ac:dyDescent="0.3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5.75" customHeight="1" x14ac:dyDescent="0.3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5.75" customHeight="1" x14ac:dyDescent="0.3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5.75" customHeight="1" x14ac:dyDescent="0.3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5.75" customHeight="1" x14ac:dyDescent="0.3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5.75" customHeight="1" x14ac:dyDescent="0.3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5.75" customHeight="1" x14ac:dyDescent="0.3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5.75" customHeight="1" x14ac:dyDescent="0.3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5.75" customHeight="1" x14ac:dyDescent="0.3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5.75" customHeight="1" x14ac:dyDescent="0.3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5.75" customHeight="1" x14ac:dyDescent="0.3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5.75" customHeight="1" x14ac:dyDescent="0.3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5.75" customHeight="1" x14ac:dyDescent="0.3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5.75" customHeight="1" x14ac:dyDescent="0.3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5.75" customHeight="1" x14ac:dyDescent="0.3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5.75" customHeight="1" x14ac:dyDescent="0.3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5.75" customHeight="1" x14ac:dyDescent="0.3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5.75" customHeight="1" x14ac:dyDescent="0.3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5.75" customHeight="1" x14ac:dyDescent="0.3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5.75" customHeight="1" x14ac:dyDescent="0.3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5.75" customHeight="1" x14ac:dyDescent="0.3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5.75" customHeight="1" x14ac:dyDescent="0.3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5.75" customHeight="1" x14ac:dyDescent="0.3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5.75" customHeight="1" x14ac:dyDescent="0.3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5.75" customHeight="1" x14ac:dyDescent="0.3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5.75" customHeight="1" x14ac:dyDescent="0.3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5.75" customHeight="1" x14ac:dyDescent="0.3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5.75" customHeight="1" x14ac:dyDescent="0.3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5.75" customHeight="1" x14ac:dyDescent="0.3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5.75" customHeight="1" x14ac:dyDescent="0.3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5.75" customHeight="1" x14ac:dyDescent="0.3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5.75" customHeight="1" x14ac:dyDescent="0.3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5.75" customHeight="1" x14ac:dyDescent="0.3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5.75" customHeight="1" x14ac:dyDescent="0.3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5.75" customHeight="1" x14ac:dyDescent="0.3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5.75" customHeight="1" x14ac:dyDescent="0.3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5.75" customHeight="1" x14ac:dyDescent="0.3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5.75" customHeight="1" x14ac:dyDescent="0.3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5.75" customHeight="1" x14ac:dyDescent="0.3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5.75" customHeight="1" x14ac:dyDescent="0.3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5.75" customHeight="1" x14ac:dyDescent="0.3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5.75" customHeight="1" x14ac:dyDescent="0.3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5.75" customHeight="1" x14ac:dyDescent="0.3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5.75" customHeight="1" x14ac:dyDescent="0.3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5.75" customHeight="1" x14ac:dyDescent="0.3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5.75" customHeight="1" x14ac:dyDescent="0.3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5.75" customHeight="1" x14ac:dyDescent="0.3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5.75" customHeight="1" x14ac:dyDescent="0.3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5.75" customHeight="1" x14ac:dyDescent="0.3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5.75" customHeight="1" x14ac:dyDescent="0.3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5.75" customHeight="1" x14ac:dyDescent="0.3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5.75" customHeight="1" x14ac:dyDescent="0.3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5.75" customHeight="1" x14ac:dyDescent="0.3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5.75" customHeight="1" x14ac:dyDescent="0.3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5.75" customHeight="1" x14ac:dyDescent="0.3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5.75" customHeight="1" x14ac:dyDescent="0.3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5.75" customHeight="1" x14ac:dyDescent="0.3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5.75" customHeight="1" x14ac:dyDescent="0.3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5.75" customHeight="1" x14ac:dyDescent="0.3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5.75" customHeight="1" x14ac:dyDescent="0.3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5.75" customHeight="1" x14ac:dyDescent="0.3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5.75" customHeight="1" x14ac:dyDescent="0.3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5.75" customHeight="1" x14ac:dyDescent="0.3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5.75" customHeight="1" x14ac:dyDescent="0.3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5.75" customHeight="1" x14ac:dyDescent="0.3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5.75" customHeight="1" x14ac:dyDescent="0.3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5.75" customHeight="1" x14ac:dyDescent="0.3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5.75" customHeight="1" x14ac:dyDescent="0.3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5.75" customHeight="1" x14ac:dyDescent="0.3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5.75" customHeight="1" x14ac:dyDescent="0.3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5.75" customHeight="1" x14ac:dyDescent="0.3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5.75" customHeight="1" x14ac:dyDescent="0.3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5.75" customHeight="1" x14ac:dyDescent="0.3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5.75" customHeight="1" x14ac:dyDescent="0.3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5.75" customHeight="1" x14ac:dyDescent="0.3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5.75" customHeight="1" x14ac:dyDescent="0.3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5.75" customHeight="1" x14ac:dyDescent="0.3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5.75" customHeight="1" x14ac:dyDescent="0.3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5.75" customHeight="1" x14ac:dyDescent="0.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5.75" customHeight="1" x14ac:dyDescent="0.3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5.75" customHeight="1" x14ac:dyDescent="0.3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5.75" customHeight="1" x14ac:dyDescent="0.3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5.75" customHeight="1" x14ac:dyDescent="0.3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5.75" customHeight="1" x14ac:dyDescent="0.3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5.75" customHeight="1" x14ac:dyDescent="0.3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5.75" customHeight="1" x14ac:dyDescent="0.3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5.75" customHeight="1" x14ac:dyDescent="0.3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5.75" customHeight="1" x14ac:dyDescent="0.3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5.75" customHeight="1" x14ac:dyDescent="0.3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5.75" customHeight="1" x14ac:dyDescent="0.3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5.75" customHeight="1" x14ac:dyDescent="0.3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5.75" customHeight="1" x14ac:dyDescent="0.3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5.75" customHeight="1" x14ac:dyDescent="0.3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5.75" customHeight="1" x14ac:dyDescent="0.3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5.75" customHeight="1" x14ac:dyDescent="0.3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5.75" customHeight="1" x14ac:dyDescent="0.3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5.75" customHeight="1" x14ac:dyDescent="0.3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5.75" customHeight="1" x14ac:dyDescent="0.3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5.75" customHeight="1" x14ac:dyDescent="0.3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5.75" customHeight="1" x14ac:dyDescent="0.3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5.75" customHeight="1" x14ac:dyDescent="0.3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5.75" customHeight="1" x14ac:dyDescent="0.3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5.75" customHeight="1" x14ac:dyDescent="0.3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5.75" customHeight="1" x14ac:dyDescent="0.3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5.75" customHeight="1" x14ac:dyDescent="0.3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5.75" customHeight="1" x14ac:dyDescent="0.3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5.75" customHeight="1" x14ac:dyDescent="0.3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5.75" customHeight="1" x14ac:dyDescent="0.3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5.75" customHeight="1" x14ac:dyDescent="0.3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5.75" customHeight="1" x14ac:dyDescent="0.3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5.75" customHeight="1" x14ac:dyDescent="0.3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5.75" customHeight="1" x14ac:dyDescent="0.3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5.75" customHeight="1" x14ac:dyDescent="0.3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5.75" customHeight="1" x14ac:dyDescent="0.3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5.75" customHeight="1" x14ac:dyDescent="0.3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5.75" customHeight="1" x14ac:dyDescent="0.3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5.75" customHeight="1" x14ac:dyDescent="0.3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5.75" customHeight="1" x14ac:dyDescent="0.3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5.75" customHeight="1" x14ac:dyDescent="0.3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5.75" customHeight="1" x14ac:dyDescent="0.3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5.75" customHeight="1" x14ac:dyDescent="0.3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5.75" customHeight="1" x14ac:dyDescent="0.3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5.75" customHeight="1" x14ac:dyDescent="0.3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5.75" customHeight="1" x14ac:dyDescent="0.3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5.75" customHeight="1" x14ac:dyDescent="0.3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5.75" customHeight="1" x14ac:dyDescent="0.3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5.75" customHeight="1" x14ac:dyDescent="0.3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5.75" customHeight="1" x14ac:dyDescent="0.3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5.75" customHeight="1" x14ac:dyDescent="0.3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5.75" customHeight="1" x14ac:dyDescent="0.3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5.75" customHeight="1" x14ac:dyDescent="0.3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5.75" customHeight="1" x14ac:dyDescent="0.3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5.75" customHeight="1" x14ac:dyDescent="0.3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5.75" customHeight="1" x14ac:dyDescent="0.3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5.75" customHeight="1" x14ac:dyDescent="0.3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5.75" customHeight="1" x14ac:dyDescent="0.3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5.75" customHeight="1" x14ac:dyDescent="0.3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5.75" customHeight="1" x14ac:dyDescent="0.3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5.75" customHeight="1" x14ac:dyDescent="0.3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5.75" customHeight="1" x14ac:dyDescent="0.3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5.75" customHeight="1" x14ac:dyDescent="0.3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5.75" customHeight="1" x14ac:dyDescent="0.3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5.75" customHeight="1" x14ac:dyDescent="0.3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5.75" customHeight="1" x14ac:dyDescent="0.3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5.75" customHeight="1" x14ac:dyDescent="0.3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5.75" customHeight="1" x14ac:dyDescent="0.3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5.75" customHeight="1" x14ac:dyDescent="0.3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5.75" customHeight="1" x14ac:dyDescent="0.3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5.75" customHeight="1" x14ac:dyDescent="0.3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5.75" customHeight="1" x14ac:dyDescent="0.3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5.75" customHeight="1" x14ac:dyDescent="0.3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5.75" customHeight="1" x14ac:dyDescent="0.3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5.75" customHeight="1" x14ac:dyDescent="0.3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5.75" customHeight="1" x14ac:dyDescent="0.3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5.75" customHeight="1" x14ac:dyDescent="0.3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5.75" customHeight="1" x14ac:dyDescent="0.3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5.75" customHeight="1" x14ac:dyDescent="0.3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5.75" customHeight="1" x14ac:dyDescent="0.3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5.75" customHeight="1" x14ac:dyDescent="0.3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5.75" customHeight="1" x14ac:dyDescent="0.3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5.75" customHeight="1" x14ac:dyDescent="0.3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5.75" customHeight="1" x14ac:dyDescent="0.3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5.75" customHeight="1" x14ac:dyDescent="0.3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5.75" customHeight="1" x14ac:dyDescent="0.3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5.75" customHeight="1" x14ac:dyDescent="0.3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5.75" customHeight="1" x14ac:dyDescent="0.3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5.75" customHeight="1" x14ac:dyDescent="0.3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5.75" customHeight="1" x14ac:dyDescent="0.3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5.75" customHeight="1" x14ac:dyDescent="0.3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5.75" customHeight="1" x14ac:dyDescent="0.3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5.75" customHeight="1" x14ac:dyDescent="0.3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5.75" customHeight="1" x14ac:dyDescent="0.3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5.75" customHeight="1" x14ac:dyDescent="0.3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5.75" customHeight="1" x14ac:dyDescent="0.3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5.75" customHeight="1" x14ac:dyDescent="0.3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5.75" customHeight="1" x14ac:dyDescent="0.3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5.75" customHeight="1" x14ac:dyDescent="0.3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5.75" customHeight="1" x14ac:dyDescent="0.3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5.75" customHeight="1" x14ac:dyDescent="0.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5.75" customHeight="1" x14ac:dyDescent="0.3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5.75" customHeight="1" x14ac:dyDescent="0.3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5.75" customHeight="1" x14ac:dyDescent="0.3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5.75" customHeight="1" x14ac:dyDescent="0.3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5.75" customHeight="1" x14ac:dyDescent="0.3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5.75" customHeight="1" x14ac:dyDescent="0.3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5.75" customHeight="1" x14ac:dyDescent="0.3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5.75" customHeight="1" x14ac:dyDescent="0.3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5.75" customHeight="1" x14ac:dyDescent="0.3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5.75" customHeight="1" x14ac:dyDescent="0.3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5.75" customHeight="1" x14ac:dyDescent="0.3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5.75" customHeight="1" x14ac:dyDescent="0.3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5.75" customHeight="1" x14ac:dyDescent="0.3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5.75" customHeight="1" x14ac:dyDescent="0.3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5.75" customHeight="1" x14ac:dyDescent="0.3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5.75" customHeight="1" x14ac:dyDescent="0.3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5.75" customHeight="1" x14ac:dyDescent="0.3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5.75" customHeight="1" x14ac:dyDescent="0.3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5.75" customHeight="1" x14ac:dyDescent="0.3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5.75" customHeight="1" x14ac:dyDescent="0.3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5.75" customHeight="1" x14ac:dyDescent="0.3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5.75" customHeight="1" x14ac:dyDescent="0.3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5.75" customHeight="1" x14ac:dyDescent="0.3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5.75" customHeight="1" x14ac:dyDescent="0.3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5.75" customHeight="1" x14ac:dyDescent="0.3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5.75" customHeight="1" x14ac:dyDescent="0.3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5.75" customHeight="1" x14ac:dyDescent="0.3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5.75" customHeight="1" x14ac:dyDescent="0.3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5.75" customHeight="1" x14ac:dyDescent="0.3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5.75" customHeight="1" x14ac:dyDescent="0.3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5.75" customHeight="1" x14ac:dyDescent="0.3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5.75" customHeight="1" x14ac:dyDescent="0.3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5.75" customHeight="1" x14ac:dyDescent="0.3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5.75" customHeight="1" x14ac:dyDescent="0.3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5.75" customHeight="1" x14ac:dyDescent="0.3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5.75" customHeight="1" x14ac:dyDescent="0.3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5.75" customHeight="1" x14ac:dyDescent="0.3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5.75" customHeight="1" x14ac:dyDescent="0.3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5.75" customHeight="1" x14ac:dyDescent="0.3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5.75" customHeight="1" x14ac:dyDescent="0.3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5.75" customHeight="1" x14ac:dyDescent="0.3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5.75" customHeight="1" x14ac:dyDescent="0.3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5.75" customHeight="1" x14ac:dyDescent="0.3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5.75" customHeight="1" x14ac:dyDescent="0.3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5.75" customHeight="1" x14ac:dyDescent="0.3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5.75" customHeight="1" x14ac:dyDescent="0.3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5.75" customHeight="1" x14ac:dyDescent="0.3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5.75" customHeight="1" x14ac:dyDescent="0.3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5.75" customHeight="1" x14ac:dyDescent="0.3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5.75" customHeight="1" x14ac:dyDescent="0.3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5.75" customHeight="1" x14ac:dyDescent="0.3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5.75" customHeight="1" x14ac:dyDescent="0.3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5.75" customHeight="1" x14ac:dyDescent="0.3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5.75" customHeight="1" x14ac:dyDescent="0.3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5.75" customHeight="1" x14ac:dyDescent="0.3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5.75" customHeight="1" x14ac:dyDescent="0.3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5.75" customHeight="1" x14ac:dyDescent="0.3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5.75" customHeight="1" x14ac:dyDescent="0.3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5.75" customHeight="1" x14ac:dyDescent="0.3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5.75" customHeight="1" x14ac:dyDescent="0.3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5.75" customHeight="1" x14ac:dyDescent="0.3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5.75" customHeight="1" x14ac:dyDescent="0.3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5.75" customHeight="1" x14ac:dyDescent="0.3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5.75" customHeight="1" x14ac:dyDescent="0.3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5.75" customHeight="1" x14ac:dyDescent="0.3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5.75" customHeight="1" x14ac:dyDescent="0.3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5.75" customHeight="1" x14ac:dyDescent="0.3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5.75" customHeight="1" x14ac:dyDescent="0.3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5.75" customHeight="1" x14ac:dyDescent="0.3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5.75" customHeight="1" x14ac:dyDescent="0.3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5.75" customHeight="1" x14ac:dyDescent="0.3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5.75" customHeight="1" x14ac:dyDescent="0.3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5.75" customHeight="1" x14ac:dyDescent="0.3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5.75" customHeight="1" x14ac:dyDescent="0.3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5.75" customHeight="1" x14ac:dyDescent="0.3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5.75" customHeight="1" x14ac:dyDescent="0.3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5.75" customHeight="1" x14ac:dyDescent="0.3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5.75" customHeight="1" x14ac:dyDescent="0.3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5.75" customHeight="1" x14ac:dyDescent="0.3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5.75" customHeight="1" x14ac:dyDescent="0.3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5.75" customHeight="1" x14ac:dyDescent="0.3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5.75" customHeight="1" x14ac:dyDescent="0.3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5.75" customHeight="1" x14ac:dyDescent="0.3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5.75" customHeight="1" x14ac:dyDescent="0.3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5.75" customHeight="1" x14ac:dyDescent="0.3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5.75" customHeight="1" x14ac:dyDescent="0.3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5.75" customHeight="1" x14ac:dyDescent="0.3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5.75" customHeight="1" x14ac:dyDescent="0.3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5.75" customHeight="1" x14ac:dyDescent="0.3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5.75" customHeight="1" x14ac:dyDescent="0.3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5.75" customHeight="1" x14ac:dyDescent="0.3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5.75" customHeight="1" x14ac:dyDescent="0.3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5.75" customHeight="1" x14ac:dyDescent="0.3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5.75" customHeight="1" x14ac:dyDescent="0.3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5.75" customHeight="1" x14ac:dyDescent="0.3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5.75" customHeight="1" x14ac:dyDescent="0.3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5.75" customHeight="1" x14ac:dyDescent="0.3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5.75" customHeight="1" x14ac:dyDescent="0.3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5.75" customHeight="1" x14ac:dyDescent="0.3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5.75" customHeight="1" x14ac:dyDescent="0.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5.75" customHeight="1" x14ac:dyDescent="0.3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5.75" customHeight="1" x14ac:dyDescent="0.3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5.75" customHeight="1" x14ac:dyDescent="0.3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5.75" customHeight="1" x14ac:dyDescent="0.3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5.75" customHeight="1" x14ac:dyDescent="0.3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5.75" customHeight="1" x14ac:dyDescent="0.3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5.75" customHeight="1" x14ac:dyDescent="0.3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5.75" customHeight="1" x14ac:dyDescent="0.3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5.75" customHeight="1" x14ac:dyDescent="0.3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5.75" customHeight="1" x14ac:dyDescent="0.3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5.75" customHeight="1" x14ac:dyDescent="0.3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5.75" customHeight="1" x14ac:dyDescent="0.3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5.75" customHeight="1" x14ac:dyDescent="0.3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5.75" customHeight="1" x14ac:dyDescent="0.3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5.75" customHeight="1" x14ac:dyDescent="0.3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5.75" customHeight="1" x14ac:dyDescent="0.3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5.75" customHeight="1" x14ac:dyDescent="0.3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5.75" customHeight="1" x14ac:dyDescent="0.3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5.75" customHeight="1" x14ac:dyDescent="0.3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5.75" customHeight="1" x14ac:dyDescent="0.3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5.75" customHeight="1" x14ac:dyDescent="0.3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5.75" customHeight="1" x14ac:dyDescent="0.3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5.75" customHeight="1" x14ac:dyDescent="0.3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5.75" customHeight="1" x14ac:dyDescent="0.3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5.75" customHeight="1" x14ac:dyDescent="0.3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5.75" customHeight="1" x14ac:dyDescent="0.3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5.75" customHeight="1" x14ac:dyDescent="0.3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5.75" customHeight="1" x14ac:dyDescent="0.3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5.75" customHeight="1" x14ac:dyDescent="0.3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5.75" customHeight="1" x14ac:dyDescent="0.3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5.75" customHeight="1" x14ac:dyDescent="0.3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5.75" customHeight="1" x14ac:dyDescent="0.3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5.75" customHeight="1" x14ac:dyDescent="0.3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5.75" customHeight="1" x14ac:dyDescent="0.3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5.75" customHeight="1" x14ac:dyDescent="0.3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5.75" customHeight="1" x14ac:dyDescent="0.3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5.75" customHeight="1" x14ac:dyDescent="0.3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5.75" customHeight="1" x14ac:dyDescent="0.3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5.75" customHeight="1" x14ac:dyDescent="0.3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5.75" customHeight="1" x14ac:dyDescent="0.3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5.75" customHeight="1" x14ac:dyDescent="0.3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5.75" customHeight="1" x14ac:dyDescent="0.3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5.75" customHeight="1" x14ac:dyDescent="0.3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5.75" customHeight="1" x14ac:dyDescent="0.3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5.75" customHeight="1" x14ac:dyDescent="0.3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5.75" customHeight="1" x14ac:dyDescent="0.3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5.75" customHeight="1" x14ac:dyDescent="0.3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5.75" customHeight="1" x14ac:dyDescent="0.3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5.75" customHeight="1" x14ac:dyDescent="0.3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5.75" customHeight="1" x14ac:dyDescent="0.3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5.75" customHeight="1" x14ac:dyDescent="0.3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5.75" customHeight="1" x14ac:dyDescent="0.3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5.75" customHeight="1" x14ac:dyDescent="0.3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5.75" customHeight="1" x14ac:dyDescent="0.3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5.75" customHeight="1" x14ac:dyDescent="0.3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5.75" customHeight="1" x14ac:dyDescent="0.3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5.75" customHeight="1" x14ac:dyDescent="0.3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5.75" customHeight="1" x14ac:dyDescent="0.3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5.75" customHeight="1" x14ac:dyDescent="0.3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5.75" customHeight="1" x14ac:dyDescent="0.3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5.75" customHeight="1" x14ac:dyDescent="0.3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5.75" customHeight="1" x14ac:dyDescent="0.3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5.75" customHeight="1" x14ac:dyDescent="0.3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5.75" customHeight="1" x14ac:dyDescent="0.3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5.75" customHeight="1" x14ac:dyDescent="0.3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5.75" customHeight="1" x14ac:dyDescent="0.3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5.75" customHeight="1" x14ac:dyDescent="0.3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5.75" customHeight="1" x14ac:dyDescent="0.3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5.75" customHeight="1" x14ac:dyDescent="0.3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5.75" customHeight="1" x14ac:dyDescent="0.3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5.75" customHeight="1" x14ac:dyDescent="0.3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5.75" customHeight="1" x14ac:dyDescent="0.3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5.75" customHeight="1" x14ac:dyDescent="0.3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5.75" customHeight="1" x14ac:dyDescent="0.3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5.75" customHeight="1" x14ac:dyDescent="0.3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5.75" customHeight="1" x14ac:dyDescent="0.3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5.75" customHeight="1" x14ac:dyDescent="0.3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5.75" customHeight="1" x14ac:dyDescent="0.3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5.75" customHeight="1" x14ac:dyDescent="0.3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5.75" customHeight="1" x14ac:dyDescent="0.3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5.75" customHeight="1" x14ac:dyDescent="0.3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5.75" customHeight="1" x14ac:dyDescent="0.3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5.75" customHeight="1" x14ac:dyDescent="0.3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5.75" customHeight="1" x14ac:dyDescent="0.3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5.75" customHeight="1" x14ac:dyDescent="0.3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5.75" customHeight="1" x14ac:dyDescent="0.3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5.75" customHeight="1" x14ac:dyDescent="0.3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5.75" customHeight="1" x14ac:dyDescent="0.3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5.75" customHeight="1" x14ac:dyDescent="0.3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5.75" customHeight="1" x14ac:dyDescent="0.3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5.75" customHeight="1" x14ac:dyDescent="0.3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5.75" customHeight="1" x14ac:dyDescent="0.3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5.75" customHeight="1" x14ac:dyDescent="0.3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5.75" customHeight="1" x14ac:dyDescent="0.3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5.75" customHeight="1" x14ac:dyDescent="0.3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5.75" customHeight="1" x14ac:dyDescent="0.3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5.75" customHeight="1" x14ac:dyDescent="0.3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5.75" customHeight="1" x14ac:dyDescent="0.3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5.75" customHeight="1" x14ac:dyDescent="0.3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5.75" customHeight="1" x14ac:dyDescent="0.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5.75" customHeight="1" x14ac:dyDescent="0.3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5.75" customHeight="1" x14ac:dyDescent="0.3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5.75" customHeight="1" x14ac:dyDescent="0.3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5.75" customHeight="1" x14ac:dyDescent="0.3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5.75" customHeight="1" x14ac:dyDescent="0.3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5.75" customHeight="1" x14ac:dyDescent="0.3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5.75" customHeight="1" x14ac:dyDescent="0.3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5.75" customHeight="1" x14ac:dyDescent="0.3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5.75" customHeight="1" x14ac:dyDescent="0.3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5.75" customHeight="1" x14ac:dyDescent="0.3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5.75" customHeight="1" x14ac:dyDescent="0.3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5.75" customHeight="1" x14ac:dyDescent="0.3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5.75" customHeight="1" x14ac:dyDescent="0.3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5.75" customHeight="1" x14ac:dyDescent="0.3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5.75" customHeight="1" x14ac:dyDescent="0.3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5.75" customHeight="1" x14ac:dyDescent="0.3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5.75" customHeight="1" x14ac:dyDescent="0.3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5.75" customHeight="1" x14ac:dyDescent="0.3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5.75" customHeight="1" x14ac:dyDescent="0.3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5.75" customHeight="1" x14ac:dyDescent="0.3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5.75" customHeight="1" x14ac:dyDescent="0.3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5.75" customHeight="1" x14ac:dyDescent="0.3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5.75" customHeight="1" x14ac:dyDescent="0.3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5.75" customHeight="1" x14ac:dyDescent="0.3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5.75" customHeight="1" x14ac:dyDescent="0.3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5.75" customHeight="1" x14ac:dyDescent="0.3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5.75" customHeight="1" x14ac:dyDescent="0.3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5.75" customHeight="1" x14ac:dyDescent="0.3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5.75" customHeight="1" x14ac:dyDescent="0.3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5.75" customHeight="1" x14ac:dyDescent="0.3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5.75" customHeight="1" x14ac:dyDescent="0.3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5.75" customHeight="1" x14ac:dyDescent="0.3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5.75" customHeight="1" x14ac:dyDescent="0.3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5.75" customHeight="1" x14ac:dyDescent="0.3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5.75" customHeight="1" x14ac:dyDescent="0.3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5.75" customHeight="1" x14ac:dyDescent="0.3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5.75" customHeight="1" x14ac:dyDescent="0.3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5.75" customHeight="1" x14ac:dyDescent="0.3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5.75" customHeight="1" x14ac:dyDescent="0.3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5.75" customHeight="1" x14ac:dyDescent="0.3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5.75" customHeight="1" x14ac:dyDescent="0.3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5.75" customHeight="1" x14ac:dyDescent="0.3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5.75" customHeight="1" x14ac:dyDescent="0.3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5.75" customHeight="1" x14ac:dyDescent="0.3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5.75" customHeight="1" x14ac:dyDescent="0.3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5.75" customHeight="1" x14ac:dyDescent="0.3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5.75" customHeight="1" x14ac:dyDescent="0.3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5.75" customHeight="1" x14ac:dyDescent="0.3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5.75" customHeight="1" x14ac:dyDescent="0.3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5.75" customHeight="1" x14ac:dyDescent="0.3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5.75" customHeight="1" x14ac:dyDescent="0.3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5.75" customHeight="1" x14ac:dyDescent="0.3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5.75" customHeight="1" x14ac:dyDescent="0.3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5.75" customHeight="1" x14ac:dyDescent="0.3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5.75" customHeight="1" x14ac:dyDescent="0.3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5.75" customHeight="1" x14ac:dyDescent="0.3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5.75" customHeight="1" x14ac:dyDescent="0.3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5.75" customHeight="1" x14ac:dyDescent="0.3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5.75" customHeight="1" x14ac:dyDescent="0.3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5.75" customHeight="1" x14ac:dyDescent="0.3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5.75" customHeight="1" x14ac:dyDescent="0.3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5.75" customHeight="1" x14ac:dyDescent="0.3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5.75" customHeight="1" x14ac:dyDescent="0.3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5.75" customHeight="1" x14ac:dyDescent="0.3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5.75" customHeight="1" x14ac:dyDescent="0.3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5.75" customHeight="1" x14ac:dyDescent="0.3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5.75" customHeight="1" x14ac:dyDescent="0.3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5.75" customHeight="1" x14ac:dyDescent="0.3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5.75" customHeight="1" x14ac:dyDescent="0.3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5.75" customHeight="1" x14ac:dyDescent="0.3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5.75" customHeight="1" x14ac:dyDescent="0.3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5.75" customHeight="1" x14ac:dyDescent="0.3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5.75" customHeight="1" x14ac:dyDescent="0.3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5.75" customHeight="1" x14ac:dyDescent="0.3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5.75" customHeight="1" x14ac:dyDescent="0.3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5.75" customHeight="1" x14ac:dyDescent="0.3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5.75" customHeight="1" x14ac:dyDescent="0.3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5.75" customHeight="1" x14ac:dyDescent="0.3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5.75" customHeight="1" x14ac:dyDescent="0.3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5.75" customHeight="1" x14ac:dyDescent="0.3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5.75" customHeight="1" x14ac:dyDescent="0.3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5.75" customHeight="1" x14ac:dyDescent="0.3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5.75" customHeight="1" x14ac:dyDescent="0.3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5.75" customHeight="1" x14ac:dyDescent="0.3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5.75" customHeight="1" x14ac:dyDescent="0.3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5.75" customHeight="1" x14ac:dyDescent="0.3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5.75" customHeight="1" x14ac:dyDescent="0.3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5.75" customHeight="1" x14ac:dyDescent="0.3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5.75" customHeight="1" x14ac:dyDescent="0.3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5.75" customHeight="1" x14ac:dyDescent="0.3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5.75" customHeight="1" x14ac:dyDescent="0.3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5.75" customHeight="1" x14ac:dyDescent="0.3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5.75" customHeight="1" x14ac:dyDescent="0.3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5.75" customHeight="1" x14ac:dyDescent="0.3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5.75" customHeight="1" x14ac:dyDescent="0.3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5.75" customHeight="1" x14ac:dyDescent="0.3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5.75" customHeight="1" x14ac:dyDescent="0.3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5.75" customHeight="1" x14ac:dyDescent="0.3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5.75" customHeight="1" x14ac:dyDescent="0.3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5.75" customHeight="1" x14ac:dyDescent="0.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5.75" customHeight="1" x14ac:dyDescent="0.3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5.75" customHeight="1" x14ac:dyDescent="0.3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5.75" customHeight="1" x14ac:dyDescent="0.3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5.75" customHeight="1" x14ac:dyDescent="0.3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5.75" customHeight="1" x14ac:dyDescent="0.3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5.75" customHeight="1" x14ac:dyDescent="0.3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5.75" customHeight="1" x14ac:dyDescent="0.3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5.75" customHeight="1" x14ac:dyDescent="0.3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5.75" customHeight="1" x14ac:dyDescent="0.3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5.75" customHeight="1" x14ac:dyDescent="0.3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5.75" customHeight="1" x14ac:dyDescent="0.3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5.75" customHeight="1" x14ac:dyDescent="0.3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5.75" customHeight="1" x14ac:dyDescent="0.3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5.75" customHeight="1" x14ac:dyDescent="0.3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5.75" customHeight="1" x14ac:dyDescent="0.3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5.75" customHeight="1" x14ac:dyDescent="0.3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5.75" customHeight="1" x14ac:dyDescent="0.3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5.75" customHeight="1" x14ac:dyDescent="0.3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5.75" customHeight="1" x14ac:dyDescent="0.3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5.75" customHeight="1" x14ac:dyDescent="0.3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5.75" customHeight="1" x14ac:dyDescent="0.3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5.75" customHeight="1" x14ac:dyDescent="0.3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5.75" customHeight="1" x14ac:dyDescent="0.3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5.75" customHeight="1" x14ac:dyDescent="0.3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5.75" customHeight="1" x14ac:dyDescent="0.3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5.75" customHeight="1" x14ac:dyDescent="0.3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5.75" customHeight="1" x14ac:dyDescent="0.3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5.75" customHeight="1" x14ac:dyDescent="0.3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5.75" customHeight="1" x14ac:dyDescent="0.3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5.75" customHeight="1" x14ac:dyDescent="0.3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5.75" customHeight="1" x14ac:dyDescent="0.3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5.75" customHeight="1" x14ac:dyDescent="0.3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5.75" customHeight="1" x14ac:dyDescent="0.3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5.75" customHeight="1" x14ac:dyDescent="0.3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5.75" customHeight="1" x14ac:dyDescent="0.3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5.75" customHeight="1" x14ac:dyDescent="0.3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5.75" customHeight="1" x14ac:dyDescent="0.3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5.75" customHeight="1" x14ac:dyDescent="0.3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5.75" customHeight="1" x14ac:dyDescent="0.3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5.75" customHeight="1" x14ac:dyDescent="0.3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5.75" customHeight="1" x14ac:dyDescent="0.3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5.75" customHeight="1" x14ac:dyDescent="0.3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5.75" customHeight="1" x14ac:dyDescent="0.3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5.75" customHeight="1" x14ac:dyDescent="0.3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5.75" customHeight="1" x14ac:dyDescent="0.3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5.75" customHeight="1" x14ac:dyDescent="0.3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5.75" customHeight="1" x14ac:dyDescent="0.3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5.75" customHeight="1" x14ac:dyDescent="0.3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5.75" customHeight="1" x14ac:dyDescent="0.3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5.75" customHeight="1" x14ac:dyDescent="0.3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5.75" customHeight="1" x14ac:dyDescent="0.3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5.75" customHeight="1" x14ac:dyDescent="0.3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5.75" customHeight="1" x14ac:dyDescent="0.35">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5.75" customHeight="1" x14ac:dyDescent="0.35">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5.75" customHeight="1" x14ac:dyDescent="0.35">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5.75" customHeight="1" x14ac:dyDescent="0.35">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5.75" customHeight="1" x14ac:dyDescent="0.35">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5.75" customHeight="1" x14ac:dyDescent="0.35">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5.75" customHeight="1" x14ac:dyDescent="0.35">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5.75" customHeight="1" x14ac:dyDescent="0.3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5.75" customHeight="1" x14ac:dyDescent="0.35">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5.75" customHeight="1" x14ac:dyDescent="0.35">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5.75" customHeight="1" x14ac:dyDescent="0.35">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5.75" customHeight="1" x14ac:dyDescent="0.35">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5.75" customHeight="1" x14ac:dyDescent="0.35">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row r="1001" spans="1:26" ht="15.75" customHeight="1" x14ac:dyDescent="0.35">
      <c r="A1001" s="86"/>
      <c r="B1001" s="86"/>
      <c r="C1001" s="86"/>
      <c r="D1001" s="86"/>
      <c r="E1001" s="86"/>
      <c r="F1001" s="86"/>
      <c r="G1001" s="86"/>
      <c r="H1001" s="86"/>
      <c r="I1001" s="86"/>
      <c r="J1001" s="86"/>
      <c r="K1001" s="86"/>
      <c r="L1001" s="86"/>
      <c r="M1001" s="86"/>
      <c r="N1001" s="86"/>
      <c r="O1001" s="86"/>
      <c r="P1001" s="86"/>
      <c r="Q1001" s="86"/>
      <c r="R1001" s="86"/>
      <c r="S1001" s="86"/>
      <c r="T1001" s="86"/>
      <c r="U1001" s="86"/>
      <c r="V1001" s="86"/>
      <c r="W1001" s="86"/>
      <c r="X1001" s="86"/>
      <c r="Y1001" s="86"/>
      <c r="Z1001" s="86"/>
    </row>
    <row r="1002" spans="1:26" ht="15.75" customHeight="1" x14ac:dyDescent="0.35">
      <c r="A1002" s="86"/>
      <c r="B1002" s="86"/>
      <c r="C1002" s="86"/>
      <c r="D1002" s="86"/>
      <c r="E1002" s="86"/>
      <c r="F1002" s="86"/>
      <c r="G1002" s="86"/>
      <c r="H1002" s="86"/>
      <c r="I1002" s="86"/>
      <c r="J1002" s="86"/>
      <c r="K1002" s="86"/>
      <c r="L1002" s="86"/>
      <c r="M1002" s="86"/>
      <c r="N1002" s="86"/>
      <c r="O1002" s="86"/>
      <c r="P1002" s="86"/>
      <c r="Q1002" s="86"/>
      <c r="R1002" s="86"/>
      <c r="S1002" s="86"/>
      <c r="T1002" s="86"/>
      <c r="U1002" s="86"/>
      <c r="V1002" s="86"/>
      <c r="W1002" s="86"/>
      <c r="X1002" s="86"/>
      <c r="Y1002" s="86"/>
      <c r="Z1002" s="86"/>
    </row>
    <row r="1003" spans="1:26" ht="15.75" customHeight="1" x14ac:dyDescent="0.35">
      <c r="A1003" s="86"/>
      <c r="B1003" s="86"/>
      <c r="C1003" s="86"/>
      <c r="D1003" s="86"/>
      <c r="E1003" s="86"/>
      <c r="F1003" s="86"/>
      <c r="G1003" s="86"/>
      <c r="H1003" s="86"/>
      <c r="I1003" s="86"/>
      <c r="J1003" s="86"/>
      <c r="K1003" s="86"/>
      <c r="L1003" s="86"/>
      <c r="M1003" s="86"/>
      <c r="N1003" s="86"/>
      <c r="O1003" s="86"/>
      <c r="P1003" s="86"/>
      <c r="Q1003" s="86"/>
      <c r="R1003" s="86"/>
      <c r="S1003" s="86"/>
      <c r="T1003" s="86"/>
      <c r="U1003" s="86"/>
      <c r="V1003" s="86"/>
      <c r="W1003" s="86"/>
      <c r="X1003" s="86"/>
      <c r="Y1003" s="86"/>
      <c r="Z1003" s="86"/>
    </row>
    <row r="1004" spans="1:26" ht="15.75" customHeight="1" x14ac:dyDescent="0.35">
      <c r="A1004" s="86"/>
      <c r="B1004" s="86"/>
      <c r="C1004" s="86"/>
      <c r="D1004" s="86"/>
      <c r="E1004" s="86"/>
      <c r="F1004" s="86"/>
      <c r="G1004" s="86"/>
      <c r="H1004" s="86"/>
      <c r="I1004" s="86"/>
      <c r="J1004" s="86"/>
      <c r="K1004" s="86"/>
      <c r="L1004" s="86"/>
      <c r="M1004" s="86"/>
      <c r="N1004" s="86"/>
      <c r="O1004" s="86"/>
      <c r="P1004" s="86"/>
      <c r="Q1004" s="86"/>
      <c r="R1004" s="86"/>
      <c r="S1004" s="86"/>
      <c r="T1004" s="86"/>
      <c r="U1004" s="86"/>
      <c r="V1004" s="86"/>
      <c r="W1004" s="86"/>
      <c r="X1004" s="86"/>
      <c r="Y1004" s="86"/>
      <c r="Z1004" s="86"/>
    </row>
    <row r="1005" spans="1:26" ht="15.75" customHeight="1" x14ac:dyDescent="0.35">
      <c r="A1005" s="86"/>
      <c r="B1005" s="86"/>
      <c r="C1005" s="86"/>
      <c r="D1005" s="86"/>
      <c r="E1005" s="86"/>
      <c r="F1005" s="86"/>
      <c r="G1005" s="86"/>
      <c r="H1005" s="86"/>
      <c r="I1005" s="86"/>
      <c r="J1005" s="86"/>
      <c r="K1005" s="86"/>
      <c r="L1005" s="86"/>
      <c r="M1005" s="86"/>
      <c r="N1005" s="86"/>
      <c r="O1005" s="86"/>
      <c r="P1005" s="86"/>
      <c r="Q1005" s="86"/>
      <c r="R1005" s="86"/>
      <c r="S1005" s="86"/>
      <c r="T1005" s="86"/>
      <c r="U1005" s="86"/>
      <c r="V1005" s="86"/>
      <c r="W1005" s="86"/>
      <c r="X1005" s="86"/>
      <c r="Y1005" s="86"/>
      <c r="Z1005" s="86"/>
    </row>
    <row r="1006" spans="1:26" ht="15.75" customHeight="1" x14ac:dyDescent="0.35">
      <c r="A1006" s="86"/>
      <c r="B1006" s="86"/>
      <c r="C1006" s="86"/>
      <c r="D1006" s="86"/>
      <c r="E1006" s="86"/>
      <c r="F1006" s="86"/>
      <c r="G1006" s="86"/>
      <c r="H1006" s="86"/>
      <c r="I1006" s="86"/>
      <c r="J1006" s="86"/>
      <c r="K1006" s="86"/>
      <c r="L1006" s="86"/>
      <c r="M1006" s="86"/>
      <c r="N1006" s="86"/>
      <c r="O1006" s="86"/>
      <c r="P1006" s="86"/>
      <c r="Q1006" s="86"/>
      <c r="R1006" s="86"/>
      <c r="S1006" s="86"/>
      <c r="T1006" s="86"/>
      <c r="U1006" s="86"/>
      <c r="V1006" s="86"/>
      <c r="W1006" s="86"/>
      <c r="X1006" s="86"/>
      <c r="Y1006" s="86"/>
      <c r="Z1006" s="86"/>
    </row>
    <row r="1007" spans="1:26" ht="15.75" customHeight="1" x14ac:dyDescent="0.35">
      <c r="A1007" s="86"/>
      <c r="B1007" s="86"/>
      <c r="C1007" s="86"/>
      <c r="D1007" s="86"/>
      <c r="E1007" s="86"/>
      <c r="F1007" s="86"/>
      <c r="G1007" s="86"/>
      <c r="H1007" s="86"/>
      <c r="I1007" s="86"/>
      <c r="J1007" s="86"/>
      <c r="K1007" s="86"/>
      <c r="L1007" s="86"/>
      <c r="M1007" s="86"/>
      <c r="N1007" s="86"/>
      <c r="O1007" s="86"/>
      <c r="P1007" s="86"/>
      <c r="Q1007" s="86"/>
      <c r="R1007" s="86"/>
      <c r="S1007" s="86"/>
      <c r="T1007" s="86"/>
      <c r="U1007" s="86"/>
      <c r="V1007" s="86"/>
      <c r="W1007" s="86"/>
      <c r="X1007" s="86"/>
      <c r="Y1007" s="86"/>
      <c r="Z1007" s="86"/>
    </row>
  </sheetData>
  <mergeCells count="27">
    <mergeCell ref="E34:F34"/>
    <mergeCell ref="E35:F35"/>
    <mergeCell ref="E36:F36"/>
    <mergeCell ref="E29:F29"/>
    <mergeCell ref="E30:F30"/>
    <mergeCell ref="E31:F31"/>
    <mergeCell ref="E32:F32"/>
    <mergeCell ref="E33:F33"/>
    <mergeCell ref="E22:F23"/>
    <mergeCell ref="E25:F25"/>
    <mergeCell ref="E26:F26"/>
    <mergeCell ref="E27:F27"/>
    <mergeCell ref="E28:F28"/>
    <mergeCell ref="B2:F6"/>
    <mergeCell ref="B12:C13"/>
    <mergeCell ref="B48:F51"/>
    <mergeCell ref="B52:F52"/>
    <mergeCell ref="B53:F53"/>
    <mergeCell ref="B22:B23"/>
    <mergeCell ref="C22:C23"/>
    <mergeCell ref="D22:D23"/>
    <mergeCell ref="B36:D36"/>
    <mergeCell ref="C40:F40"/>
    <mergeCell ref="C41:F41"/>
    <mergeCell ref="C42:F42"/>
    <mergeCell ref="C45:F45"/>
    <mergeCell ref="C46:F46"/>
  </mergeCells>
  <printOptions horizontalCentered="1"/>
  <pageMargins left="0.7" right="0.7" top="0.75" bottom="0.75" header="0.3" footer="0.3"/>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7440-499B-401D-BC57-2FD08E69272F}">
  <sheetPr>
    <pageSetUpPr fitToPage="1"/>
  </sheetPr>
  <dimension ref="A1:AD804"/>
  <sheetViews>
    <sheetView showGridLines="0" view="pageBreakPreview" zoomScale="98" zoomScaleNormal="55" zoomScaleSheetLayoutView="55" workbookViewId="0">
      <selection activeCell="E18" sqref="E18:I18"/>
    </sheetView>
  </sheetViews>
  <sheetFormatPr defaultColWidth="12.58203125" defaultRowHeight="15" customHeight="1" x14ac:dyDescent="0.3"/>
  <cols>
    <col min="1" max="1" width="2.08203125" style="117" customWidth="1"/>
    <col min="2" max="2" width="10.1640625" style="117" customWidth="1"/>
    <col min="3" max="3" width="24.4140625" style="117" customWidth="1"/>
    <col min="4" max="7" width="25.1640625" style="117" customWidth="1"/>
    <col min="8" max="8" width="32.58203125" style="117" customWidth="1"/>
    <col min="9" max="9" width="21.83203125" style="117" customWidth="1"/>
    <col min="10" max="28" width="8.1640625" style="117" customWidth="1"/>
    <col min="29" max="29" width="13" style="117" customWidth="1"/>
    <col min="30" max="16384" width="12.58203125" style="117"/>
  </cols>
  <sheetData>
    <row r="1" spans="1:30" ht="14" x14ac:dyDescent="0.3">
      <c r="A1" s="115"/>
      <c r="B1" s="115"/>
      <c r="C1" s="116"/>
      <c r="D1" s="116"/>
      <c r="E1" s="116"/>
      <c r="F1" s="116"/>
      <c r="G1" s="116"/>
      <c r="H1" s="116"/>
      <c r="I1" s="115"/>
      <c r="J1" s="115"/>
      <c r="K1" s="115"/>
      <c r="L1" s="115"/>
      <c r="M1" s="115"/>
      <c r="N1" s="115"/>
      <c r="O1" s="115"/>
      <c r="P1" s="115"/>
      <c r="Q1" s="115"/>
      <c r="R1" s="115"/>
      <c r="S1" s="115"/>
      <c r="T1" s="115"/>
      <c r="U1" s="115"/>
      <c r="V1" s="115"/>
      <c r="W1" s="115"/>
      <c r="X1" s="115"/>
      <c r="Y1" s="115"/>
      <c r="Z1" s="115"/>
      <c r="AA1" s="115"/>
      <c r="AB1" s="115"/>
      <c r="AC1" s="115"/>
    </row>
    <row r="2" spans="1:30" ht="18.75" customHeight="1" x14ac:dyDescent="0.3">
      <c r="A2" s="118"/>
      <c r="B2" s="321" t="s">
        <v>611</v>
      </c>
      <c r="C2" s="322"/>
      <c r="D2" s="322"/>
      <c r="E2" s="322"/>
      <c r="F2" s="323"/>
      <c r="G2" s="323"/>
      <c r="H2" s="323"/>
      <c r="I2" s="324"/>
      <c r="J2" s="118"/>
      <c r="K2" s="119"/>
      <c r="L2" s="119"/>
      <c r="M2" s="118"/>
      <c r="N2" s="118"/>
      <c r="O2" s="118"/>
      <c r="P2" s="118"/>
      <c r="Q2" s="118"/>
      <c r="R2" s="118"/>
      <c r="S2" s="118"/>
      <c r="T2" s="118"/>
      <c r="U2" s="118"/>
      <c r="V2" s="118"/>
      <c r="W2" s="118"/>
      <c r="X2" s="118"/>
      <c r="Y2" s="118"/>
      <c r="Z2" s="120"/>
      <c r="AA2" s="120"/>
      <c r="AB2" s="120"/>
      <c r="AC2" s="120"/>
      <c r="AD2" s="115"/>
    </row>
    <row r="3" spans="1:30" ht="18.75" customHeight="1" x14ac:dyDescent="0.3">
      <c r="A3" s="118"/>
      <c r="B3" s="325"/>
      <c r="C3" s="326"/>
      <c r="D3" s="326"/>
      <c r="E3" s="326"/>
      <c r="F3" s="327"/>
      <c r="G3" s="327"/>
      <c r="H3" s="327"/>
      <c r="I3" s="328"/>
      <c r="J3" s="118"/>
      <c r="K3" s="119"/>
      <c r="L3" s="119"/>
      <c r="M3" s="118"/>
      <c r="N3" s="118"/>
      <c r="O3" s="118"/>
      <c r="P3" s="118"/>
      <c r="Q3" s="118"/>
      <c r="R3" s="118"/>
      <c r="S3" s="118"/>
      <c r="T3" s="118"/>
      <c r="U3" s="118"/>
      <c r="V3" s="118"/>
      <c r="W3" s="118"/>
      <c r="X3" s="118"/>
      <c r="Y3" s="118"/>
      <c r="Z3" s="120"/>
      <c r="AA3" s="120"/>
      <c r="AB3" s="120"/>
      <c r="AC3" s="120"/>
      <c r="AD3" s="115"/>
    </row>
    <row r="4" spans="1:30" ht="18.75" customHeight="1" x14ac:dyDescent="0.3">
      <c r="A4" s="118"/>
      <c r="B4" s="325"/>
      <c r="C4" s="326"/>
      <c r="D4" s="326"/>
      <c r="E4" s="326"/>
      <c r="F4" s="327"/>
      <c r="G4" s="327"/>
      <c r="H4" s="327"/>
      <c r="I4" s="328"/>
      <c r="J4" s="118"/>
      <c r="K4" s="119"/>
      <c r="L4" s="119"/>
      <c r="M4" s="118"/>
      <c r="N4" s="118"/>
      <c r="O4" s="118"/>
      <c r="P4" s="118"/>
      <c r="Q4" s="118"/>
      <c r="R4" s="118"/>
      <c r="S4" s="118"/>
      <c r="T4" s="118"/>
      <c r="U4" s="118"/>
      <c r="V4" s="118"/>
      <c r="W4" s="118"/>
      <c r="X4" s="118"/>
      <c r="Y4" s="118"/>
      <c r="Z4" s="120"/>
      <c r="AA4" s="120"/>
      <c r="AB4" s="120"/>
      <c r="AC4" s="120"/>
      <c r="AD4" s="115"/>
    </row>
    <row r="5" spans="1:30" ht="18.75" customHeight="1" x14ac:dyDescent="0.3">
      <c r="A5" s="118"/>
      <c r="B5" s="325"/>
      <c r="C5" s="326"/>
      <c r="D5" s="326"/>
      <c r="E5" s="326"/>
      <c r="F5" s="327"/>
      <c r="G5" s="327"/>
      <c r="H5" s="327"/>
      <c r="I5" s="328"/>
      <c r="J5" s="118"/>
      <c r="K5" s="119"/>
      <c r="L5" s="119"/>
      <c r="M5" s="118"/>
      <c r="N5" s="118"/>
      <c r="O5" s="118"/>
      <c r="P5" s="118"/>
      <c r="Q5" s="118"/>
      <c r="R5" s="118"/>
      <c r="S5" s="118"/>
      <c r="T5" s="118"/>
      <c r="U5" s="118"/>
      <c r="V5" s="118"/>
      <c r="W5" s="118"/>
      <c r="X5" s="118"/>
      <c r="Y5" s="118"/>
      <c r="Z5" s="120"/>
      <c r="AA5" s="120"/>
      <c r="AB5" s="120"/>
      <c r="AC5" s="120"/>
      <c r="AD5" s="115"/>
    </row>
    <row r="6" spans="1:30" ht="18.75" customHeight="1" x14ac:dyDescent="0.3">
      <c r="A6" s="118"/>
      <c r="B6" s="329"/>
      <c r="C6" s="330"/>
      <c r="D6" s="330"/>
      <c r="E6" s="330"/>
      <c r="F6" s="330"/>
      <c r="G6" s="330"/>
      <c r="H6" s="330"/>
      <c r="I6" s="331"/>
      <c r="J6" s="118"/>
      <c r="K6" s="119"/>
      <c r="L6" s="119"/>
      <c r="M6" s="118"/>
      <c r="N6" s="118"/>
      <c r="O6" s="118"/>
      <c r="P6" s="118"/>
      <c r="Q6" s="118"/>
      <c r="R6" s="118"/>
      <c r="S6" s="118"/>
      <c r="T6" s="118"/>
      <c r="U6" s="118"/>
      <c r="V6" s="118"/>
      <c r="W6" s="118"/>
      <c r="X6" s="118"/>
      <c r="Y6" s="118"/>
      <c r="Z6" s="120"/>
      <c r="AA6" s="120"/>
      <c r="AB6" s="120"/>
      <c r="AC6" s="120"/>
      <c r="AD6" s="115"/>
    </row>
    <row r="7" spans="1:30" ht="15" customHeight="1" x14ac:dyDescent="0.3">
      <c r="A7" s="121"/>
      <c r="B7" s="122"/>
      <c r="C7" s="122"/>
      <c r="D7" s="122"/>
      <c r="E7" s="122"/>
      <c r="F7" s="122"/>
      <c r="G7" s="122"/>
      <c r="H7" s="122"/>
      <c r="I7" s="122"/>
      <c r="J7" s="121"/>
      <c r="K7" s="123"/>
      <c r="L7" s="123"/>
      <c r="M7" s="121"/>
      <c r="N7" s="121"/>
      <c r="O7" s="121"/>
      <c r="P7" s="121"/>
      <c r="Q7" s="121"/>
      <c r="R7" s="121"/>
      <c r="S7" s="121"/>
      <c r="T7" s="121"/>
      <c r="U7" s="121"/>
      <c r="V7" s="121"/>
      <c r="W7" s="121"/>
      <c r="X7" s="121"/>
      <c r="Y7" s="121"/>
      <c r="Z7" s="121"/>
      <c r="AA7" s="121"/>
      <c r="AB7" s="121"/>
      <c r="AC7" s="121"/>
      <c r="AD7" s="115"/>
    </row>
    <row r="8" spans="1:30" ht="15" customHeight="1" x14ac:dyDescent="0.3">
      <c r="A8" s="121"/>
      <c r="B8" s="167" t="str">
        <f ca="1">'DADOS GERAIS'!$B$8</f>
        <v>Secretaria de Atenção Especializada à Saúde</v>
      </c>
      <c r="C8" s="168"/>
      <c r="D8" s="170"/>
      <c r="E8" s="199"/>
      <c r="F8" s="199"/>
      <c r="G8" s="170"/>
      <c r="H8" s="169" t="s">
        <v>14899</v>
      </c>
      <c r="I8" s="185" t="str">
        <f>'DADOS GERAIS'!$B$21</f>
        <v>Data:</v>
      </c>
      <c r="J8" s="121"/>
      <c r="K8" s="123"/>
      <c r="L8" s="123"/>
      <c r="M8" s="121"/>
      <c r="N8" s="121"/>
      <c r="O8" s="121"/>
      <c r="P8" s="121"/>
      <c r="Q8" s="121"/>
      <c r="R8" s="121"/>
      <c r="S8" s="121"/>
      <c r="T8" s="121"/>
      <c r="U8" s="121"/>
      <c r="V8" s="121"/>
      <c r="W8" s="121"/>
      <c r="X8" s="121"/>
      <c r="Y8" s="121"/>
      <c r="Z8" s="121"/>
      <c r="AA8" s="121"/>
      <c r="AB8" s="121"/>
      <c r="AC8" s="121"/>
      <c r="AD8" s="115"/>
    </row>
    <row r="9" spans="1:30" ht="15" customHeight="1" x14ac:dyDescent="0.3">
      <c r="A9" s="121"/>
      <c r="B9" s="172" t="str">
        <f ca="1">'DADOS GERAIS'!$B$9</f>
        <v>Unidade Básica de Saúde Porte 1</v>
      </c>
      <c r="C9" s="173"/>
      <c r="D9" s="192"/>
      <c r="G9" s="175"/>
      <c r="H9" s="174">
        <v>0.2021</v>
      </c>
      <c r="I9" s="186" t="str">
        <f>'DADOS GERAIS'!$C$21</f>
        <v>16/01/2025</v>
      </c>
      <c r="J9" s="121"/>
      <c r="K9" s="123"/>
      <c r="L9" s="123"/>
      <c r="M9" s="121"/>
      <c r="N9" s="121"/>
      <c r="O9" s="121"/>
      <c r="P9" s="121"/>
      <c r="Q9" s="121"/>
      <c r="R9" s="121"/>
      <c r="S9" s="121"/>
      <c r="T9" s="121"/>
      <c r="U9" s="121"/>
      <c r="V9" s="121"/>
      <c r="W9" s="121"/>
      <c r="X9" s="121"/>
      <c r="Y9" s="121"/>
      <c r="Z9" s="121"/>
      <c r="AA9" s="121"/>
      <c r="AB9" s="121"/>
      <c r="AC9" s="121"/>
      <c r="AD9" s="115"/>
    </row>
    <row r="10" spans="1:30" ht="15" customHeight="1" x14ac:dyDescent="0.3">
      <c r="A10" s="121"/>
      <c r="B10" s="172"/>
      <c r="C10" s="173"/>
      <c r="D10" s="192"/>
      <c r="G10" s="192"/>
      <c r="H10" s="177"/>
      <c r="I10" s="178"/>
      <c r="J10" s="121"/>
      <c r="K10" s="123"/>
      <c r="L10" s="123"/>
      <c r="M10" s="121"/>
      <c r="N10" s="121"/>
      <c r="O10" s="121"/>
      <c r="P10" s="121"/>
      <c r="Q10" s="121"/>
      <c r="R10" s="121"/>
      <c r="S10" s="121"/>
      <c r="T10" s="121"/>
      <c r="U10" s="121"/>
      <c r="V10" s="121"/>
      <c r="W10" s="121"/>
      <c r="X10" s="121"/>
      <c r="Y10" s="121"/>
      <c r="Z10" s="121"/>
      <c r="AA10" s="121"/>
      <c r="AB10" s="121"/>
      <c r="AC10" s="121"/>
      <c r="AD10" s="115"/>
    </row>
    <row r="11" spans="1:30" ht="15" customHeight="1" x14ac:dyDescent="0.3">
      <c r="A11" s="121"/>
      <c r="B11" s="179" t="s">
        <v>1</v>
      </c>
      <c r="C11" s="173"/>
      <c r="D11" s="192"/>
      <c r="G11" s="192"/>
      <c r="H11" s="177" t="s">
        <v>14897</v>
      </c>
      <c r="I11" s="178"/>
      <c r="J11" s="121"/>
      <c r="K11" s="123"/>
      <c r="L11" s="123"/>
      <c r="M11" s="121"/>
      <c r="N11" s="121"/>
      <c r="O11" s="121"/>
      <c r="P11" s="121"/>
      <c r="Q11" s="121"/>
      <c r="R11" s="121"/>
      <c r="S11" s="121"/>
      <c r="T11" s="121"/>
      <c r="U11" s="121"/>
      <c r="V11" s="121"/>
      <c r="W11" s="121"/>
      <c r="X11" s="121"/>
      <c r="Y11" s="121"/>
      <c r="Z11" s="121"/>
      <c r="AA11" s="121"/>
      <c r="AB11" s="121"/>
      <c r="AC11" s="121"/>
      <c r="AD11" s="115"/>
    </row>
    <row r="12" spans="1:30" ht="15" customHeight="1" x14ac:dyDescent="0.3">
      <c r="A12" s="121"/>
      <c r="B12" s="194" t="str">
        <f>'DADOS GERAIS'!$B$12</f>
        <v>SINAPI (10/2024) - CPOS/CDHU (03/2024) - SBC (03/2024) - ORSE (03/2024) - SEINFRA (07/2024) - IOPES (03/2024) - EMOP (03/2024)</v>
      </c>
      <c r="C12" s="173"/>
      <c r="D12" s="192"/>
      <c r="G12" s="175"/>
      <c r="H12" s="180" t="s">
        <v>14898</v>
      </c>
      <c r="I12" s="181"/>
      <c r="J12" s="121"/>
      <c r="K12" s="123"/>
      <c r="L12" s="123"/>
      <c r="M12" s="121"/>
      <c r="N12" s="121"/>
      <c r="O12" s="121"/>
      <c r="P12" s="121"/>
      <c r="Q12" s="121"/>
      <c r="R12" s="121"/>
      <c r="S12" s="121"/>
      <c r="T12" s="121"/>
      <c r="U12" s="121"/>
      <c r="V12" s="121"/>
      <c r="W12" s="121"/>
      <c r="X12" s="121"/>
      <c r="Y12" s="121"/>
      <c r="Z12" s="121"/>
      <c r="AA12" s="121"/>
      <c r="AB12" s="121"/>
      <c r="AC12" s="121"/>
      <c r="AD12" s="115"/>
    </row>
    <row r="13" spans="1:30" ht="15" customHeight="1" x14ac:dyDescent="0.3">
      <c r="A13" s="121"/>
      <c r="B13" s="195"/>
      <c r="C13" s="196"/>
      <c r="D13" s="197"/>
      <c r="E13" s="200"/>
      <c r="F13" s="200"/>
      <c r="G13" s="197"/>
      <c r="H13" s="182"/>
      <c r="I13" s="184"/>
      <c r="J13" s="121"/>
      <c r="K13" s="123"/>
      <c r="L13" s="123"/>
      <c r="M13" s="121"/>
      <c r="N13" s="121"/>
      <c r="O13" s="121"/>
      <c r="P13" s="121"/>
      <c r="Q13" s="121"/>
      <c r="R13" s="121"/>
      <c r="S13" s="121"/>
      <c r="T13" s="121"/>
      <c r="U13" s="121"/>
      <c r="V13" s="121"/>
      <c r="W13" s="121"/>
      <c r="X13" s="121"/>
      <c r="Y13" s="121"/>
      <c r="Z13" s="121"/>
      <c r="AA13" s="121"/>
      <c r="AB13" s="121"/>
      <c r="AC13" s="121"/>
      <c r="AD13" s="115"/>
    </row>
    <row r="14" spans="1:30" ht="8.25" customHeight="1" x14ac:dyDescent="0.3">
      <c r="A14" s="115"/>
      <c r="B14" s="124"/>
      <c r="C14" s="116"/>
      <c r="D14" s="116"/>
      <c r="E14" s="116"/>
      <c r="F14" s="116"/>
      <c r="G14" s="116"/>
      <c r="H14" s="116"/>
      <c r="I14" s="125"/>
      <c r="J14" s="126"/>
      <c r="K14" s="126"/>
      <c r="L14" s="126"/>
      <c r="M14" s="126"/>
      <c r="N14" s="126"/>
      <c r="O14" s="126"/>
      <c r="P14" s="126"/>
      <c r="Q14" s="126"/>
      <c r="R14" s="126"/>
      <c r="S14" s="126"/>
      <c r="T14" s="126"/>
      <c r="U14" s="126"/>
      <c r="V14" s="126"/>
      <c r="W14" s="126"/>
      <c r="X14" s="126"/>
      <c r="Y14" s="126"/>
      <c r="Z14" s="126"/>
      <c r="AA14" s="126"/>
      <c r="AB14" s="126"/>
      <c r="AC14" s="126"/>
    </row>
    <row r="15" spans="1:30" ht="26" x14ac:dyDescent="0.3">
      <c r="A15" s="115"/>
      <c r="B15" s="127" t="s">
        <v>12</v>
      </c>
      <c r="C15" s="128" t="s">
        <v>612</v>
      </c>
      <c r="D15" s="128" t="s">
        <v>613</v>
      </c>
      <c r="E15" s="332" t="s">
        <v>614</v>
      </c>
      <c r="F15" s="333"/>
      <c r="G15" s="333"/>
      <c r="H15" s="333"/>
      <c r="I15" s="334"/>
      <c r="J15" s="129"/>
      <c r="K15" s="129"/>
      <c r="L15" s="129"/>
      <c r="M15" s="129"/>
      <c r="N15" s="129"/>
      <c r="O15" s="129"/>
      <c r="P15" s="129"/>
      <c r="Q15" s="129"/>
      <c r="R15" s="129"/>
      <c r="S15" s="129"/>
      <c r="T15" s="129"/>
      <c r="U15" s="129"/>
      <c r="V15" s="129"/>
      <c r="W15" s="129"/>
      <c r="X15" s="129"/>
      <c r="Y15" s="129"/>
      <c r="Z15" s="129"/>
      <c r="AA15" s="129"/>
      <c r="AB15" s="129"/>
      <c r="AC15" s="130"/>
    </row>
    <row r="16" spans="1:30" ht="54" customHeight="1" x14ac:dyDescent="0.3">
      <c r="A16" s="115"/>
      <c r="B16" s="131">
        <v>1</v>
      </c>
      <c r="C16" s="144" t="s">
        <v>503</v>
      </c>
      <c r="D16" s="144" t="s">
        <v>1040</v>
      </c>
      <c r="E16" s="318" t="s">
        <v>615</v>
      </c>
      <c r="F16" s="319"/>
      <c r="G16" s="319"/>
      <c r="H16" s="319"/>
      <c r="I16" s="320"/>
      <c r="J16" s="126"/>
      <c r="K16" s="126"/>
      <c r="L16" s="126"/>
      <c r="M16" s="126"/>
      <c r="N16" s="126"/>
      <c r="O16" s="126"/>
      <c r="P16" s="126"/>
      <c r="Q16" s="126"/>
      <c r="R16" s="126"/>
      <c r="S16" s="126"/>
      <c r="T16" s="126"/>
      <c r="U16" s="126"/>
      <c r="V16" s="126"/>
      <c r="W16" s="126"/>
      <c r="X16" s="126"/>
      <c r="Y16" s="126"/>
      <c r="Z16" s="126"/>
      <c r="AA16" s="126"/>
      <c r="AB16" s="126"/>
      <c r="AC16" s="126"/>
    </row>
    <row r="17" spans="1:29" ht="54" customHeight="1" x14ac:dyDescent="0.3">
      <c r="A17" s="115"/>
      <c r="B17" s="131">
        <v>2</v>
      </c>
      <c r="C17" s="144" t="s">
        <v>640</v>
      </c>
      <c r="D17" s="144" t="s">
        <v>1041</v>
      </c>
      <c r="E17" s="318" t="s">
        <v>617</v>
      </c>
      <c r="F17" s="319"/>
      <c r="G17" s="319"/>
      <c r="H17" s="319"/>
      <c r="I17" s="320"/>
      <c r="J17" s="126"/>
      <c r="K17" s="126"/>
      <c r="L17" s="126"/>
      <c r="M17" s="126"/>
      <c r="N17" s="126"/>
      <c r="O17" s="126"/>
      <c r="P17" s="126"/>
      <c r="Q17" s="126"/>
      <c r="R17" s="126"/>
      <c r="S17" s="126"/>
      <c r="T17" s="126"/>
      <c r="U17" s="126"/>
      <c r="V17" s="126"/>
      <c r="W17" s="126"/>
      <c r="X17" s="126"/>
      <c r="Y17" s="126"/>
      <c r="Z17" s="126"/>
      <c r="AA17" s="126"/>
      <c r="AB17" s="126"/>
      <c r="AC17" s="126"/>
    </row>
    <row r="18" spans="1:29" ht="54" customHeight="1" x14ac:dyDescent="0.3">
      <c r="A18" s="115"/>
      <c r="B18" s="131">
        <v>3</v>
      </c>
      <c r="C18" s="144" t="s">
        <v>1019</v>
      </c>
      <c r="D18" s="144" t="s">
        <v>1042</v>
      </c>
      <c r="E18" s="318" t="s">
        <v>617</v>
      </c>
      <c r="F18" s="319"/>
      <c r="G18" s="319"/>
      <c r="H18" s="319"/>
      <c r="I18" s="320"/>
      <c r="J18" s="126"/>
      <c r="K18" s="126"/>
      <c r="L18" s="126"/>
      <c r="M18" s="126"/>
      <c r="N18" s="126"/>
      <c r="O18" s="126"/>
      <c r="P18" s="126"/>
      <c r="Q18" s="126"/>
      <c r="R18" s="126"/>
      <c r="S18" s="126"/>
      <c r="T18" s="126"/>
      <c r="U18" s="126"/>
      <c r="V18" s="126"/>
      <c r="W18" s="126"/>
      <c r="X18" s="126"/>
      <c r="Y18" s="126"/>
      <c r="Z18" s="126"/>
      <c r="AA18" s="126"/>
      <c r="AB18" s="126"/>
      <c r="AC18" s="126"/>
    </row>
    <row r="19" spans="1:29" ht="54" customHeight="1" x14ac:dyDescent="0.3">
      <c r="A19" s="115"/>
      <c r="B19" s="131">
        <v>4</v>
      </c>
      <c r="C19" s="144" t="s">
        <v>642</v>
      </c>
      <c r="D19" s="144" t="s">
        <v>1043</v>
      </c>
      <c r="E19" s="318" t="s">
        <v>616</v>
      </c>
      <c r="F19" s="319"/>
      <c r="G19" s="319"/>
      <c r="H19" s="319"/>
      <c r="I19" s="320"/>
      <c r="J19" s="126"/>
      <c r="K19" s="126"/>
      <c r="L19" s="126"/>
      <c r="M19" s="126"/>
      <c r="N19" s="126"/>
      <c r="O19" s="126"/>
      <c r="P19" s="126"/>
      <c r="Q19" s="126"/>
      <c r="R19" s="126"/>
      <c r="S19" s="126"/>
      <c r="T19" s="126"/>
      <c r="U19" s="126"/>
      <c r="V19" s="126"/>
      <c r="W19" s="126"/>
      <c r="X19" s="126"/>
      <c r="Y19" s="126"/>
      <c r="Z19" s="126"/>
      <c r="AA19" s="126"/>
      <c r="AB19" s="126"/>
      <c r="AC19" s="126"/>
    </row>
    <row r="20" spans="1:29" ht="54" customHeight="1" x14ac:dyDescent="0.3">
      <c r="A20" s="115"/>
      <c r="B20" s="131">
        <v>5</v>
      </c>
      <c r="C20" s="144" t="s">
        <v>646</v>
      </c>
      <c r="D20" s="144" t="s">
        <v>1044</v>
      </c>
      <c r="E20" s="318" t="s">
        <v>616</v>
      </c>
      <c r="F20" s="319"/>
      <c r="G20" s="319"/>
      <c r="H20" s="319"/>
      <c r="I20" s="320"/>
      <c r="J20" s="126"/>
      <c r="K20" s="126"/>
      <c r="L20" s="126"/>
      <c r="M20" s="126"/>
      <c r="N20" s="126"/>
      <c r="O20" s="126"/>
      <c r="P20" s="126"/>
      <c r="Q20" s="126"/>
      <c r="R20" s="126"/>
      <c r="S20" s="126"/>
      <c r="T20" s="126"/>
      <c r="U20" s="126"/>
      <c r="V20" s="126"/>
      <c r="W20" s="126"/>
      <c r="X20" s="126"/>
      <c r="Y20" s="126"/>
      <c r="Z20" s="126"/>
      <c r="AA20" s="126"/>
      <c r="AB20" s="126"/>
      <c r="AC20" s="126"/>
    </row>
    <row r="21" spans="1:29" ht="54" customHeight="1" x14ac:dyDescent="0.3">
      <c r="A21" s="115"/>
      <c r="B21" s="131">
        <v>6</v>
      </c>
      <c r="C21" s="144" t="s">
        <v>280</v>
      </c>
      <c r="D21" s="144" t="s">
        <v>1045</v>
      </c>
      <c r="E21" s="318" t="s">
        <v>615</v>
      </c>
      <c r="F21" s="319"/>
      <c r="G21" s="319"/>
      <c r="H21" s="319"/>
      <c r="I21" s="320"/>
      <c r="J21" s="126"/>
      <c r="K21" s="126"/>
      <c r="L21" s="126"/>
      <c r="M21" s="126"/>
      <c r="N21" s="126"/>
      <c r="O21" s="126"/>
      <c r="P21" s="126"/>
      <c r="Q21" s="126"/>
      <c r="R21" s="126"/>
      <c r="S21" s="126"/>
      <c r="T21" s="126"/>
      <c r="U21" s="126"/>
      <c r="V21" s="126"/>
      <c r="W21" s="126"/>
      <c r="X21" s="126"/>
      <c r="Y21" s="126"/>
      <c r="Z21" s="126"/>
      <c r="AA21" s="126"/>
      <c r="AB21" s="126"/>
      <c r="AC21" s="126"/>
    </row>
    <row r="22" spans="1:29" ht="54" customHeight="1" x14ac:dyDescent="0.3">
      <c r="A22" s="115"/>
      <c r="B22" s="131">
        <v>7</v>
      </c>
      <c r="C22" s="144" t="s">
        <v>648</v>
      </c>
      <c r="D22" s="144" t="s">
        <v>1046</v>
      </c>
      <c r="E22" s="318" t="s">
        <v>621</v>
      </c>
      <c r="F22" s="319"/>
      <c r="G22" s="319"/>
      <c r="H22" s="319"/>
      <c r="I22" s="320"/>
      <c r="J22" s="126"/>
      <c r="K22" s="126"/>
      <c r="L22" s="126"/>
      <c r="M22" s="126"/>
      <c r="N22" s="126"/>
      <c r="O22" s="126"/>
      <c r="P22" s="126"/>
      <c r="Q22" s="126"/>
      <c r="R22" s="126"/>
      <c r="S22" s="126"/>
      <c r="T22" s="126"/>
      <c r="U22" s="126"/>
      <c r="V22" s="126"/>
      <c r="W22" s="126"/>
      <c r="X22" s="126"/>
      <c r="Y22" s="126"/>
      <c r="Z22" s="126"/>
      <c r="AA22" s="126"/>
      <c r="AB22" s="126"/>
      <c r="AC22" s="126"/>
    </row>
    <row r="23" spans="1:29" ht="54" customHeight="1" x14ac:dyDescent="0.3">
      <c r="A23" s="115"/>
      <c r="B23" s="131">
        <v>8</v>
      </c>
      <c r="C23" s="144" t="s">
        <v>219</v>
      </c>
      <c r="D23" s="145" t="s">
        <v>1047</v>
      </c>
      <c r="E23" s="318" t="s">
        <v>620</v>
      </c>
      <c r="F23" s="319"/>
      <c r="G23" s="319"/>
      <c r="H23" s="319"/>
      <c r="I23" s="320"/>
      <c r="J23" s="126"/>
      <c r="K23" s="126"/>
      <c r="L23" s="126"/>
      <c r="M23" s="126"/>
      <c r="N23" s="126"/>
      <c r="O23" s="126"/>
      <c r="P23" s="126"/>
      <c r="Q23" s="126"/>
      <c r="R23" s="126"/>
      <c r="S23" s="126"/>
      <c r="T23" s="126"/>
      <c r="U23" s="126"/>
      <c r="V23" s="126"/>
      <c r="W23" s="126"/>
      <c r="X23" s="126"/>
      <c r="Y23" s="126"/>
      <c r="Z23" s="126"/>
      <c r="AA23" s="126"/>
      <c r="AB23" s="126"/>
      <c r="AC23" s="126"/>
    </row>
    <row r="24" spans="1:29" ht="54" customHeight="1" x14ac:dyDescent="0.3">
      <c r="A24" s="115"/>
      <c r="B24" s="131">
        <v>9</v>
      </c>
      <c r="C24" s="144" t="s">
        <v>1023</v>
      </c>
      <c r="D24" s="144" t="s">
        <v>1048</v>
      </c>
      <c r="E24" s="318" t="s">
        <v>1039</v>
      </c>
      <c r="F24" s="319"/>
      <c r="G24" s="319"/>
      <c r="H24" s="319"/>
      <c r="I24" s="320"/>
      <c r="J24" s="126"/>
      <c r="K24" s="126"/>
      <c r="L24" s="126"/>
      <c r="M24" s="126"/>
      <c r="N24" s="126"/>
      <c r="O24" s="126"/>
      <c r="P24" s="126"/>
      <c r="Q24" s="126"/>
      <c r="R24" s="126"/>
      <c r="S24" s="126"/>
      <c r="T24" s="126"/>
      <c r="U24" s="126"/>
      <c r="V24" s="126"/>
      <c r="W24" s="126"/>
      <c r="X24" s="126"/>
      <c r="Y24" s="126"/>
      <c r="Z24" s="126"/>
      <c r="AA24" s="126"/>
      <c r="AB24" s="126"/>
      <c r="AC24" s="126"/>
    </row>
    <row r="25" spans="1:29" ht="54" customHeight="1" x14ac:dyDescent="0.3">
      <c r="A25" s="115"/>
      <c r="B25" s="131">
        <v>10</v>
      </c>
      <c r="C25" s="144" t="s">
        <v>48</v>
      </c>
      <c r="D25" s="144" t="s">
        <v>1049</v>
      </c>
      <c r="E25" s="318" t="s">
        <v>616</v>
      </c>
      <c r="F25" s="319"/>
      <c r="G25" s="319"/>
      <c r="H25" s="319"/>
      <c r="I25" s="320"/>
      <c r="J25" s="126"/>
      <c r="K25" s="126"/>
      <c r="L25" s="126"/>
      <c r="M25" s="126"/>
      <c r="N25" s="126"/>
      <c r="O25" s="126"/>
      <c r="P25" s="126"/>
      <c r="Q25" s="126"/>
      <c r="R25" s="126"/>
      <c r="S25" s="126"/>
      <c r="T25" s="126"/>
      <c r="U25" s="126"/>
      <c r="V25" s="126"/>
      <c r="W25" s="126"/>
      <c r="X25" s="126"/>
      <c r="Y25" s="126"/>
      <c r="Z25" s="126"/>
      <c r="AA25" s="126"/>
      <c r="AB25" s="126"/>
      <c r="AC25" s="126"/>
    </row>
    <row r="26" spans="1:29" ht="54" customHeight="1" x14ac:dyDescent="0.3">
      <c r="A26" s="115"/>
      <c r="B26" s="131">
        <v>11</v>
      </c>
      <c r="C26" s="144" t="s">
        <v>658</v>
      </c>
      <c r="D26" s="144" t="s">
        <v>1050</v>
      </c>
      <c r="E26" s="318" t="s">
        <v>636</v>
      </c>
      <c r="F26" s="319"/>
      <c r="G26" s="319"/>
      <c r="H26" s="319"/>
      <c r="I26" s="320"/>
      <c r="J26" s="126"/>
      <c r="K26" s="126"/>
      <c r="L26" s="126"/>
      <c r="M26" s="126"/>
      <c r="N26" s="126"/>
      <c r="O26" s="126"/>
      <c r="P26" s="126"/>
      <c r="Q26" s="126"/>
      <c r="R26" s="126"/>
      <c r="S26" s="126"/>
      <c r="T26" s="126"/>
      <c r="U26" s="126"/>
      <c r="V26" s="126"/>
      <c r="W26" s="126"/>
      <c r="X26" s="126"/>
      <c r="Y26" s="126"/>
      <c r="Z26" s="126"/>
      <c r="AA26" s="126"/>
      <c r="AB26" s="126"/>
      <c r="AC26" s="126"/>
    </row>
    <row r="27" spans="1:29" ht="54" customHeight="1" x14ac:dyDescent="0.3">
      <c r="A27" s="115"/>
      <c r="B27" s="131">
        <v>12</v>
      </c>
      <c r="C27" s="144" t="s">
        <v>661</v>
      </c>
      <c r="D27" s="144" t="s">
        <v>1051</v>
      </c>
      <c r="E27" s="318" t="s">
        <v>636</v>
      </c>
      <c r="F27" s="319"/>
      <c r="G27" s="319"/>
      <c r="H27" s="319"/>
      <c r="I27" s="320"/>
      <c r="J27" s="126"/>
      <c r="K27" s="126"/>
      <c r="L27" s="126"/>
      <c r="M27" s="126"/>
      <c r="N27" s="126"/>
      <c r="O27" s="126"/>
      <c r="P27" s="126"/>
      <c r="Q27" s="126"/>
      <c r="R27" s="126"/>
      <c r="S27" s="126"/>
      <c r="T27" s="126"/>
      <c r="U27" s="126"/>
      <c r="V27" s="126"/>
      <c r="W27" s="126"/>
      <c r="X27" s="126"/>
      <c r="Y27" s="126"/>
      <c r="Z27" s="126"/>
      <c r="AA27" s="126"/>
      <c r="AB27" s="126"/>
      <c r="AC27" s="126"/>
    </row>
    <row r="28" spans="1:29" ht="54" customHeight="1" x14ac:dyDescent="0.3">
      <c r="A28" s="115"/>
      <c r="B28" s="131">
        <v>13</v>
      </c>
      <c r="C28" s="144" t="s">
        <v>664</v>
      </c>
      <c r="D28" s="146" t="s">
        <v>1052</v>
      </c>
      <c r="E28" s="318" t="s">
        <v>1053</v>
      </c>
      <c r="F28" s="319"/>
      <c r="G28" s="319"/>
      <c r="H28" s="319"/>
      <c r="I28" s="320"/>
      <c r="J28" s="126"/>
      <c r="K28" s="126"/>
      <c r="L28" s="126"/>
      <c r="M28" s="126"/>
      <c r="N28" s="126"/>
      <c r="O28" s="126"/>
      <c r="P28" s="126"/>
      <c r="Q28" s="126"/>
      <c r="R28" s="126"/>
      <c r="S28" s="126"/>
      <c r="T28" s="126"/>
      <c r="U28" s="126"/>
      <c r="V28" s="126"/>
      <c r="W28" s="126"/>
      <c r="X28" s="126"/>
      <c r="Y28" s="126"/>
      <c r="Z28" s="126"/>
      <c r="AA28" s="126"/>
      <c r="AB28" s="126"/>
      <c r="AC28" s="126"/>
    </row>
    <row r="29" spans="1:29" ht="54" customHeight="1" x14ac:dyDescent="0.3">
      <c r="A29" s="115"/>
      <c r="B29" s="131">
        <v>14</v>
      </c>
      <c r="C29" s="144" t="s">
        <v>285</v>
      </c>
      <c r="D29" s="146" t="s">
        <v>1054</v>
      </c>
      <c r="E29" s="318" t="s">
        <v>1053</v>
      </c>
      <c r="F29" s="319"/>
      <c r="G29" s="319"/>
      <c r="H29" s="319"/>
      <c r="I29" s="320"/>
      <c r="J29" s="126"/>
      <c r="K29" s="126"/>
      <c r="L29" s="126"/>
      <c r="M29" s="126"/>
      <c r="N29" s="126"/>
      <c r="O29" s="126"/>
      <c r="P29" s="126"/>
      <c r="Q29" s="126"/>
      <c r="R29" s="126"/>
      <c r="S29" s="126"/>
      <c r="T29" s="126"/>
      <c r="U29" s="126"/>
      <c r="V29" s="126"/>
      <c r="W29" s="126"/>
      <c r="X29" s="126"/>
      <c r="Y29" s="126"/>
      <c r="Z29" s="126"/>
      <c r="AA29" s="126"/>
      <c r="AB29" s="126"/>
      <c r="AC29" s="126"/>
    </row>
    <row r="30" spans="1:29" ht="54" customHeight="1" x14ac:dyDescent="0.3">
      <c r="A30" s="115"/>
      <c r="B30" s="131">
        <v>15</v>
      </c>
      <c r="C30" s="144" t="s">
        <v>286</v>
      </c>
      <c r="D30" s="146" t="s">
        <v>1055</v>
      </c>
      <c r="E30" s="318" t="s">
        <v>1053</v>
      </c>
      <c r="F30" s="319"/>
      <c r="G30" s="319"/>
      <c r="H30" s="319"/>
      <c r="I30" s="320"/>
      <c r="J30" s="126"/>
      <c r="K30" s="126"/>
      <c r="L30" s="126"/>
      <c r="M30" s="126"/>
      <c r="N30" s="126"/>
      <c r="O30" s="126"/>
      <c r="P30" s="126"/>
      <c r="Q30" s="126"/>
      <c r="R30" s="126"/>
      <c r="S30" s="126"/>
      <c r="T30" s="126"/>
      <c r="U30" s="126"/>
      <c r="V30" s="126"/>
      <c r="W30" s="126"/>
      <c r="X30" s="126"/>
      <c r="Y30" s="126"/>
      <c r="Z30" s="126"/>
      <c r="AA30" s="126"/>
      <c r="AB30" s="126"/>
      <c r="AC30" s="126"/>
    </row>
    <row r="31" spans="1:29" ht="54" customHeight="1" x14ac:dyDescent="0.3">
      <c r="A31" s="115"/>
      <c r="B31" s="131">
        <v>16</v>
      </c>
      <c r="C31" s="144" t="s">
        <v>514</v>
      </c>
      <c r="D31" s="142" t="s">
        <v>1056</v>
      </c>
      <c r="E31" s="318" t="s">
        <v>617</v>
      </c>
      <c r="F31" s="319"/>
      <c r="G31" s="319"/>
      <c r="H31" s="319"/>
      <c r="I31" s="320"/>
      <c r="J31" s="126"/>
      <c r="K31" s="126"/>
      <c r="L31" s="126"/>
      <c r="M31" s="126"/>
      <c r="N31" s="126"/>
      <c r="O31" s="126"/>
      <c r="P31" s="126"/>
      <c r="Q31" s="126"/>
      <c r="R31" s="126"/>
      <c r="S31" s="126"/>
      <c r="T31" s="126"/>
      <c r="U31" s="126"/>
      <c r="V31" s="126"/>
      <c r="W31" s="126"/>
      <c r="X31" s="126"/>
      <c r="Y31" s="126"/>
      <c r="Z31" s="126"/>
      <c r="AA31" s="126"/>
      <c r="AB31" s="126"/>
      <c r="AC31" s="126"/>
    </row>
    <row r="32" spans="1:29" ht="54" customHeight="1" x14ac:dyDescent="0.3">
      <c r="A32" s="115"/>
      <c r="B32" s="131">
        <v>17</v>
      </c>
      <c r="C32" s="144" t="s">
        <v>626</v>
      </c>
      <c r="D32" s="146" t="s">
        <v>1057</v>
      </c>
      <c r="E32" s="318" t="s">
        <v>638</v>
      </c>
      <c r="F32" s="319"/>
      <c r="G32" s="319"/>
      <c r="H32" s="319"/>
      <c r="I32" s="320"/>
      <c r="J32" s="126"/>
      <c r="K32" s="126"/>
      <c r="L32" s="126"/>
      <c r="M32" s="126"/>
      <c r="N32" s="126"/>
      <c r="O32" s="126"/>
      <c r="P32" s="126"/>
      <c r="Q32" s="126"/>
      <c r="R32" s="126"/>
      <c r="S32" s="126"/>
      <c r="T32" s="126"/>
      <c r="U32" s="126"/>
      <c r="V32" s="126"/>
      <c r="W32" s="126"/>
      <c r="X32" s="126"/>
      <c r="Y32" s="126"/>
      <c r="Z32" s="126"/>
      <c r="AA32" s="126"/>
      <c r="AB32" s="126"/>
      <c r="AC32" s="126"/>
    </row>
    <row r="33" spans="1:29" ht="54" customHeight="1" x14ac:dyDescent="0.3">
      <c r="A33" s="115"/>
      <c r="B33" s="131">
        <v>18</v>
      </c>
      <c r="C33" s="144" t="s">
        <v>668</v>
      </c>
      <c r="D33" s="146" t="s">
        <v>1057</v>
      </c>
      <c r="E33" s="318" t="s">
        <v>637</v>
      </c>
      <c r="F33" s="319"/>
      <c r="G33" s="319"/>
      <c r="H33" s="319"/>
      <c r="I33" s="320"/>
      <c r="J33" s="126"/>
      <c r="K33" s="126"/>
      <c r="L33" s="126"/>
      <c r="M33" s="126"/>
      <c r="N33" s="126"/>
      <c r="O33" s="126"/>
      <c r="P33" s="126"/>
      <c r="Q33" s="126"/>
      <c r="R33" s="126"/>
      <c r="S33" s="126"/>
      <c r="T33" s="126"/>
      <c r="U33" s="126"/>
      <c r="V33" s="126"/>
      <c r="W33" s="126"/>
      <c r="X33" s="126"/>
      <c r="Y33" s="126"/>
      <c r="Z33" s="126"/>
      <c r="AA33" s="126"/>
      <c r="AB33" s="126"/>
      <c r="AC33" s="126"/>
    </row>
    <row r="34" spans="1:29" ht="54" customHeight="1" x14ac:dyDescent="0.3">
      <c r="A34" s="115"/>
      <c r="B34" s="131">
        <v>19</v>
      </c>
      <c r="C34" s="144" t="s">
        <v>670</v>
      </c>
      <c r="D34" s="146" t="s">
        <v>1057</v>
      </c>
      <c r="E34" s="318" t="s">
        <v>639</v>
      </c>
      <c r="F34" s="319"/>
      <c r="G34" s="319"/>
      <c r="H34" s="319"/>
      <c r="I34" s="320"/>
      <c r="J34" s="126"/>
      <c r="K34" s="126"/>
      <c r="L34" s="126"/>
      <c r="M34" s="126"/>
      <c r="N34" s="126"/>
      <c r="O34" s="126"/>
      <c r="P34" s="126"/>
      <c r="Q34" s="126"/>
      <c r="R34" s="126"/>
      <c r="S34" s="126"/>
      <c r="T34" s="126"/>
      <c r="U34" s="126"/>
      <c r="V34" s="126"/>
      <c r="W34" s="126"/>
      <c r="X34" s="126"/>
      <c r="Y34" s="126"/>
      <c r="Z34" s="126"/>
      <c r="AA34" s="126"/>
      <c r="AB34" s="126"/>
      <c r="AC34" s="126"/>
    </row>
    <row r="35" spans="1:29" ht="54" customHeight="1" x14ac:dyDescent="0.3">
      <c r="A35" s="115"/>
      <c r="B35" s="131">
        <v>20</v>
      </c>
      <c r="C35" s="144" t="s">
        <v>673</v>
      </c>
      <c r="D35" s="142" t="s">
        <v>1058</v>
      </c>
      <c r="E35" s="318" t="s">
        <v>616</v>
      </c>
      <c r="F35" s="319"/>
      <c r="G35" s="319"/>
      <c r="H35" s="319"/>
      <c r="I35" s="320"/>
      <c r="J35" s="126"/>
      <c r="K35" s="126"/>
      <c r="L35" s="126"/>
      <c r="M35" s="126"/>
      <c r="N35" s="126"/>
      <c r="O35" s="126"/>
      <c r="P35" s="126"/>
      <c r="Q35" s="126"/>
      <c r="R35" s="126"/>
      <c r="S35" s="126"/>
      <c r="T35" s="126"/>
      <c r="U35" s="126"/>
      <c r="V35" s="126"/>
      <c r="W35" s="126"/>
      <c r="X35" s="126"/>
      <c r="Y35" s="126"/>
      <c r="Z35" s="126"/>
      <c r="AA35" s="126"/>
      <c r="AB35" s="126"/>
      <c r="AC35" s="126"/>
    </row>
    <row r="36" spans="1:29" ht="54" customHeight="1" x14ac:dyDescent="0.3">
      <c r="A36" s="115"/>
      <c r="B36" s="131">
        <v>21</v>
      </c>
      <c r="C36" s="144" t="s">
        <v>510</v>
      </c>
      <c r="D36" s="144" t="s">
        <v>1059</v>
      </c>
      <c r="E36" s="318" t="s">
        <v>616</v>
      </c>
      <c r="F36" s="319"/>
      <c r="G36" s="319"/>
      <c r="H36" s="319"/>
      <c r="I36" s="320"/>
      <c r="J36" s="126"/>
      <c r="K36" s="126"/>
      <c r="L36" s="126"/>
      <c r="M36" s="126"/>
      <c r="N36" s="126"/>
      <c r="O36" s="126"/>
      <c r="P36" s="126"/>
      <c r="Q36" s="126"/>
      <c r="R36" s="126"/>
      <c r="S36" s="126"/>
      <c r="T36" s="126"/>
      <c r="U36" s="126"/>
      <c r="V36" s="126"/>
      <c r="W36" s="126"/>
      <c r="X36" s="126"/>
      <c r="Y36" s="126"/>
      <c r="Z36" s="126"/>
      <c r="AA36" s="126"/>
      <c r="AB36" s="126"/>
      <c r="AC36" s="126"/>
    </row>
    <row r="37" spans="1:29" ht="54" customHeight="1" x14ac:dyDescent="0.3">
      <c r="A37" s="115"/>
      <c r="B37" s="131">
        <v>22</v>
      </c>
      <c r="C37" s="144" t="s">
        <v>1031</v>
      </c>
      <c r="D37" s="144" t="s">
        <v>1060</v>
      </c>
      <c r="E37" s="318" t="s">
        <v>615</v>
      </c>
      <c r="F37" s="319"/>
      <c r="G37" s="319"/>
      <c r="H37" s="319"/>
      <c r="I37" s="320"/>
      <c r="J37" s="126"/>
      <c r="K37" s="126"/>
      <c r="L37" s="126"/>
      <c r="M37" s="126"/>
      <c r="N37" s="126"/>
      <c r="O37" s="126"/>
      <c r="P37" s="126"/>
      <c r="Q37" s="126"/>
      <c r="R37" s="126"/>
      <c r="S37" s="126"/>
      <c r="T37" s="126"/>
      <c r="U37" s="126"/>
      <c r="V37" s="126"/>
      <c r="W37" s="126"/>
      <c r="X37" s="126"/>
      <c r="Y37" s="126"/>
      <c r="Z37" s="126"/>
      <c r="AA37" s="126"/>
      <c r="AB37" s="126"/>
      <c r="AC37" s="126"/>
    </row>
    <row r="38" spans="1:29" ht="54" customHeight="1" x14ac:dyDescent="0.3">
      <c r="A38" s="115"/>
      <c r="B38" s="131">
        <v>23</v>
      </c>
      <c r="C38" s="144" t="s">
        <v>528</v>
      </c>
      <c r="D38" s="146" t="s">
        <v>1061</v>
      </c>
      <c r="E38" s="318" t="s">
        <v>622</v>
      </c>
      <c r="F38" s="319"/>
      <c r="G38" s="319"/>
      <c r="H38" s="319"/>
      <c r="I38" s="320"/>
      <c r="J38" s="126"/>
      <c r="K38" s="126"/>
      <c r="L38" s="126"/>
      <c r="M38" s="126"/>
      <c r="N38" s="126"/>
      <c r="O38" s="126"/>
      <c r="P38" s="126"/>
      <c r="Q38" s="126"/>
      <c r="R38" s="126"/>
      <c r="S38" s="126"/>
      <c r="T38" s="126"/>
      <c r="U38" s="126"/>
      <c r="V38" s="126"/>
      <c r="W38" s="126"/>
      <c r="X38" s="126"/>
      <c r="Y38" s="126"/>
      <c r="Z38" s="126"/>
      <c r="AA38" s="126"/>
      <c r="AB38" s="126"/>
      <c r="AC38" s="126"/>
    </row>
    <row r="39" spans="1:29" ht="54" customHeight="1" x14ac:dyDescent="0.3">
      <c r="A39" s="115"/>
      <c r="B39" s="131">
        <v>24</v>
      </c>
      <c r="C39" s="144" t="s">
        <v>675</v>
      </c>
      <c r="D39" s="144" t="s">
        <v>1062</v>
      </c>
      <c r="E39" s="318" t="s">
        <v>615</v>
      </c>
      <c r="F39" s="319"/>
      <c r="G39" s="319"/>
      <c r="H39" s="319"/>
      <c r="I39" s="320"/>
      <c r="J39" s="126"/>
      <c r="K39" s="126"/>
      <c r="L39" s="126"/>
      <c r="M39" s="126"/>
      <c r="N39" s="126"/>
      <c r="O39" s="126"/>
      <c r="P39" s="126"/>
      <c r="Q39" s="126"/>
      <c r="R39" s="126"/>
      <c r="S39" s="126"/>
      <c r="T39" s="126"/>
      <c r="U39" s="126"/>
      <c r="V39" s="126"/>
      <c r="W39" s="126"/>
      <c r="X39" s="126"/>
      <c r="Y39" s="126"/>
      <c r="Z39" s="126"/>
      <c r="AA39" s="126"/>
      <c r="AB39" s="126"/>
      <c r="AC39" s="126"/>
    </row>
    <row r="40" spans="1:29" ht="54" customHeight="1" x14ac:dyDescent="0.3">
      <c r="A40" s="115"/>
      <c r="B40" s="131">
        <v>25</v>
      </c>
      <c r="C40" s="144" t="s">
        <v>677</v>
      </c>
      <c r="D40" s="144" t="s">
        <v>1063</v>
      </c>
      <c r="E40" s="318" t="s">
        <v>618</v>
      </c>
      <c r="F40" s="319"/>
      <c r="G40" s="319"/>
      <c r="H40" s="319"/>
      <c r="I40" s="320"/>
      <c r="J40" s="126"/>
      <c r="K40" s="126"/>
      <c r="L40" s="126"/>
      <c r="M40" s="126"/>
      <c r="N40" s="126"/>
      <c r="O40" s="126"/>
      <c r="P40" s="126"/>
      <c r="Q40" s="126"/>
      <c r="R40" s="126"/>
      <c r="S40" s="126"/>
      <c r="T40" s="126"/>
      <c r="U40" s="126"/>
      <c r="V40" s="126"/>
      <c r="W40" s="126"/>
      <c r="X40" s="126"/>
      <c r="Y40" s="126"/>
      <c r="Z40" s="126"/>
      <c r="AA40" s="126"/>
      <c r="AB40" s="126"/>
      <c r="AC40" s="126"/>
    </row>
    <row r="41" spans="1:29" ht="54" customHeight="1" x14ac:dyDescent="0.3">
      <c r="A41" s="115"/>
      <c r="B41" s="131">
        <v>26</v>
      </c>
      <c r="C41" s="144" t="s">
        <v>310</v>
      </c>
      <c r="D41" s="142" t="s">
        <v>1064</v>
      </c>
      <c r="E41" s="318" t="s">
        <v>617</v>
      </c>
      <c r="F41" s="319"/>
      <c r="G41" s="319"/>
      <c r="H41" s="319"/>
      <c r="I41" s="320"/>
      <c r="J41" s="126"/>
      <c r="K41" s="126"/>
      <c r="L41" s="126"/>
      <c r="M41" s="126"/>
      <c r="N41" s="126"/>
      <c r="O41" s="126"/>
      <c r="P41" s="126"/>
      <c r="Q41" s="126"/>
      <c r="R41" s="126"/>
      <c r="S41" s="126"/>
      <c r="T41" s="126"/>
      <c r="U41" s="126"/>
      <c r="V41" s="126"/>
      <c r="W41" s="126"/>
      <c r="X41" s="126"/>
      <c r="Y41" s="126"/>
      <c r="Z41" s="126"/>
      <c r="AA41" s="126"/>
      <c r="AB41" s="126"/>
      <c r="AC41" s="126"/>
    </row>
    <row r="42" spans="1:29" ht="54" customHeight="1" x14ac:dyDescent="0.3">
      <c r="A42" s="115"/>
      <c r="B42" s="131">
        <v>27</v>
      </c>
      <c r="C42" s="144" t="s">
        <v>312</v>
      </c>
      <c r="D42" s="142" t="s">
        <v>1065</v>
      </c>
      <c r="E42" s="318" t="s">
        <v>615</v>
      </c>
      <c r="F42" s="319"/>
      <c r="G42" s="319"/>
      <c r="H42" s="319"/>
      <c r="I42" s="320"/>
      <c r="J42" s="126"/>
      <c r="K42" s="126"/>
      <c r="L42" s="126"/>
      <c r="M42" s="126"/>
      <c r="N42" s="126"/>
      <c r="O42" s="126"/>
      <c r="P42" s="126"/>
      <c r="Q42" s="126"/>
      <c r="R42" s="126"/>
      <c r="S42" s="126"/>
      <c r="T42" s="126"/>
      <c r="U42" s="126"/>
      <c r="V42" s="126"/>
      <c r="W42" s="126"/>
      <c r="X42" s="126"/>
      <c r="Y42" s="126"/>
      <c r="Z42" s="126"/>
      <c r="AA42" s="126"/>
      <c r="AB42" s="126"/>
      <c r="AC42" s="126"/>
    </row>
    <row r="43" spans="1:29" ht="54" customHeight="1" x14ac:dyDescent="0.3">
      <c r="A43" s="115"/>
      <c r="B43" s="131">
        <v>28</v>
      </c>
      <c r="C43" s="144" t="s">
        <v>187</v>
      </c>
      <c r="D43" s="142" t="s">
        <v>1066</v>
      </c>
      <c r="E43" s="318" t="s">
        <v>617</v>
      </c>
      <c r="F43" s="319"/>
      <c r="G43" s="319"/>
      <c r="H43" s="319"/>
      <c r="I43" s="320"/>
      <c r="J43" s="126"/>
      <c r="K43" s="126"/>
      <c r="L43" s="126"/>
      <c r="M43" s="126"/>
      <c r="N43" s="126"/>
      <c r="O43" s="126"/>
      <c r="P43" s="126"/>
      <c r="Q43" s="126"/>
      <c r="R43" s="126"/>
      <c r="S43" s="126"/>
      <c r="T43" s="126"/>
      <c r="U43" s="126"/>
      <c r="V43" s="126"/>
      <c r="W43" s="126"/>
      <c r="X43" s="126"/>
      <c r="Y43" s="126"/>
      <c r="Z43" s="126"/>
      <c r="AA43" s="126"/>
      <c r="AB43" s="126"/>
      <c r="AC43" s="126"/>
    </row>
    <row r="44" spans="1:29" ht="54" customHeight="1" x14ac:dyDescent="0.3">
      <c r="A44" s="115"/>
      <c r="B44" s="131">
        <v>29</v>
      </c>
      <c r="C44" s="144" t="s">
        <v>314</v>
      </c>
      <c r="D44" s="144" t="s">
        <v>1067</v>
      </c>
      <c r="E44" s="318" t="s">
        <v>616</v>
      </c>
      <c r="F44" s="319"/>
      <c r="G44" s="319"/>
      <c r="H44" s="319"/>
      <c r="I44" s="320"/>
      <c r="J44" s="126"/>
      <c r="K44" s="126"/>
      <c r="L44" s="126"/>
      <c r="M44" s="126"/>
      <c r="N44" s="126"/>
      <c r="O44" s="126"/>
      <c r="P44" s="126"/>
      <c r="Q44" s="126"/>
      <c r="R44" s="126"/>
      <c r="S44" s="126"/>
      <c r="T44" s="126"/>
      <c r="U44" s="126"/>
      <c r="V44" s="126"/>
      <c r="W44" s="126"/>
      <c r="X44" s="126"/>
      <c r="Y44" s="126"/>
      <c r="Z44" s="126"/>
      <c r="AA44" s="126"/>
      <c r="AB44" s="126"/>
      <c r="AC44" s="126"/>
    </row>
    <row r="45" spans="1:29" ht="54" customHeight="1" x14ac:dyDescent="0.3">
      <c r="A45" s="115"/>
      <c r="B45" s="131">
        <v>30</v>
      </c>
      <c r="C45" s="144" t="s">
        <v>545</v>
      </c>
      <c r="D45" s="142" t="s">
        <v>1068</v>
      </c>
      <c r="E45" s="318" t="s">
        <v>616</v>
      </c>
      <c r="F45" s="319"/>
      <c r="G45" s="319"/>
      <c r="H45" s="319"/>
      <c r="I45" s="320"/>
      <c r="J45" s="126"/>
      <c r="K45" s="126"/>
      <c r="L45" s="126"/>
      <c r="M45" s="126"/>
      <c r="N45" s="126"/>
      <c r="O45" s="126"/>
      <c r="P45" s="126"/>
      <c r="Q45" s="126"/>
      <c r="R45" s="126"/>
      <c r="S45" s="126"/>
      <c r="T45" s="126"/>
      <c r="U45" s="126"/>
      <c r="V45" s="126"/>
      <c r="W45" s="126"/>
      <c r="X45" s="126"/>
      <c r="Y45" s="126"/>
      <c r="Z45" s="126"/>
      <c r="AA45" s="126"/>
      <c r="AB45" s="126"/>
      <c r="AC45" s="126"/>
    </row>
    <row r="46" spans="1:29" ht="54" customHeight="1" x14ac:dyDescent="0.3">
      <c r="A46" s="115"/>
      <c r="B46" s="131">
        <v>31</v>
      </c>
      <c r="C46" s="144" t="s">
        <v>547</v>
      </c>
      <c r="D46" s="144" t="s">
        <v>1069</v>
      </c>
      <c r="E46" s="318" t="s">
        <v>615</v>
      </c>
      <c r="F46" s="319"/>
      <c r="G46" s="319"/>
      <c r="H46" s="319"/>
      <c r="I46" s="320"/>
      <c r="J46" s="126"/>
      <c r="K46" s="126"/>
      <c r="L46" s="126"/>
      <c r="M46" s="126"/>
      <c r="N46" s="126"/>
      <c r="O46" s="126"/>
      <c r="P46" s="126"/>
      <c r="Q46" s="126"/>
      <c r="R46" s="126"/>
      <c r="S46" s="126"/>
      <c r="T46" s="126"/>
      <c r="U46" s="126"/>
      <c r="V46" s="126"/>
      <c r="W46" s="126"/>
      <c r="X46" s="126"/>
      <c r="Y46" s="126"/>
      <c r="Z46" s="126"/>
      <c r="AA46" s="126"/>
      <c r="AB46" s="126"/>
      <c r="AC46" s="126"/>
    </row>
    <row r="47" spans="1:29" ht="54" customHeight="1" x14ac:dyDescent="0.3">
      <c r="A47" s="115"/>
      <c r="B47" s="131">
        <v>32</v>
      </c>
      <c r="C47" s="144" t="s">
        <v>549</v>
      </c>
      <c r="D47" s="144" t="s">
        <v>1070</v>
      </c>
      <c r="E47" s="318" t="s">
        <v>616</v>
      </c>
      <c r="F47" s="319"/>
      <c r="G47" s="319"/>
      <c r="H47" s="319"/>
      <c r="I47" s="320"/>
      <c r="J47" s="126"/>
      <c r="K47" s="126"/>
      <c r="L47" s="126"/>
      <c r="M47" s="126"/>
      <c r="N47" s="126"/>
      <c r="O47" s="126"/>
      <c r="P47" s="126"/>
      <c r="Q47" s="126"/>
      <c r="R47" s="126"/>
      <c r="S47" s="126"/>
      <c r="T47" s="126"/>
      <c r="U47" s="126"/>
      <c r="V47" s="126"/>
      <c r="W47" s="126"/>
      <c r="X47" s="126"/>
      <c r="Y47" s="126"/>
      <c r="Z47" s="126"/>
      <c r="AA47" s="126"/>
      <c r="AB47" s="126"/>
      <c r="AC47" s="126"/>
    </row>
    <row r="48" spans="1:29" ht="54" customHeight="1" x14ac:dyDescent="0.3">
      <c r="A48" s="115"/>
      <c r="B48" s="131">
        <v>33</v>
      </c>
      <c r="C48" s="144" t="s">
        <v>99</v>
      </c>
      <c r="D48" s="142" t="s">
        <v>1071</v>
      </c>
      <c r="E48" s="318" t="s">
        <v>617</v>
      </c>
      <c r="F48" s="319"/>
      <c r="G48" s="319"/>
      <c r="H48" s="319"/>
      <c r="I48" s="320"/>
      <c r="J48" s="126"/>
      <c r="K48" s="126"/>
      <c r="L48" s="126"/>
      <c r="M48" s="126"/>
      <c r="N48" s="126"/>
      <c r="O48" s="126"/>
      <c r="P48" s="126"/>
      <c r="Q48" s="126"/>
      <c r="R48" s="126"/>
      <c r="S48" s="126"/>
      <c r="T48" s="126"/>
      <c r="U48" s="126"/>
      <c r="V48" s="126"/>
      <c r="W48" s="126"/>
      <c r="X48" s="126"/>
      <c r="Y48" s="126"/>
      <c r="Z48" s="126"/>
      <c r="AA48" s="126"/>
      <c r="AB48" s="126"/>
      <c r="AC48" s="126"/>
    </row>
    <row r="49" spans="1:29" ht="54" customHeight="1" x14ac:dyDescent="0.3">
      <c r="A49" s="115"/>
      <c r="B49" s="131">
        <v>34</v>
      </c>
      <c r="C49" s="144" t="s">
        <v>161</v>
      </c>
      <c r="D49" s="142" t="s">
        <v>1072</v>
      </c>
      <c r="E49" s="318" t="s">
        <v>617</v>
      </c>
      <c r="F49" s="319"/>
      <c r="G49" s="319"/>
      <c r="H49" s="319"/>
      <c r="I49" s="320"/>
      <c r="J49" s="126"/>
      <c r="K49" s="126"/>
      <c r="L49" s="126"/>
      <c r="M49" s="126"/>
      <c r="N49" s="126"/>
      <c r="O49" s="126"/>
      <c r="P49" s="126"/>
      <c r="Q49" s="126"/>
      <c r="R49" s="126"/>
      <c r="S49" s="126"/>
      <c r="T49" s="126"/>
      <c r="U49" s="126"/>
      <c r="V49" s="126"/>
      <c r="W49" s="126"/>
      <c r="X49" s="126"/>
      <c r="Y49" s="126"/>
      <c r="Z49" s="126"/>
      <c r="AA49" s="126"/>
      <c r="AB49" s="126"/>
      <c r="AC49" s="126"/>
    </row>
    <row r="50" spans="1:29" ht="54" customHeight="1" x14ac:dyDescent="0.3">
      <c r="A50" s="115"/>
      <c r="B50" s="131">
        <v>35</v>
      </c>
      <c r="C50" s="144" t="s">
        <v>163</v>
      </c>
      <c r="D50" s="142" t="s">
        <v>1073</v>
      </c>
      <c r="E50" s="318" t="s">
        <v>617</v>
      </c>
      <c r="F50" s="319"/>
      <c r="G50" s="319"/>
      <c r="H50" s="319"/>
      <c r="I50" s="320"/>
      <c r="J50" s="126"/>
      <c r="K50" s="126"/>
      <c r="L50" s="126"/>
      <c r="M50" s="126"/>
      <c r="N50" s="126"/>
      <c r="O50" s="126"/>
      <c r="P50" s="126"/>
      <c r="Q50" s="126"/>
      <c r="R50" s="126"/>
      <c r="S50" s="126"/>
      <c r="T50" s="126"/>
      <c r="U50" s="126"/>
      <c r="V50" s="126"/>
      <c r="W50" s="126"/>
      <c r="X50" s="126"/>
      <c r="Y50" s="126"/>
      <c r="Z50" s="126"/>
      <c r="AA50" s="126"/>
      <c r="AB50" s="126"/>
      <c r="AC50" s="126"/>
    </row>
    <row r="51" spans="1:29" ht="54" customHeight="1" x14ac:dyDescent="0.3">
      <c r="A51" s="115"/>
      <c r="B51" s="131">
        <v>36</v>
      </c>
      <c r="C51" s="144" t="s">
        <v>168</v>
      </c>
      <c r="D51" s="142" t="s">
        <v>1074</v>
      </c>
      <c r="E51" s="318" t="s">
        <v>617</v>
      </c>
      <c r="F51" s="319"/>
      <c r="G51" s="319"/>
      <c r="H51" s="319"/>
      <c r="I51" s="320"/>
      <c r="J51" s="126"/>
      <c r="K51" s="126"/>
      <c r="L51" s="126"/>
      <c r="M51" s="126"/>
      <c r="N51" s="126"/>
      <c r="O51" s="126"/>
      <c r="P51" s="126"/>
      <c r="Q51" s="126"/>
      <c r="R51" s="126"/>
      <c r="S51" s="126"/>
      <c r="T51" s="126"/>
      <c r="U51" s="126"/>
      <c r="V51" s="126"/>
      <c r="W51" s="126"/>
      <c r="X51" s="126"/>
      <c r="Y51" s="126"/>
      <c r="Z51" s="126"/>
      <c r="AA51" s="126"/>
      <c r="AB51" s="126"/>
      <c r="AC51" s="126"/>
    </row>
    <row r="52" spans="1:29" ht="54" customHeight="1" x14ac:dyDescent="0.3">
      <c r="A52" s="115"/>
      <c r="B52" s="131">
        <v>37</v>
      </c>
      <c r="C52" s="144" t="s">
        <v>551</v>
      </c>
      <c r="D52" s="142" t="s">
        <v>1075</v>
      </c>
      <c r="E52" s="318" t="s">
        <v>615</v>
      </c>
      <c r="F52" s="319"/>
      <c r="G52" s="319"/>
      <c r="H52" s="319"/>
      <c r="I52" s="320"/>
      <c r="J52" s="126"/>
      <c r="K52" s="126"/>
      <c r="L52" s="126"/>
      <c r="M52" s="126"/>
      <c r="N52" s="126"/>
      <c r="O52" s="126"/>
      <c r="P52" s="126"/>
      <c r="Q52" s="126"/>
      <c r="R52" s="126"/>
      <c r="S52" s="126"/>
      <c r="T52" s="126"/>
      <c r="U52" s="126"/>
      <c r="V52" s="126"/>
      <c r="W52" s="126"/>
      <c r="X52" s="126"/>
      <c r="Y52" s="126"/>
      <c r="Z52" s="126"/>
      <c r="AA52" s="126"/>
      <c r="AB52" s="126"/>
      <c r="AC52" s="126"/>
    </row>
    <row r="53" spans="1:29" ht="54" customHeight="1" x14ac:dyDescent="0.3">
      <c r="A53" s="115"/>
      <c r="B53" s="131">
        <v>38</v>
      </c>
      <c r="C53" s="144" t="s">
        <v>347</v>
      </c>
      <c r="D53" s="142" t="s">
        <v>1076</v>
      </c>
      <c r="E53" s="318" t="s">
        <v>619</v>
      </c>
      <c r="F53" s="319"/>
      <c r="G53" s="319"/>
      <c r="H53" s="319"/>
      <c r="I53" s="320"/>
      <c r="J53" s="126"/>
      <c r="K53" s="126"/>
      <c r="L53" s="126"/>
      <c r="M53" s="126"/>
      <c r="N53" s="126"/>
      <c r="O53" s="126"/>
      <c r="P53" s="126"/>
      <c r="Q53" s="126"/>
      <c r="R53" s="126"/>
      <c r="S53" s="126"/>
      <c r="T53" s="126"/>
      <c r="U53" s="126"/>
      <c r="V53" s="126"/>
      <c r="W53" s="126"/>
      <c r="X53" s="126"/>
      <c r="Y53" s="126"/>
      <c r="Z53" s="126"/>
      <c r="AA53" s="126"/>
      <c r="AB53" s="126"/>
      <c r="AC53" s="126"/>
    </row>
    <row r="54" spans="1:29" ht="54" customHeight="1" x14ac:dyDescent="0.3">
      <c r="A54" s="115"/>
      <c r="B54" s="131">
        <v>39</v>
      </c>
      <c r="C54" s="144" t="s">
        <v>629</v>
      </c>
      <c r="D54" s="144" t="s">
        <v>1077</v>
      </c>
      <c r="E54" s="318" t="s">
        <v>615</v>
      </c>
      <c r="F54" s="319"/>
      <c r="G54" s="319"/>
      <c r="H54" s="319"/>
      <c r="I54" s="320"/>
      <c r="J54" s="126"/>
      <c r="K54" s="126"/>
      <c r="L54" s="126"/>
      <c r="M54" s="126"/>
      <c r="N54" s="126"/>
      <c r="O54" s="126"/>
      <c r="P54" s="126"/>
      <c r="Q54" s="126"/>
      <c r="R54" s="126"/>
      <c r="S54" s="126"/>
      <c r="T54" s="126"/>
      <c r="U54" s="126"/>
      <c r="V54" s="126"/>
      <c r="W54" s="126"/>
      <c r="X54" s="126"/>
      <c r="Y54" s="126"/>
      <c r="Z54" s="126"/>
      <c r="AA54" s="126"/>
      <c r="AB54" s="126"/>
      <c r="AC54" s="126"/>
    </row>
    <row r="55" spans="1:29" ht="54" customHeight="1" x14ac:dyDescent="0.3">
      <c r="A55" s="115"/>
      <c r="B55" s="131">
        <v>40</v>
      </c>
      <c r="C55" s="144" t="s">
        <v>554</v>
      </c>
      <c r="D55" s="144" t="s">
        <v>1078</v>
      </c>
      <c r="E55" s="318" t="s">
        <v>615</v>
      </c>
      <c r="F55" s="319"/>
      <c r="G55" s="319"/>
      <c r="H55" s="319"/>
      <c r="I55" s="320"/>
      <c r="J55" s="126"/>
      <c r="K55" s="126"/>
      <c r="L55" s="126"/>
      <c r="M55" s="126"/>
      <c r="N55" s="126"/>
      <c r="O55" s="126"/>
      <c r="P55" s="126"/>
      <c r="Q55" s="126"/>
      <c r="R55" s="126"/>
      <c r="S55" s="126"/>
      <c r="T55" s="126"/>
      <c r="U55" s="126"/>
      <c r="V55" s="126"/>
      <c r="W55" s="126"/>
      <c r="X55" s="126"/>
      <c r="Y55" s="126"/>
      <c r="Z55" s="126"/>
      <c r="AA55" s="126"/>
      <c r="AB55" s="126"/>
      <c r="AC55" s="126"/>
    </row>
    <row r="56" spans="1:29" ht="54" customHeight="1" x14ac:dyDescent="0.3">
      <c r="A56" s="115"/>
      <c r="B56" s="131">
        <v>41</v>
      </c>
      <c r="C56" s="144" t="s">
        <v>556</v>
      </c>
      <c r="D56" s="142" t="s">
        <v>1079</v>
      </c>
      <c r="E56" s="318" t="s">
        <v>617</v>
      </c>
      <c r="F56" s="319"/>
      <c r="G56" s="319"/>
      <c r="H56" s="319"/>
      <c r="I56" s="320"/>
      <c r="J56" s="126"/>
      <c r="K56" s="126"/>
      <c r="L56" s="126"/>
      <c r="M56" s="126"/>
      <c r="N56" s="126"/>
      <c r="O56" s="126"/>
      <c r="P56" s="126"/>
      <c r="Q56" s="126"/>
      <c r="R56" s="126"/>
      <c r="S56" s="126"/>
      <c r="T56" s="126"/>
      <c r="U56" s="126"/>
      <c r="V56" s="126"/>
      <c r="W56" s="126"/>
      <c r="X56" s="126"/>
      <c r="Y56" s="126"/>
      <c r="Z56" s="126"/>
      <c r="AA56" s="126"/>
      <c r="AB56" s="126"/>
      <c r="AC56" s="126"/>
    </row>
    <row r="57" spans="1:29" ht="54" customHeight="1" x14ac:dyDescent="0.3">
      <c r="A57" s="115"/>
      <c r="B57" s="131">
        <v>42</v>
      </c>
      <c r="C57" s="144" t="s">
        <v>343</v>
      </c>
      <c r="D57" s="142" t="s">
        <v>1080</v>
      </c>
      <c r="E57" s="318" t="s">
        <v>615</v>
      </c>
      <c r="F57" s="319"/>
      <c r="G57" s="319"/>
      <c r="H57" s="319"/>
      <c r="I57" s="320"/>
      <c r="J57" s="126"/>
      <c r="K57" s="126"/>
      <c r="L57" s="126"/>
      <c r="M57" s="126"/>
      <c r="N57" s="126"/>
      <c r="O57" s="126"/>
      <c r="P57" s="126"/>
      <c r="Q57" s="126"/>
      <c r="R57" s="126"/>
      <c r="S57" s="126"/>
      <c r="T57" s="126"/>
      <c r="U57" s="126"/>
      <c r="V57" s="126"/>
      <c r="W57" s="126"/>
      <c r="X57" s="126"/>
      <c r="Y57" s="126"/>
      <c r="Z57" s="126"/>
      <c r="AA57" s="126"/>
      <c r="AB57" s="126"/>
      <c r="AC57" s="126"/>
    </row>
    <row r="58" spans="1:29" ht="54" customHeight="1" x14ac:dyDescent="0.3">
      <c r="A58" s="115"/>
      <c r="B58" s="131">
        <v>43</v>
      </c>
      <c r="C58" s="144" t="s">
        <v>558</v>
      </c>
      <c r="D58" s="142" t="s">
        <v>1081</v>
      </c>
      <c r="E58" s="318" t="s">
        <v>615</v>
      </c>
      <c r="F58" s="319"/>
      <c r="G58" s="319"/>
      <c r="H58" s="319"/>
      <c r="I58" s="320"/>
      <c r="J58" s="126"/>
      <c r="K58" s="126"/>
      <c r="L58" s="126"/>
      <c r="M58" s="126"/>
      <c r="N58" s="126"/>
      <c r="O58" s="126"/>
      <c r="P58" s="126"/>
      <c r="Q58" s="126"/>
      <c r="R58" s="126"/>
      <c r="S58" s="126"/>
      <c r="T58" s="126"/>
      <c r="U58" s="126"/>
      <c r="V58" s="126"/>
      <c r="W58" s="126"/>
      <c r="X58" s="126"/>
      <c r="Y58" s="126"/>
      <c r="Z58" s="126"/>
      <c r="AA58" s="126"/>
      <c r="AB58" s="126"/>
      <c r="AC58" s="126"/>
    </row>
    <row r="59" spans="1:29" ht="54" customHeight="1" x14ac:dyDescent="0.3">
      <c r="A59" s="115"/>
      <c r="B59" s="131">
        <v>44</v>
      </c>
      <c r="C59" s="144" t="s">
        <v>178</v>
      </c>
      <c r="D59" s="142" t="s">
        <v>1082</v>
      </c>
      <c r="E59" s="318" t="s">
        <v>617</v>
      </c>
      <c r="F59" s="319"/>
      <c r="G59" s="319"/>
      <c r="H59" s="319"/>
      <c r="I59" s="320"/>
      <c r="J59" s="126"/>
      <c r="K59" s="126"/>
      <c r="L59" s="126"/>
      <c r="M59" s="126"/>
      <c r="N59" s="126"/>
      <c r="O59" s="126"/>
      <c r="P59" s="126"/>
      <c r="Q59" s="126"/>
      <c r="R59" s="126"/>
      <c r="S59" s="126"/>
      <c r="T59" s="126"/>
      <c r="U59" s="126"/>
      <c r="V59" s="126"/>
      <c r="W59" s="126"/>
      <c r="X59" s="126"/>
      <c r="Y59" s="126"/>
      <c r="Z59" s="126"/>
      <c r="AA59" s="126"/>
      <c r="AB59" s="126"/>
      <c r="AC59" s="126"/>
    </row>
    <row r="60" spans="1:29" ht="54" customHeight="1" x14ac:dyDescent="0.3">
      <c r="A60" s="115"/>
      <c r="B60" s="131">
        <v>45</v>
      </c>
      <c r="C60" s="144" t="s">
        <v>560</v>
      </c>
      <c r="D60" s="142" t="s">
        <v>1083</v>
      </c>
      <c r="E60" s="318" t="s">
        <v>617</v>
      </c>
      <c r="F60" s="319"/>
      <c r="G60" s="319"/>
      <c r="H60" s="319"/>
      <c r="I60" s="320"/>
      <c r="J60" s="126"/>
      <c r="K60" s="126"/>
      <c r="L60" s="126"/>
      <c r="M60" s="126"/>
      <c r="N60" s="126"/>
      <c r="O60" s="126"/>
      <c r="P60" s="126"/>
      <c r="Q60" s="126"/>
      <c r="R60" s="126"/>
      <c r="S60" s="126"/>
      <c r="T60" s="126"/>
      <c r="U60" s="126"/>
      <c r="V60" s="126"/>
      <c r="W60" s="126"/>
      <c r="X60" s="126"/>
      <c r="Y60" s="126"/>
      <c r="Z60" s="126"/>
      <c r="AA60" s="126"/>
      <c r="AB60" s="126"/>
      <c r="AC60" s="126"/>
    </row>
    <row r="61" spans="1:29" ht="54" customHeight="1" x14ac:dyDescent="0.3">
      <c r="A61" s="115"/>
      <c r="B61" s="131">
        <v>46</v>
      </c>
      <c r="C61" s="144" t="s">
        <v>180</v>
      </c>
      <c r="D61" s="142" t="s">
        <v>1084</v>
      </c>
      <c r="E61" s="318" t="s">
        <v>617</v>
      </c>
      <c r="F61" s="319"/>
      <c r="G61" s="319"/>
      <c r="H61" s="319"/>
      <c r="I61" s="320"/>
      <c r="J61" s="126"/>
      <c r="K61" s="126"/>
      <c r="L61" s="126"/>
      <c r="M61" s="126"/>
      <c r="N61" s="126"/>
      <c r="O61" s="126"/>
      <c r="P61" s="126"/>
      <c r="Q61" s="126"/>
      <c r="R61" s="126"/>
      <c r="S61" s="126"/>
      <c r="T61" s="126"/>
      <c r="U61" s="126"/>
      <c r="V61" s="126"/>
      <c r="W61" s="126"/>
      <c r="X61" s="126"/>
      <c r="Y61" s="126"/>
      <c r="Z61" s="126"/>
      <c r="AA61" s="126"/>
      <c r="AB61" s="126"/>
      <c r="AC61" s="126"/>
    </row>
    <row r="62" spans="1:29" ht="54" customHeight="1" x14ac:dyDescent="0.3">
      <c r="A62" s="115"/>
      <c r="B62" s="131">
        <v>47</v>
      </c>
      <c r="C62" s="144" t="s">
        <v>184</v>
      </c>
      <c r="D62" s="142" t="s">
        <v>1085</v>
      </c>
      <c r="E62" s="318" t="s">
        <v>617</v>
      </c>
      <c r="F62" s="319"/>
      <c r="G62" s="319"/>
      <c r="H62" s="319"/>
      <c r="I62" s="320"/>
      <c r="J62" s="126"/>
      <c r="K62" s="126"/>
      <c r="L62" s="126"/>
      <c r="M62" s="126"/>
      <c r="N62" s="126"/>
      <c r="O62" s="126"/>
      <c r="P62" s="126"/>
      <c r="Q62" s="126"/>
      <c r="R62" s="126"/>
      <c r="S62" s="126"/>
      <c r="T62" s="126"/>
      <c r="U62" s="126"/>
      <c r="V62" s="126"/>
      <c r="W62" s="126"/>
      <c r="X62" s="126"/>
      <c r="Y62" s="126"/>
      <c r="Z62" s="126"/>
      <c r="AA62" s="126"/>
      <c r="AB62" s="126"/>
      <c r="AC62" s="126"/>
    </row>
    <row r="63" spans="1:29" ht="54" customHeight="1" x14ac:dyDescent="0.3">
      <c r="A63" s="115"/>
      <c r="B63" s="131">
        <v>48</v>
      </c>
      <c r="C63" s="144" t="s">
        <v>344</v>
      </c>
      <c r="D63" s="146" t="s">
        <v>1086</v>
      </c>
      <c r="E63" s="318" t="s">
        <v>623</v>
      </c>
      <c r="F63" s="319"/>
      <c r="G63" s="319"/>
      <c r="H63" s="319"/>
      <c r="I63" s="320"/>
      <c r="J63" s="126"/>
      <c r="K63" s="126"/>
      <c r="L63" s="126"/>
      <c r="M63" s="126"/>
      <c r="N63" s="126"/>
      <c r="O63" s="126"/>
      <c r="P63" s="126"/>
      <c r="Q63" s="126"/>
      <c r="R63" s="126"/>
      <c r="S63" s="126"/>
      <c r="T63" s="126"/>
      <c r="U63" s="126"/>
      <c r="V63" s="126"/>
      <c r="W63" s="126"/>
      <c r="X63" s="126"/>
      <c r="Y63" s="126"/>
      <c r="Z63" s="126"/>
      <c r="AA63" s="126"/>
      <c r="AB63" s="126"/>
      <c r="AC63" s="126"/>
    </row>
    <row r="64" spans="1:29" ht="54" customHeight="1" x14ac:dyDescent="0.3">
      <c r="A64" s="115"/>
      <c r="B64" s="131">
        <v>49</v>
      </c>
      <c r="C64" s="144" t="s">
        <v>590</v>
      </c>
      <c r="D64" s="144" t="s">
        <v>1087</v>
      </c>
      <c r="E64" s="318" t="s">
        <v>618</v>
      </c>
      <c r="F64" s="319"/>
      <c r="G64" s="319"/>
      <c r="H64" s="319"/>
      <c r="I64" s="320"/>
      <c r="J64" s="126"/>
      <c r="K64" s="126"/>
      <c r="L64" s="126"/>
      <c r="M64" s="126"/>
      <c r="N64" s="126"/>
      <c r="O64" s="126"/>
      <c r="P64" s="126"/>
      <c r="Q64" s="126"/>
      <c r="R64" s="126"/>
      <c r="S64" s="126"/>
      <c r="T64" s="126"/>
      <c r="U64" s="126"/>
      <c r="V64" s="126"/>
      <c r="W64" s="126"/>
      <c r="X64" s="126"/>
      <c r="Y64" s="126"/>
      <c r="Z64" s="126"/>
      <c r="AA64" s="126"/>
      <c r="AB64" s="126"/>
      <c r="AC64" s="126"/>
    </row>
    <row r="65" spans="1:29" ht="54" customHeight="1" x14ac:dyDescent="0.3">
      <c r="A65" s="115"/>
      <c r="B65" s="131">
        <v>50</v>
      </c>
      <c r="C65" s="144" t="s">
        <v>567</v>
      </c>
      <c r="D65" s="144" t="s">
        <v>1088</v>
      </c>
      <c r="E65" s="318" t="s">
        <v>616</v>
      </c>
      <c r="F65" s="319"/>
      <c r="G65" s="319"/>
      <c r="H65" s="319"/>
      <c r="I65" s="320"/>
      <c r="J65" s="126"/>
      <c r="K65" s="126"/>
      <c r="L65" s="126"/>
      <c r="M65" s="126"/>
      <c r="N65" s="126"/>
      <c r="O65" s="126"/>
      <c r="P65" s="126"/>
      <c r="Q65" s="126"/>
      <c r="R65" s="126"/>
      <c r="S65" s="126"/>
      <c r="T65" s="126"/>
      <c r="U65" s="126"/>
      <c r="V65" s="126"/>
      <c r="W65" s="126"/>
      <c r="X65" s="126"/>
      <c r="Y65" s="126"/>
      <c r="Z65" s="126"/>
      <c r="AA65" s="126"/>
      <c r="AB65" s="126"/>
      <c r="AC65" s="126"/>
    </row>
    <row r="66" spans="1:29" ht="54" customHeight="1" x14ac:dyDescent="0.3">
      <c r="A66" s="115"/>
      <c r="B66" s="131">
        <v>51</v>
      </c>
      <c r="C66" s="144" t="s">
        <v>569</v>
      </c>
      <c r="D66" s="142" t="s">
        <v>1089</v>
      </c>
      <c r="E66" s="318" t="s">
        <v>615</v>
      </c>
      <c r="F66" s="319"/>
      <c r="G66" s="319"/>
      <c r="H66" s="319"/>
      <c r="I66" s="320"/>
      <c r="J66" s="126"/>
      <c r="K66" s="126"/>
      <c r="L66" s="126"/>
      <c r="M66" s="126"/>
      <c r="N66" s="126"/>
      <c r="O66" s="126"/>
      <c r="P66" s="126"/>
      <c r="Q66" s="126"/>
      <c r="R66" s="126"/>
      <c r="S66" s="126"/>
      <c r="T66" s="126"/>
      <c r="U66" s="126"/>
      <c r="V66" s="126"/>
      <c r="W66" s="126"/>
      <c r="X66" s="126"/>
      <c r="Y66" s="126"/>
      <c r="Z66" s="126"/>
      <c r="AA66" s="126"/>
      <c r="AB66" s="126"/>
      <c r="AC66" s="126"/>
    </row>
    <row r="67" spans="1:29" ht="54" customHeight="1" x14ac:dyDescent="0.3">
      <c r="A67" s="115"/>
      <c r="B67" s="131">
        <v>52</v>
      </c>
      <c r="C67" s="144" t="s">
        <v>571</v>
      </c>
      <c r="D67" s="146" t="s">
        <v>1090</v>
      </c>
      <c r="E67" s="318" t="s">
        <v>624</v>
      </c>
      <c r="F67" s="319"/>
      <c r="G67" s="319"/>
      <c r="H67" s="319"/>
      <c r="I67" s="320"/>
      <c r="J67" s="126"/>
      <c r="K67" s="126"/>
      <c r="L67" s="126"/>
      <c r="M67" s="126"/>
      <c r="N67" s="126"/>
      <c r="O67" s="126"/>
      <c r="P67" s="126"/>
      <c r="Q67" s="126"/>
      <c r="R67" s="126"/>
      <c r="S67" s="126"/>
      <c r="T67" s="126"/>
      <c r="U67" s="126"/>
      <c r="V67" s="126"/>
      <c r="W67" s="126"/>
      <c r="X67" s="126"/>
      <c r="Y67" s="126"/>
      <c r="Z67" s="126"/>
      <c r="AA67" s="126"/>
      <c r="AB67" s="126"/>
      <c r="AC67" s="126"/>
    </row>
    <row r="68" spans="1:29" ht="54" customHeight="1" x14ac:dyDescent="0.3">
      <c r="A68" s="115"/>
      <c r="B68" s="131">
        <v>53</v>
      </c>
      <c r="C68" s="144" t="s">
        <v>759</v>
      </c>
      <c r="D68" s="142" t="s">
        <v>1091</v>
      </c>
      <c r="E68" s="318" t="s">
        <v>615</v>
      </c>
      <c r="F68" s="319"/>
      <c r="G68" s="319"/>
      <c r="H68" s="319"/>
      <c r="I68" s="320"/>
      <c r="J68" s="126"/>
      <c r="K68" s="126"/>
      <c r="L68" s="126"/>
      <c r="M68" s="126"/>
      <c r="N68" s="126"/>
      <c r="O68" s="126"/>
      <c r="P68" s="126"/>
      <c r="Q68" s="126"/>
      <c r="R68" s="126"/>
      <c r="S68" s="126"/>
      <c r="T68" s="126"/>
      <c r="U68" s="126"/>
      <c r="V68" s="126"/>
      <c r="W68" s="126"/>
      <c r="X68" s="126"/>
      <c r="Y68" s="126"/>
      <c r="Z68" s="126"/>
      <c r="AA68" s="126"/>
      <c r="AB68" s="126"/>
      <c r="AC68" s="126"/>
    </row>
    <row r="69" spans="1:29" ht="54" customHeight="1" x14ac:dyDescent="0.3">
      <c r="A69" s="115"/>
      <c r="B69" s="131">
        <v>54</v>
      </c>
      <c r="C69" s="144" t="s">
        <v>763</v>
      </c>
      <c r="D69" s="142" t="s">
        <v>1092</v>
      </c>
      <c r="E69" s="318" t="s">
        <v>617</v>
      </c>
      <c r="F69" s="319"/>
      <c r="G69" s="319"/>
      <c r="H69" s="319"/>
      <c r="I69" s="320"/>
      <c r="J69" s="126"/>
      <c r="K69" s="126"/>
      <c r="L69" s="126"/>
      <c r="M69" s="126"/>
      <c r="N69" s="126"/>
      <c r="O69" s="126"/>
      <c r="P69" s="126"/>
      <c r="Q69" s="126"/>
      <c r="R69" s="126"/>
      <c r="S69" s="126"/>
      <c r="T69" s="126"/>
      <c r="U69" s="126"/>
      <c r="V69" s="126"/>
      <c r="W69" s="126"/>
      <c r="X69" s="126"/>
      <c r="Y69" s="126"/>
      <c r="Z69" s="126"/>
      <c r="AA69" s="126"/>
      <c r="AB69" s="126"/>
      <c r="AC69" s="126"/>
    </row>
    <row r="70" spans="1:29" ht="54" customHeight="1" x14ac:dyDescent="0.3">
      <c r="A70" s="115"/>
      <c r="B70" s="131">
        <v>54</v>
      </c>
      <c r="C70" s="144" t="s">
        <v>384</v>
      </c>
      <c r="D70" s="142" t="s">
        <v>1093</v>
      </c>
      <c r="E70" s="318" t="s">
        <v>615</v>
      </c>
      <c r="F70" s="319"/>
      <c r="G70" s="319"/>
      <c r="H70" s="319"/>
      <c r="I70" s="320"/>
      <c r="J70" s="126"/>
      <c r="K70" s="126"/>
      <c r="L70" s="126"/>
      <c r="M70" s="126"/>
      <c r="N70" s="126"/>
      <c r="O70" s="126"/>
      <c r="P70" s="126"/>
      <c r="Q70" s="126"/>
      <c r="R70" s="126"/>
      <c r="S70" s="126"/>
      <c r="T70" s="126"/>
      <c r="U70" s="126"/>
      <c r="V70" s="126"/>
      <c r="W70" s="126"/>
      <c r="X70" s="126"/>
      <c r="Y70" s="126"/>
      <c r="Z70" s="126"/>
      <c r="AA70" s="126"/>
      <c r="AB70" s="126"/>
      <c r="AC70" s="126"/>
    </row>
    <row r="71" spans="1:29" ht="54" customHeight="1" x14ac:dyDescent="0.3">
      <c r="A71" s="115"/>
      <c r="B71" s="131">
        <v>55</v>
      </c>
      <c r="C71" s="144" t="s">
        <v>766</v>
      </c>
      <c r="D71" s="142" t="s">
        <v>1094</v>
      </c>
      <c r="E71" s="318" t="s">
        <v>617</v>
      </c>
      <c r="F71" s="319"/>
      <c r="G71" s="319"/>
      <c r="H71" s="319"/>
      <c r="I71" s="320"/>
      <c r="J71" s="126"/>
      <c r="K71" s="126"/>
      <c r="L71" s="126"/>
      <c r="M71" s="126"/>
      <c r="N71" s="126"/>
      <c r="O71" s="126"/>
      <c r="P71" s="126"/>
      <c r="Q71" s="126"/>
      <c r="R71" s="126"/>
      <c r="S71" s="126"/>
      <c r="T71" s="126"/>
      <c r="U71" s="126"/>
      <c r="V71" s="126"/>
      <c r="W71" s="126"/>
      <c r="X71" s="126"/>
      <c r="Y71" s="126"/>
      <c r="Z71" s="126"/>
      <c r="AA71" s="126"/>
      <c r="AB71" s="126"/>
      <c r="AC71" s="126"/>
    </row>
    <row r="72" spans="1:29" ht="54" customHeight="1" x14ac:dyDescent="0.3">
      <c r="A72" s="115"/>
      <c r="B72" s="131">
        <v>56</v>
      </c>
      <c r="C72" s="144" t="s">
        <v>397</v>
      </c>
      <c r="D72" s="142" t="s">
        <v>1095</v>
      </c>
      <c r="E72" s="318" t="s">
        <v>615</v>
      </c>
      <c r="F72" s="319"/>
      <c r="G72" s="319"/>
      <c r="H72" s="319"/>
      <c r="I72" s="320"/>
      <c r="J72" s="126"/>
      <c r="K72" s="126"/>
      <c r="L72" s="126"/>
      <c r="M72" s="126"/>
      <c r="N72" s="126"/>
      <c r="O72" s="126"/>
      <c r="P72" s="126"/>
      <c r="Q72" s="126"/>
      <c r="R72" s="126"/>
      <c r="S72" s="126"/>
      <c r="T72" s="126"/>
      <c r="U72" s="126"/>
      <c r="V72" s="126"/>
      <c r="W72" s="126"/>
      <c r="X72" s="126"/>
      <c r="Y72" s="126"/>
      <c r="Z72" s="126"/>
      <c r="AA72" s="126"/>
      <c r="AB72" s="126"/>
      <c r="AC72" s="126"/>
    </row>
    <row r="73" spans="1:29" ht="54" customHeight="1" x14ac:dyDescent="0.3">
      <c r="A73" s="115"/>
      <c r="B73" s="131">
        <v>57</v>
      </c>
      <c r="C73" s="144" t="s">
        <v>398</v>
      </c>
      <c r="D73" s="144" t="s">
        <v>1096</v>
      </c>
      <c r="E73" s="318" t="s">
        <v>615</v>
      </c>
      <c r="F73" s="319"/>
      <c r="G73" s="319"/>
      <c r="H73" s="319"/>
      <c r="I73" s="320"/>
      <c r="J73" s="126"/>
      <c r="K73" s="126"/>
      <c r="L73" s="126"/>
      <c r="M73" s="126"/>
      <c r="N73" s="126"/>
      <c r="O73" s="126"/>
      <c r="P73" s="126"/>
      <c r="Q73" s="126"/>
      <c r="R73" s="126"/>
      <c r="S73" s="126"/>
      <c r="T73" s="126"/>
      <c r="U73" s="126"/>
      <c r="V73" s="126"/>
      <c r="W73" s="126"/>
      <c r="X73" s="126"/>
      <c r="Y73" s="126"/>
      <c r="Z73" s="126"/>
      <c r="AA73" s="126"/>
      <c r="AB73" s="126"/>
      <c r="AC73" s="126"/>
    </row>
    <row r="74" spans="1:29" ht="54" customHeight="1" x14ac:dyDescent="0.3">
      <c r="A74" s="115"/>
      <c r="B74" s="131">
        <v>59</v>
      </c>
      <c r="C74" s="144" t="s">
        <v>399</v>
      </c>
      <c r="D74" s="142" t="s">
        <v>1097</v>
      </c>
      <c r="E74" s="318" t="s">
        <v>615</v>
      </c>
      <c r="F74" s="319"/>
      <c r="G74" s="319"/>
      <c r="H74" s="319"/>
      <c r="I74" s="320"/>
      <c r="J74" s="126"/>
      <c r="K74" s="126"/>
      <c r="L74" s="126"/>
      <c r="M74" s="126"/>
      <c r="N74" s="126"/>
      <c r="O74" s="126"/>
      <c r="P74" s="126"/>
      <c r="Q74" s="126"/>
      <c r="R74" s="126"/>
      <c r="S74" s="126"/>
      <c r="T74" s="126"/>
      <c r="U74" s="126"/>
      <c r="V74" s="126"/>
      <c r="W74" s="126"/>
      <c r="X74" s="126"/>
      <c r="Y74" s="126"/>
      <c r="Z74" s="126"/>
      <c r="AA74" s="126"/>
      <c r="AB74" s="126"/>
      <c r="AC74" s="126"/>
    </row>
    <row r="75" spans="1:29" ht="54" customHeight="1" x14ac:dyDescent="0.3">
      <c r="A75" s="115"/>
      <c r="B75" s="131">
        <v>60</v>
      </c>
      <c r="C75" s="144" t="s">
        <v>400</v>
      </c>
      <c r="D75" s="144" t="s">
        <v>1098</v>
      </c>
      <c r="E75" s="318" t="s">
        <v>615</v>
      </c>
      <c r="F75" s="319"/>
      <c r="G75" s="319"/>
      <c r="H75" s="319"/>
      <c r="I75" s="320"/>
      <c r="J75" s="126"/>
      <c r="K75" s="126"/>
      <c r="L75" s="126"/>
      <c r="M75" s="126"/>
      <c r="N75" s="126"/>
      <c r="O75" s="126"/>
      <c r="P75" s="126"/>
      <c r="Q75" s="126"/>
      <c r="R75" s="126"/>
      <c r="S75" s="126"/>
      <c r="T75" s="126"/>
      <c r="U75" s="126"/>
      <c r="V75" s="126"/>
      <c r="W75" s="126"/>
      <c r="X75" s="126"/>
      <c r="Y75" s="126"/>
      <c r="Z75" s="126"/>
      <c r="AA75" s="126"/>
      <c r="AB75" s="126"/>
      <c r="AC75" s="126"/>
    </row>
    <row r="76" spans="1:29" ht="54" customHeight="1" x14ac:dyDescent="0.3">
      <c r="A76" s="115"/>
      <c r="B76" s="131">
        <v>61</v>
      </c>
      <c r="C76" s="144" t="s">
        <v>401</v>
      </c>
      <c r="D76" s="144" t="s">
        <v>1099</v>
      </c>
      <c r="E76" s="318" t="s">
        <v>615</v>
      </c>
      <c r="F76" s="319"/>
      <c r="G76" s="319"/>
      <c r="H76" s="319"/>
      <c r="I76" s="320"/>
      <c r="J76" s="126"/>
      <c r="K76" s="126"/>
      <c r="L76" s="126"/>
      <c r="M76" s="126"/>
      <c r="N76" s="126"/>
      <c r="O76" s="126"/>
      <c r="P76" s="126"/>
      <c r="Q76" s="126"/>
      <c r="R76" s="126"/>
      <c r="S76" s="126"/>
      <c r="T76" s="126"/>
      <c r="U76" s="126"/>
      <c r="V76" s="126"/>
      <c r="W76" s="126"/>
      <c r="X76" s="126"/>
      <c r="Y76" s="126"/>
      <c r="Z76" s="126"/>
      <c r="AA76" s="126"/>
      <c r="AB76" s="126"/>
      <c r="AC76" s="126"/>
    </row>
    <row r="77" spans="1:29" ht="54" customHeight="1" x14ac:dyDescent="0.3">
      <c r="A77" s="115"/>
      <c r="B77" s="131">
        <v>62</v>
      </c>
      <c r="C77" s="144" t="s">
        <v>402</v>
      </c>
      <c r="D77" s="142" t="s">
        <v>1100</v>
      </c>
      <c r="E77" s="318" t="s">
        <v>615</v>
      </c>
      <c r="F77" s="319"/>
      <c r="G77" s="319"/>
      <c r="H77" s="319"/>
      <c r="I77" s="320"/>
      <c r="J77" s="126"/>
      <c r="K77" s="126"/>
      <c r="L77" s="126"/>
      <c r="M77" s="126"/>
      <c r="N77" s="126"/>
      <c r="O77" s="126"/>
      <c r="P77" s="126"/>
      <c r="Q77" s="126"/>
      <c r="R77" s="126"/>
      <c r="S77" s="126"/>
      <c r="T77" s="126"/>
      <c r="U77" s="126"/>
      <c r="V77" s="126"/>
      <c r="W77" s="126"/>
      <c r="X77" s="126"/>
      <c r="Y77" s="126"/>
      <c r="Z77" s="126"/>
      <c r="AA77" s="126"/>
      <c r="AB77" s="126"/>
      <c r="AC77" s="126"/>
    </row>
    <row r="78" spans="1:29" ht="54" customHeight="1" x14ac:dyDescent="0.3">
      <c r="A78" s="115"/>
      <c r="B78" s="131">
        <v>63</v>
      </c>
      <c r="C78" s="144" t="s">
        <v>403</v>
      </c>
      <c r="D78" s="144" t="s">
        <v>1101</v>
      </c>
      <c r="E78" s="318" t="s">
        <v>617</v>
      </c>
      <c r="F78" s="319"/>
      <c r="G78" s="319"/>
      <c r="H78" s="319"/>
      <c r="I78" s="320"/>
      <c r="J78" s="126"/>
      <c r="K78" s="126"/>
      <c r="L78" s="126"/>
      <c r="M78" s="126"/>
      <c r="N78" s="126"/>
      <c r="O78" s="126"/>
      <c r="P78" s="126"/>
      <c r="Q78" s="126"/>
      <c r="R78" s="126"/>
      <c r="S78" s="126"/>
      <c r="T78" s="126"/>
      <c r="U78" s="126"/>
      <c r="V78" s="126"/>
      <c r="W78" s="126"/>
      <c r="X78" s="126"/>
      <c r="Y78" s="126"/>
      <c r="Z78" s="126"/>
      <c r="AA78" s="126"/>
      <c r="AB78" s="126"/>
      <c r="AC78" s="126"/>
    </row>
    <row r="79" spans="1:29" ht="54" customHeight="1" x14ac:dyDescent="0.3">
      <c r="A79" s="115"/>
      <c r="B79" s="131">
        <v>64</v>
      </c>
      <c r="C79" s="144" t="s">
        <v>771</v>
      </c>
      <c r="D79" s="142" t="s">
        <v>1102</v>
      </c>
      <c r="E79" s="318" t="s">
        <v>617</v>
      </c>
      <c r="F79" s="319"/>
      <c r="G79" s="319"/>
      <c r="H79" s="319"/>
      <c r="I79" s="320"/>
      <c r="J79" s="126"/>
      <c r="K79" s="126"/>
      <c r="L79" s="126"/>
      <c r="M79" s="126"/>
      <c r="N79" s="126"/>
      <c r="O79" s="126"/>
      <c r="P79" s="126"/>
      <c r="Q79" s="126"/>
      <c r="R79" s="126"/>
      <c r="S79" s="126"/>
      <c r="T79" s="126"/>
      <c r="U79" s="126"/>
      <c r="V79" s="126"/>
      <c r="W79" s="126"/>
      <c r="X79" s="126"/>
      <c r="Y79" s="126"/>
      <c r="Z79" s="126"/>
      <c r="AA79" s="126"/>
      <c r="AB79" s="126"/>
      <c r="AC79" s="126"/>
    </row>
    <row r="80" spans="1:29" ht="54" customHeight="1" x14ac:dyDescent="0.3">
      <c r="A80" s="115"/>
      <c r="B80" s="131">
        <v>65</v>
      </c>
      <c r="C80" s="144" t="s">
        <v>367</v>
      </c>
      <c r="D80" s="144" t="s">
        <v>1103</v>
      </c>
      <c r="E80" s="318" t="s">
        <v>617</v>
      </c>
      <c r="F80" s="319"/>
      <c r="G80" s="319"/>
      <c r="H80" s="319"/>
      <c r="I80" s="320"/>
      <c r="J80" s="126"/>
      <c r="K80" s="126"/>
      <c r="L80" s="126"/>
      <c r="M80" s="126"/>
      <c r="N80" s="126"/>
      <c r="O80" s="126"/>
      <c r="P80" s="126"/>
      <c r="Q80" s="126"/>
      <c r="R80" s="126"/>
      <c r="S80" s="126"/>
      <c r="T80" s="126"/>
      <c r="U80" s="126"/>
      <c r="V80" s="126"/>
      <c r="W80" s="126"/>
      <c r="X80" s="126"/>
      <c r="Y80" s="126"/>
      <c r="Z80" s="126"/>
      <c r="AA80" s="126"/>
      <c r="AB80" s="126"/>
      <c r="AC80" s="126"/>
    </row>
    <row r="81" spans="1:29" ht="54" customHeight="1" x14ac:dyDescent="0.3">
      <c r="A81" s="115"/>
      <c r="B81" s="131">
        <v>66</v>
      </c>
      <c r="C81" s="144" t="s">
        <v>578</v>
      </c>
      <c r="D81" s="142" t="s">
        <v>1104</v>
      </c>
      <c r="E81" s="318" t="s">
        <v>617</v>
      </c>
      <c r="F81" s="319"/>
      <c r="G81" s="319"/>
      <c r="H81" s="319"/>
      <c r="I81" s="320"/>
      <c r="J81" s="126"/>
      <c r="K81" s="126"/>
      <c r="L81" s="126"/>
      <c r="M81" s="126"/>
      <c r="N81" s="126"/>
      <c r="O81" s="126"/>
      <c r="P81" s="126"/>
      <c r="Q81" s="126"/>
      <c r="R81" s="126"/>
      <c r="S81" s="126"/>
      <c r="T81" s="126"/>
      <c r="U81" s="126"/>
      <c r="V81" s="126"/>
      <c r="W81" s="126"/>
      <c r="X81" s="126"/>
      <c r="Y81" s="126"/>
      <c r="Z81" s="126"/>
      <c r="AA81" s="126"/>
      <c r="AB81" s="126"/>
      <c r="AC81" s="126"/>
    </row>
    <row r="82" spans="1:29" ht="54" customHeight="1" x14ac:dyDescent="0.3">
      <c r="A82" s="115"/>
      <c r="B82" s="131">
        <v>67</v>
      </c>
      <c r="C82" s="144" t="s">
        <v>775</v>
      </c>
      <c r="D82" s="142" t="s">
        <v>1105</v>
      </c>
      <c r="E82" s="318" t="s">
        <v>617</v>
      </c>
      <c r="F82" s="319"/>
      <c r="G82" s="319"/>
      <c r="H82" s="319"/>
      <c r="I82" s="320"/>
      <c r="J82" s="126"/>
      <c r="K82" s="126"/>
      <c r="L82" s="126"/>
      <c r="M82" s="126"/>
      <c r="N82" s="126"/>
      <c r="O82" s="126"/>
      <c r="P82" s="126"/>
      <c r="Q82" s="126"/>
      <c r="R82" s="126"/>
      <c r="S82" s="126"/>
      <c r="T82" s="126"/>
      <c r="U82" s="126"/>
      <c r="V82" s="126"/>
      <c r="W82" s="126"/>
      <c r="X82" s="126"/>
      <c r="Y82" s="126"/>
      <c r="Z82" s="126"/>
      <c r="AA82" s="126"/>
      <c r="AB82" s="126"/>
      <c r="AC82" s="126"/>
    </row>
    <row r="83" spans="1:29" ht="54" customHeight="1" x14ac:dyDescent="0.3">
      <c r="A83" s="115"/>
      <c r="B83" s="131">
        <v>68</v>
      </c>
      <c r="C83" s="144" t="s">
        <v>778</v>
      </c>
      <c r="D83" s="142" t="s">
        <v>1106</v>
      </c>
      <c r="E83" s="318" t="s">
        <v>616</v>
      </c>
      <c r="F83" s="319"/>
      <c r="G83" s="319"/>
      <c r="H83" s="319"/>
      <c r="I83" s="320"/>
      <c r="J83" s="126"/>
      <c r="K83" s="126"/>
      <c r="L83" s="126"/>
      <c r="M83" s="126"/>
      <c r="N83" s="126"/>
      <c r="O83" s="126"/>
      <c r="P83" s="126"/>
      <c r="Q83" s="126"/>
      <c r="R83" s="126"/>
      <c r="S83" s="126"/>
      <c r="T83" s="126"/>
      <c r="U83" s="126"/>
      <c r="V83" s="126"/>
      <c r="W83" s="126"/>
      <c r="X83" s="126"/>
      <c r="Y83" s="126"/>
      <c r="Z83" s="126"/>
      <c r="AA83" s="126"/>
      <c r="AB83" s="126"/>
      <c r="AC83" s="126"/>
    </row>
    <row r="84" spans="1:29" ht="54" customHeight="1" x14ac:dyDescent="0.3">
      <c r="A84" s="115"/>
      <c r="B84" s="131">
        <v>69</v>
      </c>
      <c r="C84" s="144" t="s">
        <v>785</v>
      </c>
      <c r="D84" s="144" t="s">
        <v>1107</v>
      </c>
      <c r="E84" s="318" t="s">
        <v>616</v>
      </c>
      <c r="F84" s="319"/>
      <c r="G84" s="319"/>
      <c r="H84" s="319"/>
      <c r="I84" s="320"/>
      <c r="J84" s="126"/>
      <c r="K84" s="126"/>
      <c r="L84" s="126"/>
      <c r="M84" s="126"/>
      <c r="N84" s="126"/>
      <c r="O84" s="126"/>
      <c r="P84" s="126"/>
      <c r="Q84" s="126"/>
      <c r="R84" s="126"/>
      <c r="S84" s="126"/>
      <c r="T84" s="126"/>
      <c r="U84" s="126"/>
      <c r="V84" s="126"/>
      <c r="W84" s="126"/>
      <c r="X84" s="126"/>
      <c r="Y84" s="126"/>
      <c r="Z84" s="126"/>
      <c r="AA84" s="126"/>
      <c r="AB84" s="126"/>
      <c r="AC84" s="126"/>
    </row>
    <row r="85" spans="1:29" ht="54" customHeight="1" x14ac:dyDescent="0.3">
      <c r="A85" s="115"/>
      <c r="B85" s="131">
        <v>70</v>
      </c>
      <c r="C85" s="144" t="s">
        <v>370</v>
      </c>
      <c r="D85" s="142" t="s">
        <v>1108</v>
      </c>
      <c r="E85" s="318" t="s">
        <v>615</v>
      </c>
      <c r="F85" s="319"/>
      <c r="G85" s="319"/>
      <c r="H85" s="319"/>
      <c r="I85" s="320"/>
      <c r="J85" s="126"/>
      <c r="K85" s="126"/>
      <c r="L85" s="126"/>
      <c r="M85" s="126"/>
      <c r="N85" s="126"/>
      <c r="O85" s="126"/>
      <c r="P85" s="126"/>
      <c r="Q85" s="126"/>
      <c r="R85" s="126"/>
      <c r="S85" s="126"/>
      <c r="T85" s="126"/>
      <c r="U85" s="126"/>
      <c r="V85" s="126"/>
      <c r="W85" s="126"/>
      <c r="X85" s="126"/>
      <c r="Y85" s="126"/>
      <c r="Z85" s="126"/>
      <c r="AA85" s="126"/>
      <c r="AB85" s="126"/>
      <c r="AC85" s="126"/>
    </row>
    <row r="86" spans="1:29" ht="54" customHeight="1" x14ac:dyDescent="0.3">
      <c r="A86" s="115"/>
      <c r="B86" s="131">
        <v>71</v>
      </c>
      <c r="C86" s="144" t="s">
        <v>576</v>
      </c>
      <c r="D86" s="144" t="s">
        <v>1109</v>
      </c>
      <c r="E86" s="318" t="s">
        <v>615</v>
      </c>
      <c r="F86" s="319"/>
      <c r="G86" s="319"/>
      <c r="H86" s="319"/>
      <c r="I86" s="320"/>
      <c r="J86" s="126"/>
      <c r="K86" s="126"/>
      <c r="L86" s="126"/>
      <c r="M86" s="126"/>
      <c r="N86" s="126"/>
      <c r="O86" s="126"/>
      <c r="P86" s="126"/>
      <c r="Q86" s="126"/>
      <c r="R86" s="126"/>
      <c r="S86" s="126"/>
      <c r="T86" s="126"/>
      <c r="U86" s="126"/>
      <c r="V86" s="126"/>
      <c r="W86" s="126"/>
      <c r="X86" s="126"/>
      <c r="Y86" s="126"/>
      <c r="Z86" s="126"/>
      <c r="AA86" s="126"/>
      <c r="AB86" s="126"/>
      <c r="AC86" s="126"/>
    </row>
    <row r="87" spans="1:29" ht="54" customHeight="1" x14ac:dyDescent="0.3">
      <c r="A87" s="115"/>
      <c r="B87" s="131">
        <v>72</v>
      </c>
      <c r="C87" s="144" t="s">
        <v>406</v>
      </c>
      <c r="D87" s="142" t="s">
        <v>1110</v>
      </c>
      <c r="E87" s="318" t="s">
        <v>615</v>
      </c>
      <c r="F87" s="319"/>
      <c r="G87" s="319"/>
      <c r="H87" s="319"/>
      <c r="I87" s="320"/>
      <c r="J87" s="126"/>
      <c r="K87" s="126"/>
      <c r="L87" s="126"/>
      <c r="M87" s="126"/>
      <c r="N87" s="126"/>
      <c r="O87" s="126"/>
      <c r="P87" s="126"/>
      <c r="Q87" s="126"/>
      <c r="R87" s="126"/>
      <c r="S87" s="126"/>
      <c r="T87" s="126"/>
      <c r="U87" s="126"/>
      <c r="V87" s="126"/>
      <c r="W87" s="126"/>
      <c r="X87" s="126"/>
      <c r="Y87" s="126"/>
      <c r="Z87" s="126"/>
      <c r="AA87" s="126"/>
      <c r="AB87" s="126"/>
      <c r="AC87" s="126"/>
    </row>
    <row r="88" spans="1:29" ht="54" customHeight="1" x14ac:dyDescent="0.3">
      <c r="A88" s="115"/>
      <c r="B88" s="131">
        <v>73</v>
      </c>
      <c r="C88" s="144" t="s">
        <v>409</v>
      </c>
      <c r="D88" s="146" t="s">
        <v>1111</v>
      </c>
      <c r="E88" s="318" t="s">
        <v>625</v>
      </c>
      <c r="F88" s="319"/>
      <c r="G88" s="319"/>
      <c r="H88" s="319"/>
      <c r="I88" s="320"/>
      <c r="J88" s="126"/>
      <c r="K88" s="126"/>
      <c r="L88" s="126"/>
      <c r="M88" s="126"/>
      <c r="N88" s="126"/>
      <c r="O88" s="126"/>
      <c r="P88" s="126"/>
      <c r="Q88" s="126"/>
      <c r="R88" s="126"/>
      <c r="S88" s="126"/>
      <c r="T88" s="126"/>
      <c r="U88" s="126"/>
      <c r="V88" s="126"/>
      <c r="W88" s="126"/>
      <c r="X88" s="126"/>
      <c r="Y88" s="126"/>
      <c r="Z88" s="126"/>
      <c r="AA88" s="126"/>
      <c r="AB88" s="126"/>
      <c r="AC88" s="126"/>
    </row>
    <row r="89" spans="1:29" ht="54" customHeight="1" x14ac:dyDescent="0.3">
      <c r="A89" s="115"/>
      <c r="B89" s="131">
        <v>74</v>
      </c>
      <c r="C89" s="144" t="s">
        <v>136</v>
      </c>
      <c r="D89" s="142" t="s">
        <v>1112</v>
      </c>
      <c r="E89" s="318" t="s">
        <v>617</v>
      </c>
      <c r="F89" s="319"/>
      <c r="G89" s="319"/>
      <c r="H89" s="319"/>
      <c r="I89" s="320"/>
      <c r="J89" s="126"/>
      <c r="K89" s="126"/>
      <c r="L89" s="126"/>
      <c r="M89" s="126"/>
      <c r="N89" s="126"/>
      <c r="O89" s="126"/>
      <c r="P89" s="126"/>
      <c r="Q89" s="126"/>
      <c r="R89" s="126"/>
      <c r="S89" s="126"/>
      <c r="T89" s="126"/>
      <c r="U89" s="126"/>
      <c r="V89" s="126"/>
      <c r="W89" s="126"/>
      <c r="X89" s="126"/>
      <c r="Y89" s="126"/>
      <c r="Z89" s="126"/>
      <c r="AA89" s="126"/>
      <c r="AB89" s="126"/>
      <c r="AC89" s="126"/>
    </row>
    <row r="90" spans="1:29" ht="54" customHeight="1" x14ac:dyDescent="0.3">
      <c r="A90" s="115"/>
      <c r="B90" s="131">
        <v>75</v>
      </c>
      <c r="C90" s="144" t="s">
        <v>413</v>
      </c>
      <c r="D90" s="144" t="s">
        <v>1113</v>
      </c>
      <c r="E90" s="318" t="s">
        <v>617</v>
      </c>
      <c r="F90" s="319"/>
      <c r="G90" s="319"/>
      <c r="H90" s="319"/>
      <c r="I90" s="320"/>
      <c r="J90" s="126"/>
      <c r="K90" s="126"/>
      <c r="L90" s="126"/>
      <c r="M90" s="126"/>
      <c r="N90" s="126"/>
      <c r="O90" s="126"/>
      <c r="P90" s="126"/>
      <c r="Q90" s="126"/>
      <c r="R90" s="126"/>
      <c r="S90" s="126"/>
      <c r="T90" s="126"/>
      <c r="U90" s="126"/>
      <c r="V90" s="126"/>
      <c r="W90" s="126"/>
      <c r="X90" s="126"/>
      <c r="Y90" s="126"/>
      <c r="Z90" s="126"/>
      <c r="AA90" s="126"/>
      <c r="AB90" s="126"/>
      <c r="AC90" s="126"/>
    </row>
    <row r="91" spans="1:29" ht="54" customHeight="1" x14ac:dyDescent="0.3">
      <c r="A91" s="115"/>
      <c r="B91" s="131">
        <v>76</v>
      </c>
      <c r="C91" s="144" t="s">
        <v>415</v>
      </c>
      <c r="D91" s="144" t="s">
        <v>1114</v>
      </c>
      <c r="E91" s="318" t="s">
        <v>615</v>
      </c>
      <c r="F91" s="319"/>
      <c r="G91" s="319"/>
      <c r="H91" s="319"/>
      <c r="I91" s="320"/>
      <c r="J91" s="126"/>
      <c r="K91" s="126"/>
      <c r="L91" s="126"/>
      <c r="M91" s="126"/>
      <c r="N91" s="126"/>
      <c r="O91" s="126"/>
      <c r="P91" s="126"/>
      <c r="Q91" s="126"/>
      <c r="R91" s="126"/>
      <c r="S91" s="126"/>
      <c r="T91" s="126"/>
      <c r="U91" s="126"/>
      <c r="V91" s="126"/>
      <c r="W91" s="126"/>
      <c r="X91" s="126"/>
      <c r="Y91" s="126"/>
      <c r="Z91" s="126"/>
      <c r="AA91" s="126"/>
      <c r="AB91" s="126"/>
      <c r="AC91" s="126"/>
    </row>
    <row r="92" spans="1:29" ht="54" customHeight="1" x14ac:dyDescent="0.3">
      <c r="A92" s="115"/>
      <c r="B92" s="131">
        <v>77</v>
      </c>
      <c r="C92" s="144" t="s">
        <v>416</v>
      </c>
      <c r="D92" s="142" t="s">
        <v>1115</v>
      </c>
      <c r="E92" s="318" t="s">
        <v>617</v>
      </c>
      <c r="F92" s="319"/>
      <c r="G92" s="319"/>
      <c r="H92" s="319"/>
      <c r="I92" s="320"/>
      <c r="J92" s="126"/>
      <c r="K92" s="126"/>
      <c r="L92" s="126"/>
      <c r="M92" s="126"/>
      <c r="N92" s="126"/>
      <c r="O92" s="126"/>
      <c r="P92" s="126"/>
      <c r="Q92" s="126"/>
      <c r="R92" s="126"/>
      <c r="S92" s="126"/>
      <c r="T92" s="126"/>
      <c r="U92" s="126"/>
      <c r="V92" s="126"/>
      <c r="W92" s="126"/>
      <c r="X92" s="126"/>
      <c r="Y92" s="126"/>
      <c r="Z92" s="126"/>
      <c r="AA92" s="126"/>
      <c r="AB92" s="126"/>
      <c r="AC92" s="126"/>
    </row>
    <row r="93" spans="1:29" ht="54" customHeight="1" x14ac:dyDescent="0.3">
      <c r="A93" s="115"/>
      <c r="B93" s="131">
        <v>78</v>
      </c>
      <c r="C93" s="144" t="s">
        <v>132</v>
      </c>
      <c r="D93" s="144" t="s">
        <v>1116</v>
      </c>
      <c r="E93" s="318" t="s">
        <v>615</v>
      </c>
      <c r="F93" s="319"/>
      <c r="G93" s="319"/>
      <c r="H93" s="319"/>
      <c r="I93" s="320"/>
      <c r="J93" s="126"/>
      <c r="K93" s="126"/>
      <c r="L93" s="126"/>
      <c r="M93" s="126"/>
      <c r="N93" s="126"/>
      <c r="O93" s="126"/>
      <c r="P93" s="126"/>
      <c r="Q93" s="126"/>
      <c r="R93" s="126"/>
      <c r="S93" s="126"/>
      <c r="T93" s="126"/>
      <c r="U93" s="126"/>
      <c r="V93" s="126"/>
      <c r="W93" s="126"/>
      <c r="X93" s="126"/>
      <c r="Y93" s="126"/>
      <c r="Z93" s="126"/>
      <c r="AA93" s="126"/>
      <c r="AB93" s="126"/>
      <c r="AC93" s="126"/>
    </row>
    <row r="94" spans="1:29" ht="54" customHeight="1" x14ac:dyDescent="0.3">
      <c r="A94" s="115"/>
      <c r="B94" s="131">
        <v>79</v>
      </c>
      <c r="C94" s="144" t="s">
        <v>579</v>
      </c>
      <c r="D94" s="142" t="s">
        <v>1117</v>
      </c>
      <c r="E94" s="318" t="s">
        <v>617</v>
      </c>
      <c r="F94" s="319"/>
      <c r="G94" s="319"/>
      <c r="H94" s="319"/>
      <c r="I94" s="320"/>
      <c r="J94" s="126"/>
      <c r="K94" s="126"/>
      <c r="L94" s="126"/>
      <c r="M94" s="126"/>
      <c r="N94" s="126"/>
      <c r="O94" s="126"/>
      <c r="P94" s="126"/>
      <c r="Q94" s="126"/>
      <c r="R94" s="126"/>
      <c r="S94" s="126"/>
      <c r="T94" s="126"/>
      <c r="U94" s="126"/>
      <c r="V94" s="126"/>
      <c r="W94" s="126"/>
      <c r="X94" s="126"/>
      <c r="Y94" s="126"/>
      <c r="Z94" s="126"/>
      <c r="AA94" s="126"/>
      <c r="AB94" s="126"/>
      <c r="AC94" s="126"/>
    </row>
    <row r="95" spans="1:29" ht="54" customHeight="1" x14ac:dyDescent="0.3">
      <c r="A95" s="115"/>
      <c r="B95" s="131">
        <v>80</v>
      </c>
      <c r="C95" s="144" t="s">
        <v>460</v>
      </c>
      <c r="D95" s="144" t="s">
        <v>1118</v>
      </c>
      <c r="E95" s="318" t="s">
        <v>615</v>
      </c>
      <c r="F95" s="319"/>
      <c r="G95" s="319"/>
      <c r="H95" s="319"/>
      <c r="I95" s="320"/>
      <c r="J95" s="126"/>
      <c r="K95" s="126"/>
      <c r="L95" s="126"/>
      <c r="M95" s="126"/>
      <c r="N95" s="126"/>
      <c r="O95" s="126"/>
      <c r="P95" s="126"/>
      <c r="Q95" s="126"/>
      <c r="R95" s="126"/>
      <c r="S95" s="126"/>
      <c r="T95" s="126"/>
      <c r="U95" s="126"/>
      <c r="V95" s="126"/>
      <c r="W95" s="126"/>
      <c r="X95" s="126"/>
      <c r="Y95" s="126"/>
      <c r="Z95" s="126"/>
      <c r="AA95" s="126"/>
      <c r="AB95" s="126"/>
      <c r="AC95" s="126"/>
    </row>
    <row r="96" spans="1:29" ht="54" customHeight="1" x14ac:dyDescent="0.3">
      <c r="A96" s="115"/>
      <c r="B96" s="131">
        <v>81</v>
      </c>
      <c r="C96" s="144" t="s">
        <v>581</v>
      </c>
      <c r="D96" s="144" t="s">
        <v>1119</v>
      </c>
      <c r="E96" s="318" t="s">
        <v>617</v>
      </c>
      <c r="F96" s="319"/>
      <c r="G96" s="319"/>
      <c r="H96" s="319"/>
      <c r="I96" s="320"/>
      <c r="J96" s="126"/>
      <c r="K96" s="126"/>
      <c r="L96" s="126"/>
      <c r="M96" s="126"/>
      <c r="N96" s="126"/>
      <c r="O96" s="126"/>
      <c r="P96" s="126"/>
      <c r="Q96" s="126"/>
      <c r="R96" s="126"/>
      <c r="S96" s="126"/>
      <c r="T96" s="126"/>
      <c r="U96" s="126"/>
      <c r="V96" s="126"/>
      <c r="W96" s="126"/>
      <c r="X96" s="126"/>
      <c r="Y96" s="126"/>
      <c r="Z96" s="126"/>
      <c r="AA96" s="126"/>
      <c r="AB96" s="126"/>
      <c r="AC96" s="126"/>
    </row>
    <row r="97" spans="1:29" ht="54" customHeight="1" x14ac:dyDescent="0.3">
      <c r="A97" s="115"/>
      <c r="B97" s="131">
        <v>82</v>
      </c>
      <c r="C97" s="144" t="s">
        <v>583</v>
      </c>
      <c r="D97" s="144" t="s">
        <v>1120</v>
      </c>
      <c r="E97" s="318" t="s">
        <v>619</v>
      </c>
      <c r="F97" s="319"/>
      <c r="G97" s="319"/>
      <c r="H97" s="319"/>
      <c r="I97" s="320"/>
      <c r="J97" s="126"/>
      <c r="K97" s="126"/>
      <c r="L97" s="126"/>
      <c r="M97" s="126"/>
      <c r="N97" s="126"/>
      <c r="O97" s="126"/>
      <c r="P97" s="126"/>
      <c r="Q97" s="126"/>
      <c r="R97" s="126"/>
      <c r="S97" s="126"/>
      <c r="T97" s="126"/>
      <c r="U97" s="126"/>
      <c r="V97" s="126"/>
      <c r="W97" s="126"/>
      <c r="X97" s="126"/>
      <c r="Y97" s="126"/>
      <c r="Z97" s="126"/>
      <c r="AA97" s="126"/>
      <c r="AB97" s="126"/>
      <c r="AC97" s="126"/>
    </row>
    <row r="98" spans="1:29" ht="54" customHeight="1" x14ac:dyDescent="0.3">
      <c r="A98" s="115"/>
      <c r="B98" s="131">
        <v>83</v>
      </c>
      <c r="C98" s="144" t="s">
        <v>585</v>
      </c>
      <c r="D98" s="144" t="s">
        <v>1121</v>
      </c>
      <c r="E98" s="318" t="s">
        <v>618</v>
      </c>
      <c r="F98" s="319"/>
      <c r="G98" s="319"/>
      <c r="H98" s="319"/>
      <c r="I98" s="320"/>
      <c r="J98" s="126"/>
      <c r="K98" s="126"/>
      <c r="L98" s="126"/>
      <c r="M98" s="126"/>
      <c r="N98" s="126"/>
      <c r="O98" s="126"/>
      <c r="P98" s="126"/>
      <c r="Q98" s="126"/>
      <c r="R98" s="126"/>
      <c r="S98" s="126"/>
      <c r="T98" s="126"/>
      <c r="U98" s="126"/>
      <c r="V98" s="126"/>
      <c r="W98" s="126"/>
      <c r="X98" s="126"/>
      <c r="Y98" s="126"/>
      <c r="Z98" s="126"/>
      <c r="AA98" s="126"/>
      <c r="AB98" s="126"/>
      <c r="AC98" s="126"/>
    </row>
    <row r="99" spans="1:29" ht="54" customHeight="1" x14ac:dyDescent="0.3">
      <c r="A99" s="115"/>
      <c r="B99" s="131">
        <v>84</v>
      </c>
      <c r="C99" s="144" t="s">
        <v>794</v>
      </c>
      <c r="D99" s="142" t="s">
        <v>1122</v>
      </c>
      <c r="E99" s="318" t="s">
        <v>617</v>
      </c>
      <c r="F99" s="319"/>
      <c r="G99" s="319"/>
      <c r="H99" s="319"/>
      <c r="I99" s="320"/>
      <c r="J99" s="126"/>
      <c r="K99" s="126"/>
      <c r="L99" s="126"/>
      <c r="M99" s="126"/>
      <c r="N99" s="126"/>
      <c r="O99" s="126"/>
      <c r="P99" s="126"/>
      <c r="Q99" s="126"/>
      <c r="R99" s="126"/>
      <c r="S99" s="126"/>
      <c r="T99" s="126"/>
      <c r="U99" s="126"/>
      <c r="V99" s="126"/>
      <c r="W99" s="126"/>
      <c r="X99" s="126"/>
      <c r="Y99" s="126"/>
      <c r="Z99" s="126"/>
      <c r="AA99" s="126"/>
      <c r="AB99" s="126"/>
      <c r="AC99" s="126"/>
    </row>
    <row r="100" spans="1:29" ht="54" customHeight="1" x14ac:dyDescent="0.3">
      <c r="A100" s="115"/>
      <c r="B100" s="131">
        <v>85</v>
      </c>
      <c r="C100" s="144" t="s">
        <v>421</v>
      </c>
      <c r="D100" s="144" t="s">
        <v>1123</v>
      </c>
      <c r="E100" s="318" t="s">
        <v>616</v>
      </c>
      <c r="F100" s="319"/>
      <c r="G100" s="319"/>
      <c r="H100" s="319"/>
      <c r="I100" s="320"/>
      <c r="J100" s="126"/>
      <c r="K100" s="126"/>
      <c r="L100" s="126"/>
      <c r="M100" s="126"/>
      <c r="N100" s="126"/>
      <c r="O100" s="126"/>
      <c r="P100" s="126"/>
      <c r="Q100" s="126"/>
      <c r="R100" s="126"/>
      <c r="S100" s="126"/>
      <c r="T100" s="126"/>
      <c r="U100" s="126"/>
      <c r="V100" s="126"/>
      <c r="W100" s="126"/>
      <c r="X100" s="126"/>
      <c r="Y100" s="126"/>
      <c r="Z100" s="126"/>
      <c r="AA100" s="126"/>
      <c r="AB100" s="126"/>
      <c r="AC100" s="126"/>
    </row>
    <row r="101" spans="1:29" ht="54" customHeight="1" x14ac:dyDescent="0.3">
      <c r="A101" s="115"/>
      <c r="B101" s="131">
        <v>86</v>
      </c>
      <c r="C101" s="144" t="s">
        <v>423</v>
      </c>
      <c r="D101" s="144" t="s">
        <v>1124</v>
      </c>
      <c r="E101" s="318" t="s">
        <v>616</v>
      </c>
      <c r="F101" s="319"/>
      <c r="G101" s="319"/>
      <c r="H101" s="319"/>
      <c r="I101" s="320"/>
      <c r="J101" s="126"/>
      <c r="K101" s="126"/>
      <c r="L101" s="126"/>
      <c r="M101" s="126"/>
      <c r="N101" s="126"/>
      <c r="O101" s="126"/>
      <c r="P101" s="126"/>
      <c r="Q101" s="126"/>
      <c r="R101" s="126"/>
      <c r="S101" s="126"/>
      <c r="T101" s="126"/>
      <c r="U101" s="126"/>
      <c r="V101" s="126"/>
      <c r="W101" s="126"/>
      <c r="X101" s="126"/>
      <c r="Y101" s="126"/>
      <c r="Z101" s="126"/>
      <c r="AA101" s="126"/>
      <c r="AB101" s="126"/>
      <c r="AC101" s="126"/>
    </row>
    <row r="102" spans="1:29" ht="54" customHeight="1" x14ac:dyDescent="0.3">
      <c r="A102" s="115"/>
      <c r="B102" s="131">
        <v>87</v>
      </c>
      <c r="C102" s="144" t="s">
        <v>425</v>
      </c>
      <c r="D102" s="144" t="s">
        <v>1125</v>
      </c>
      <c r="E102" s="318" t="s">
        <v>616</v>
      </c>
      <c r="F102" s="319"/>
      <c r="G102" s="319"/>
      <c r="H102" s="319"/>
      <c r="I102" s="320"/>
      <c r="J102" s="126"/>
      <c r="K102" s="126"/>
      <c r="L102" s="126"/>
      <c r="M102" s="126"/>
      <c r="N102" s="126"/>
      <c r="O102" s="126"/>
      <c r="P102" s="126"/>
      <c r="Q102" s="126"/>
      <c r="R102" s="126"/>
      <c r="S102" s="126"/>
      <c r="T102" s="126"/>
      <c r="U102" s="126"/>
      <c r="V102" s="126"/>
      <c r="W102" s="126"/>
      <c r="X102" s="126"/>
      <c r="Y102" s="126"/>
      <c r="Z102" s="126"/>
      <c r="AA102" s="126"/>
      <c r="AB102" s="126"/>
      <c r="AC102" s="126"/>
    </row>
    <row r="103" spans="1:29" ht="54" customHeight="1" x14ac:dyDescent="0.3">
      <c r="A103" s="115"/>
      <c r="B103" s="131">
        <v>88</v>
      </c>
      <c r="C103" s="144" t="s">
        <v>427</v>
      </c>
      <c r="D103" s="144" t="s">
        <v>1126</v>
      </c>
      <c r="E103" s="318" t="s">
        <v>616</v>
      </c>
      <c r="F103" s="319"/>
      <c r="G103" s="319"/>
      <c r="H103" s="319"/>
      <c r="I103" s="320"/>
      <c r="J103" s="126"/>
      <c r="K103" s="126"/>
      <c r="L103" s="126"/>
      <c r="M103" s="126"/>
      <c r="N103" s="126"/>
      <c r="O103" s="126"/>
      <c r="P103" s="126"/>
      <c r="Q103" s="126"/>
      <c r="R103" s="126"/>
      <c r="S103" s="126"/>
      <c r="T103" s="126"/>
      <c r="U103" s="126"/>
      <c r="V103" s="126"/>
      <c r="W103" s="126"/>
      <c r="X103" s="126"/>
      <c r="Y103" s="126"/>
      <c r="Z103" s="126"/>
      <c r="AA103" s="126"/>
      <c r="AB103" s="126"/>
      <c r="AC103" s="126"/>
    </row>
    <row r="104" spans="1:29" ht="54" customHeight="1" x14ac:dyDescent="0.3">
      <c r="A104" s="115"/>
      <c r="B104" s="131">
        <v>89</v>
      </c>
      <c r="C104" s="144" t="s">
        <v>429</v>
      </c>
      <c r="D104" s="144" t="s">
        <v>1127</v>
      </c>
      <c r="E104" s="318" t="s">
        <v>616</v>
      </c>
      <c r="F104" s="319"/>
      <c r="G104" s="319"/>
      <c r="H104" s="319"/>
      <c r="I104" s="320"/>
      <c r="J104" s="126"/>
      <c r="K104" s="126"/>
      <c r="L104" s="126"/>
      <c r="M104" s="126"/>
      <c r="N104" s="126"/>
      <c r="O104" s="126"/>
      <c r="P104" s="126"/>
      <c r="Q104" s="126"/>
      <c r="R104" s="126"/>
      <c r="S104" s="126"/>
      <c r="T104" s="126"/>
      <c r="U104" s="126"/>
      <c r="V104" s="126"/>
      <c r="W104" s="126"/>
      <c r="X104" s="126"/>
      <c r="Y104" s="126"/>
      <c r="Z104" s="126"/>
      <c r="AA104" s="126"/>
      <c r="AB104" s="126"/>
      <c r="AC104" s="126"/>
    </row>
    <row r="105" spans="1:29" ht="54" customHeight="1" x14ac:dyDescent="0.3">
      <c r="A105" s="115"/>
      <c r="B105" s="131">
        <v>90</v>
      </c>
      <c r="C105" s="144" t="s">
        <v>431</v>
      </c>
      <c r="D105" s="144" t="s">
        <v>1128</v>
      </c>
      <c r="E105" s="318" t="s">
        <v>616</v>
      </c>
      <c r="F105" s="319"/>
      <c r="G105" s="319"/>
      <c r="H105" s="319"/>
      <c r="I105" s="320"/>
      <c r="J105" s="126"/>
      <c r="K105" s="126"/>
      <c r="L105" s="126"/>
      <c r="M105" s="126"/>
      <c r="N105" s="126"/>
      <c r="O105" s="126"/>
      <c r="P105" s="126"/>
      <c r="Q105" s="126"/>
      <c r="R105" s="126"/>
      <c r="S105" s="126"/>
      <c r="T105" s="126"/>
      <c r="U105" s="126"/>
      <c r="V105" s="126"/>
      <c r="W105" s="126"/>
      <c r="X105" s="126"/>
      <c r="Y105" s="126"/>
      <c r="Z105" s="126"/>
      <c r="AA105" s="126"/>
      <c r="AB105" s="126"/>
      <c r="AC105" s="126"/>
    </row>
    <row r="106" spans="1:29" ht="54" customHeight="1" x14ac:dyDescent="0.3">
      <c r="A106" s="115"/>
      <c r="B106" s="131">
        <v>91</v>
      </c>
      <c r="C106" s="144" t="s">
        <v>433</v>
      </c>
      <c r="D106" s="142" t="s">
        <v>1129</v>
      </c>
      <c r="E106" s="318" t="s">
        <v>616</v>
      </c>
      <c r="F106" s="319"/>
      <c r="G106" s="319"/>
      <c r="H106" s="319"/>
      <c r="I106" s="320"/>
      <c r="J106" s="126"/>
      <c r="K106" s="126"/>
      <c r="L106" s="126"/>
      <c r="M106" s="126"/>
      <c r="N106" s="126"/>
      <c r="O106" s="126"/>
      <c r="P106" s="126"/>
      <c r="Q106" s="126"/>
      <c r="R106" s="126"/>
      <c r="S106" s="126"/>
      <c r="T106" s="126"/>
      <c r="U106" s="126"/>
      <c r="V106" s="126"/>
      <c r="W106" s="126"/>
      <c r="X106" s="126"/>
      <c r="Y106" s="126"/>
      <c r="Z106" s="126"/>
      <c r="AA106" s="126"/>
      <c r="AB106" s="126"/>
      <c r="AC106" s="126"/>
    </row>
    <row r="107" spans="1:29" ht="54" customHeight="1" x14ac:dyDescent="0.3">
      <c r="A107" s="115"/>
      <c r="B107" s="131">
        <v>92</v>
      </c>
      <c r="C107" s="144" t="s">
        <v>435</v>
      </c>
      <c r="D107" s="142" t="s">
        <v>1130</v>
      </c>
      <c r="E107" s="318" t="s">
        <v>616</v>
      </c>
      <c r="F107" s="319"/>
      <c r="G107" s="319"/>
      <c r="H107" s="319"/>
      <c r="I107" s="320"/>
      <c r="J107" s="126"/>
      <c r="K107" s="126"/>
      <c r="L107" s="126"/>
      <c r="M107" s="126"/>
      <c r="N107" s="126"/>
      <c r="O107" s="126"/>
      <c r="P107" s="126"/>
      <c r="Q107" s="126"/>
      <c r="R107" s="126"/>
      <c r="S107" s="126"/>
      <c r="T107" s="126"/>
      <c r="U107" s="126"/>
      <c r="V107" s="126"/>
      <c r="W107" s="126"/>
      <c r="X107" s="126"/>
      <c r="Y107" s="126"/>
      <c r="Z107" s="126"/>
      <c r="AA107" s="126"/>
      <c r="AB107" s="126"/>
      <c r="AC107" s="126"/>
    </row>
    <row r="108" spans="1:29" ht="54" customHeight="1" x14ac:dyDescent="0.3">
      <c r="A108" s="115"/>
      <c r="B108" s="131">
        <v>93</v>
      </c>
      <c r="C108" s="144" t="s">
        <v>439</v>
      </c>
      <c r="D108" s="144" t="s">
        <v>1131</v>
      </c>
      <c r="E108" s="318" t="s">
        <v>616</v>
      </c>
      <c r="F108" s="319"/>
      <c r="G108" s="319"/>
      <c r="H108" s="319"/>
      <c r="I108" s="320"/>
      <c r="J108" s="126"/>
      <c r="K108" s="126"/>
      <c r="L108" s="126"/>
      <c r="M108" s="126"/>
      <c r="N108" s="126"/>
      <c r="O108" s="126"/>
      <c r="P108" s="126"/>
      <c r="Q108" s="126"/>
      <c r="R108" s="126"/>
      <c r="S108" s="126"/>
      <c r="T108" s="126"/>
      <c r="U108" s="126"/>
      <c r="V108" s="126"/>
      <c r="W108" s="126"/>
      <c r="X108" s="126"/>
      <c r="Y108" s="126"/>
      <c r="Z108" s="126"/>
      <c r="AA108" s="126"/>
      <c r="AB108" s="126"/>
      <c r="AC108" s="126"/>
    </row>
    <row r="109" spans="1:29" ht="54" customHeight="1" x14ac:dyDescent="0.3">
      <c r="A109" s="115"/>
      <c r="B109" s="131">
        <v>94</v>
      </c>
      <c r="C109" s="144" t="s">
        <v>798</v>
      </c>
      <c r="D109" s="144" t="s">
        <v>1132</v>
      </c>
      <c r="E109" s="318" t="s">
        <v>616</v>
      </c>
      <c r="F109" s="319"/>
      <c r="G109" s="319"/>
      <c r="H109" s="319"/>
      <c r="I109" s="320"/>
      <c r="J109" s="126"/>
      <c r="K109" s="126"/>
      <c r="L109" s="126"/>
      <c r="M109" s="126"/>
      <c r="N109" s="126"/>
      <c r="O109" s="126"/>
      <c r="P109" s="126"/>
      <c r="Q109" s="126"/>
      <c r="R109" s="126"/>
      <c r="S109" s="126"/>
      <c r="T109" s="126"/>
      <c r="U109" s="126"/>
      <c r="V109" s="126"/>
      <c r="W109" s="126"/>
      <c r="X109" s="126"/>
      <c r="Y109" s="126"/>
      <c r="Z109" s="126"/>
      <c r="AA109" s="126"/>
      <c r="AB109" s="126"/>
      <c r="AC109" s="126"/>
    </row>
    <row r="110" spans="1:29" ht="54" customHeight="1" x14ac:dyDescent="0.3">
      <c r="A110" s="115"/>
      <c r="B110" s="131">
        <v>95</v>
      </c>
      <c r="C110" s="144" t="s">
        <v>441</v>
      </c>
      <c r="D110" s="144" t="s">
        <v>1133</v>
      </c>
      <c r="E110" s="318" t="s">
        <v>616</v>
      </c>
      <c r="F110" s="319"/>
      <c r="G110" s="319"/>
      <c r="H110" s="319"/>
      <c r="I110" s="320"/>
      <c r="J110" s="126"/>
      <c r="K110" s="126"/>
      <c r="L110" s="126"/>
      <c r="M110" s="126"/>
      <c r="N110" s="126"/>
      <c r="O110" s="126"/>
      <c r="P110" s="126"/>
      <c r="Q110" s="126"/>
      <c r="R110" s="126"/>
      <c r="S110" s="126"/>
      <c r="T110" s="126"/>
      <c r="U110" s="126"/>
      <c r="V110" s="126"/>
      <c r="W110" s="126"/>
      <c r="X110" s="126"/>
      <c r="Y110" s="126"/>
      <c r="Z110" s="126"/>
      <c r="AA110" s="126"/>
      <c r="AB110" s="126"/>
      <c r="AC110" s="126"/>
    </row>
    <row r="111" spans="1:29" ht="54" customHeight="1" x14ac:dyDescent="0.3">
      <c r="A111" s="115"/>
      <c r="B111" s="131">
        <v>96</v>
      </c>
      <c r="C111" s="144" t="s">
        <v>801</v>
      </c>
      <c r="D111" s="144" t="s">
        <v>1134</v>
      </c>
      <c r="E111" s="318" t="s">
        <v>616</v>
      </c>
      <c r="F111" s="319"/>
      <c r="G111" s="319"/>
      <c r="H111" s="319"/>
      <c r="I111" s="320"/>
      <c r="J111" s="126"/>
      <c r="K111" s="126"/>
      <c r="L111" s="126"/>
      <c r="M111" s="126"/>
      <c r="N111" s="126"/>
      <c r="O111" s="126"/>
      <c r="P111" s="126"/>
      <c r="Q111" s="126"/>
      <c r="R111" s="126"/>
      <c r="S111" s="126"/>
      <c r="T111" s="126"/>
      <c r="U111" s="126"/>
      <c r="V111" s="126"/>
      <c r="W111" s="126"/>
      <c r="X111" s="126"/>
      <c r="Y111" s="126"/>
      <c r="Z111" s="126"/>
      <c r="AA111" s="126"/>
      <c r="AB111" s="126"/>
      <c r="AC111" s="126"/>
    </row>
    <row r="112" spans="1:29" ht="54" customHeight="1" x14ac:dyDescent="0.3">
      <c r="A112" s="115"/>
      <c r="B112" s="131">
        <v>97</v>
      </c>
      <c r="C112" s="144" t="s">
        <v>597</v>
      </c>
      <c r="D112" s="144" t="s">
        <v>1135</v>
      </c>
      <c r="E112" s="318" t="s">
        <v>619</v>
      </c>
      <c r="F112" s="319"/>
      <c r="G112" s="319"/>
      <c r="H112" s="319"/>
      <c r="I112" s="320"/>
      <c r="J112" s="126"/>
      <c r="K112" s="126"/>
      <c r="L112" s="126"/>
      <c r="M112" s="126"/>
      <c r="N112" s="126"/>
      <c r="O112" s="126"/>
      <c r="P112" s="126"/>
      <c r="Q112" s="126"/>
      <c r="R112" s="126"/>
      <c r="S112" s="126"/>
      <c r="T112" s="126"/>
      <c r="U112" s="126"/>
      <c r="V112" s="126"/>
      <c r="W112" s="126"/>
      <c r="X112" s="126"/>
      <c r="Y112" s="126"/>
      <c r="Z112" s="126"/>
      <c r="AA112" s="126"/>
      <c r="AB112" s="126"/>
      <c r="AC112" s="126"/>
    </row>
    <row r="113" spans="1:29" ht="54" customHeight="1" x14ac:dyDescent="0.3">
      <c r="A113" s="115"/>
      <c r="B113" s="131">
        <v>98</v>
      </c>
      <c r="C113" s="144" t="s">
        <v>449</v>
      </c>
      <c r="D113" s="144" t="s">
        <v>1136</v>
      </c>
      <c r="E113" s="318" t="s">
        <v>616</v>
      </c>
      <c r="F113" s="319"/>
      <c r="G113" s="319"/>
      <c r="H113" s="319"/>
      <c r="I113" s="320"/>
      <c r="J113" s="126"/>
      <c r="K113" s="126"/>
      <c r="L113" s="126"/>
      <c r="M113" s="126"/>
      <c r="N113" s="126"/>
      <c r="O113" s="126"/>
      <c r="P113" s="126"/>
      <c r="Q113" s="126"/>
      <c r="R113" s="126"/>
      <c r="S113" s="126"/>
      <c r="T113" s="126"/>
      <c r="U113" s="126"/>
      <c r="V113" s="126"/>
      <c r="W113" s="126"/>
      <c r="X113" s="126"/>
      <c r="Y113" s="126"/>
      <c r="Z113" s="126"/>
      <c r="AA113" s="126"/>
      <c r="AB113" s="126"/>
      <c r="AC113" s="126"/>
    </row>
    <row r="114" spans="1:29" ht="54" customHeight="1" x14ac:dyDescent="0.3">
      <c r="A114" s="115"/>
      <c r="B114" s="131">
        <v>99</v>
      </c>
      <c r="C114" s="144" t="s">
        <v>803</v>
      </c>
      <c r="D114" s="144" t="s">
        <v>1137</v>
      </c>
      <c r="E114" s="318" t="s">
        <v>615</v>
      </c>
      <c r="F114" s="319"/>
      <c r="G114" s="319"/>
      <c r="H114" s="319"/>
      <c r="I114" s="320"/>
      <c r="J114" s="126"/>
      <c r="K114" s="126"/>
      <c r="L114" s="126"/>
      <c r="M114" s="126"/>
      <c r="N114" s="126"/>
      <c r="O114" s="126"/>
      <c r="P114" s="126"/>
      <c r="Q114" s="126"/>
      <c r="R114" s="126"/>
      <c r="S114" s="126"/>
      <c r="T114" s="126"/>
      <c r="U114" s="126"/>
      <c r="V114" s="126"/>
      <c r="W114" s="126"/>
      <c r="X114" s="126"/>
      <c r="Y114" s="126"/>
      <c r="Z114" s="126"/>
      <c r="AA114" s="126"/>
      <c r="AB114" s="126"/>
      <c r="AC114" s="126"/>
    </row>
    <row r="115" spans="1:29" ht="54" customHeight="1" x14ac:dyDescent="0.3">
      <c r="A115" s="115"/>
      <c r="B115" s="131">
        <v>100</v>
      </c>
      <c r="C115" s="144" t="s">
        <v>599</v>
      </c>
      <c r="D115" s="144" t="s">
        <v>1138</v>
      </c>
      <c r="E115" s="318" t="s">
        <v>616</v>
      </c>
      <c r="F115" s="319"/>
      <c r="G115" s="319"/>
      <c r="H115" s="319"/>
      <c r="I115" s="320"/>
      <c r="J115" s="126"/>
      <c r="K115" s="126"/>
      <c r="L115" s="126"/>
      <c r="M115" s="126"/>
      <c r="N115" s="126"/>
      <c r="O115" s="126"/>
      <c r="P115" s="126"/>
      <c r="Q115" s="126"/>
      <c r="R115" s="126"/>
      <c r="S115" s="126"/>
      <c r="T115" s="126"/>
      <c r="U115" s="126"/>
      <c r="V115" s="126"/>
      <c r="W115" s="126"/>
      <c r="X115" s="126"/>
      <c r="Y115" s="126"/>
      <c r="Z115" s="126"/>
      <c r="AA115" s="126"/>
      <c r="AB115" s="126"/>
      <c r="AC115" s="126"/>
    </row>
    <row r="116" spans="1:29" ht="54" customHeight="1" x14ac:dyDescent="0.3">
      <c r="A116" s="115"/>
      <c r="B116" s="131">
        <v>101</v>
      </c>
      <c r="C116" s="144" t="s">
        <v>149</v>
      </c>
      <c r="D116" s="144" t="s">
        <v>1139</v>
      </c>
      <c r="E116" s="318" t="s">
        <v>617</v>
      </c>
      <c r="F116" s="319"/>
      <c r="G116" s="319"/>
      <c r="H116" s="319"/>
      <c r="I116" s="320"/>
      <c r="J116" s="126"/>
      <c r="K116" s="126"/>
      <c r="L116" s="126"/>
      <c r="M116" s="126"/>
      <c r="N116" s="126"/>
      <c r="O116" s="126"/>
      <c r="P116" s="126"/>
      <c r="Q116" s="126"/>
      <c r="R116" s="126"/>
      <c r="S116" s="126"/>
      <c r="T116" s="126"/>
      <c r="U116" s="126"/>
      <c r="V116" s="126"/>
      <c r="W116" s="126"/>
      <c r="X116" s="126"/>
      <c r="Y116" s="126"/>
      <c r="Z116" s="126"/>
      <c r="AA116" s="126"/>
      <c r="AB116" s="126"/>
      <c r="AC116" s="126"/>
    </row>
    <row r="117" spans="1:29" ht="54" customHeight="1" x14ac:dyDescent="0.3">
      <c r="A117" s="115"/>
      <c r="B117" s="131">
        <v>102</v>
      </c>
      <c r="C117" s="144" t="s">
        <v>451</v>
      </c>
      <c r="D117" s="144" t="s">
        <v>1140</v>
      </c>
      <c r="E117" s="318" t="s">
        <v>616</v>
      </c>
      <c r="F117" s="319"/>
      <c r="G117" s="319"/>
      <c r="H117" s="319"/>
      <c r="I117" s="320"/>
      <c r="J117" s="126"/>
      <c r="K117" s="126"/>
      <c r="L117" s="126"/>
      <c r="M117" s="126"/>
      <c r="N117" s="126"/>
      <c r="O117" s="126"/>
      <c r="P117" s="126"/>
      <c r="Q117" s="126"/>
      <c r="R117" s="126"/>
      <c r="S117" s="126"/>
      <c r="T117" s="126"/>
      <c r="U117" s="126"/>
      <c r="V117" s="126"/>
      <c r="W117" s="126"/>
      <c r="X117" s="126"/>
      <c r="Y117" s="126"/>
      <c r="Z117" s="126"/>
      <c r="AA117" s="126"/>
      <c r="AB117" s="126"/>
      <c r="AC117" s="126"/>
    </row>
    <row r="118" spans="1:29" ht="54" customHeight="1" x14ac:dyDescent="0.3">
      <c r="A118" s="115"/>
      <c r="B118" s="131">
        <v>103</v>
      </c>
      <c r="C118" s="144" t="s">
        <v>806</v>
      </c>
      <c r="D118" s="144" t="s">
        <v>1141</v>
      </c>
      <c r="E118" s="318" t="s">
        <v>616</v>
      </c>
      <c r="F118" s="319"/>
      <c r="G118" s="319"/>
      <c r="H118" s="319"/>
      <c r="I118" s="320"/>
      <c r="J118" s="126"/>
      <c r="K118" s="126"/>
      <c r="L118" s="126"/>
      <c r="M118" s="126"/>
      <c r="N118" s="126"/>
      <c r="O118" s="126"/>
      <c r="P118" s="126"/>
      <c r="Q118" s="126"/>
      <c r="R118" s="126"/>
      <c r="S118" s="126"/>
      <c r="T118" s="126"/>
      <c r="U118" s="126"/>
      <c r="V118" s="126"/>
      <c r="W118" s="126"/>
      <c r="X118" s="126"/>
      <c r="Y118" s="126"/>
      <c r="Z118" s="126"/>
      <c r="AA118" s="126"/>
      <c r="AB118" s="126"/>
      <c r="AC118" s="126"/>
    </row>
    <row r="119" spans="1:29" ht="54" customHeight="1" x14ac:dyDescent="0.3">
      <c r="A119" s="115"/>
      <c r="B119" s="131">
        <v>104</v>
      </c>
      <c r="C119" s="144" t="s">
        <v>808</v>
      </c>
      <c r="D119" s="144" t="s">
        <v>1142</v>
      </c>
      <c r="E119" s="318" t="s">
        <v>616</v>
      </c>
      <c r="F119" s="319"/>
      <c r="G119" s="319"/>
      <c r="H119" s="319"/>
      <c r="I119" s="320"/>
      <c r="J119" s="126"/>
      <c r="K119" s="126"/>
      <c r="L119" s="126"/>
      <c r="M119" s="126"/>
      <c r="N119" s="126"/>
      <c r="O119" s="126"/>
      <c r="P119" s="126"/>
      <c r="Q119" s="126"/>
      <c r="R119" s="126"/>
      <c r="S119" s="126"/>
      <c r="T119" s="126"/>
      <c r="U119" s="126"/>
      <c r="V119" s="126"/>
      <c r="W119" s="126"/>
      <c r="X119" s="126"/>
      <c r="Y119" s="126"/>
      <c r="Z119" s="126"/>
      <c r="AA119" s="126"/>
      <c r="AB119" s="126"/>
      <c r="AC119" s="126"/>
    </row>
    <row r="120" spans="1:29" ht="54" customHeight="1" x14ac:dyDescent="0.3">
      <c r="A120" s="115"/>
      <c r="B120" s="131">
        <v>105</v>
      </c>
      <c r="C120" s="144" t="s">
        <v>810</v>
      </c>
      <c r="D120" s="144" t="s">
        <v>1143</v>
      </c>
      <c r="E120" s="318" t="s">
        <v>617</v>
      </c>
      <c r="F120" s="319"/>
      <c r="G120" s="319"/>
      <c r="H120" s="319"/>
      <c r="I120" s="320"/>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1:29" ht="54" customHeight="1" x14ac:dyDescent="0.3">
      <c r="A121" s="115"/>
      <c r="B121" s="131">
        <v>106</v>
      </c>
      <c r="C121" s="144" t="s">
        <v>812</v>
      </c>
      <c r="D121" s="144" t="s">
        <v>1144</v>
      </c>
      <c r="E121" s="318" t="s">
        <v>617</v>
      </c>
      <c r="F121" s="319"/>
      <c r="G121" s="319"/>
      <c r="H121" s="319"/>
      <c r="I121" s="320"/>
      <c r="J121" s="126"/>
      <c r="K121" s="126"/>
      <c r="L121" s="126"/>
      <c r="M121" s="126"/>
      <c r="N121" s="126"/>
      <c r="O121" s="126"/>
      <c r="P121" s="126"/>
      <c r="Q121" s="126"/>
      <c r="R121" s="126"/>
      <c r="S121" s="126"/>
      <c r="T121" s="126"/>
      <c r="U121" s="126"/>
      <c r="V121" s="126"/>
      <c r="W121" s="126"/>
      <c r="X121" s="126"/>
      <c r="Y121" s="126"/>
      <c r="Z121" s="126"/>
      <c r="AA121" s="126"/>
      <c r="AB121" s="126"/>
      <c r="AC121" s="126"/>
    </row>
    <row r="122" spans="1:29" ht="54" customHeight="1" x14ac:dyDescent="0.3">
      <c r="A122" s="115"/>
      <c r="B122" s="131">
        <v>107</v>
      </c>
      <c r="C122" s="144" t="s">
        <v>814</v>
      </c>
      <c r="D122" s="144" t="s">
        <v>1145</v>
      </c>
      <c r="E122" s="318" t="s">
        <v>616</v>
      </c>
      <c r="F122" s="319"/>
      <c r="G122" s="319"/>
      <c r="H122" s="319"/>
      <c r="I122" s="320"/>
      <c r="J122" s="126"/>
      <c r="K122" s="126"/>
      <c r="L122" s="126"/>
      <c r="M122" s="126"/>
      <c r="N122" s="126"/>
      <c r="O122" s="126"/>
      <c r="P122" s="126"/>
      <c r="Q122" s="126"/>
      <c r="R122" s="126"/>
      <c r="S122" s="126"/>
      <c r="T122" s="126"/>
      <c r="U122" s="126"/>
      <c r="V122" s="126"/>
      <c r="W122" s="126"/>
      <c r="X122" s="126"/>
      <c r="Y122" s="126"/>
      <c r="Z122" s="126"/>
      <c r="AA122" s="126"/>
      <c r="AB122" s="126"/>
      <c r="AC122" s="126"/>
    </row>
    <row r="123" spans="1:29" ht="54" customHeight="1" x14ac:dyDescent="0.3">
      <c r="A123" s="115"/>
      <c r="B123" s="131">
        <v>108</v>
      </c>
      <c r="C123" s="144" t="s">
        <v>816</v>
      </c>
      <c r="D123" s="144" t="s">
        <v>1146</v>
      </c>
      <c r="E123" s="318" t="s">
        <v>615</v>
      </c>
      <c r="F123" s="319"/>
      <c r="G123" s="319"/>
      <c r="H123" s="319"/>
      <c r="I123" s="320"/>
      <c r="J123" s="126"/>
      <c r="K123" s="126"/>
      <c r="L123" s="126"/>
      <c r="M123" s="126"/>
      <c r="N123" s="126"/>
      <c r="O123" s="126"/>
      <c r="P123" s="126"/>
      <c r="Q123" s="126"/>
      <c r="R123" s="126"/>
      <c r="S123" s="126"/>
      <c r="T123" s="126"/>
      <c r="U123" s="126"/>
      <c r="V123" s="126"/>
      <c r="W123" s="126"/>
      <c r="X123" s="126"/>
      <c r="Y123" s="126"/>
      <c r="Z123" s="126"/>
      <c r="AA123" s="126"/>
      <c r="AB123" s="126"/>
      <c r="AC123" s="126"/>
    </row>
    <row r="124" spans="1:29" ht="54" customHeight="1" x14ac:dyDescent="0.3">
      <c r="A124" s="115"/>
      <c r="B124" s="131">
        <v>109</v>
      </c>
      <c r="C124" s="144" t="s">
        <v>456</v>
      </c>
      <c r="D124" s="144" t="s">
        <v>1147</v>
      </c>
      <c r="E124" s="318" t="s">
        <v>617</v>
      </c>
      <c r="F124" s="319"/>
      <c r="G124" s="319"/>
      <c r="H124" s="319"/>
      <c r="I124" s="320"/>
      <c r="J124" s="126"/>
      <c r="K124" s="126"/>
      <c r="L124" s="126"/>
      <c r="M124" s="126"/>
      <c r="N124" s="126"/>
      <c r="O124" s="126"/>
      <c r="P124" s="126"/>
      <c r="Q124" s="126"/>
      <c r="R124" s="126"/>
      <c r="S124" s="126"/>
      <c r="T124" s="126"/>
      <c r="U124" s="126"/>
      <c r="V124" s="126"/>
      <c r="W124" s="126"/>
      <c r="X124" s="126"/>
      <c r="Y124" s="126"/>
      <c r="Z124" s="126"/>
      <c r="AA124" s="126"/>
      <c r="AB124" s="126"/>
      <c r="AC124" s="126"/>
    </row>
    <row r="125" spans="1:29" ht="54" customHeight="1" x14ac:dyDescent="0.3">
      <c r="A125" s="115"/>
      <c r="B125" s="131">
        <v>110</v>
      </c>
      <c r="C125" s="144" t="s">
        <v>819</v>
      </c>
      <c r="D125" s="144" t="s">
        <v>1148</v>
      </c>
      <c r="E125" s="318" t="s">
        <v>616</v>
      </c>
      <c r="F125" s="319"/>
      <c r="G125" s="319"/>
      <c r="H125" s="319"/>
      <c r="I125" s="320"/>
      <c r="J125" s="126"/>
      <c r="K125" s="126"/>
      <c r="L125" s="126"/>
      <c r="M125" s="126"/>
      <c r="N125" s="126"/>
      <c r="O125" s="126"/>
      <c r="P125" s="126"/>
      <c r="Q125" s="126"/>
      <c r="R125" s="126"/>
      <c r="S125" s="126"/>
      <c r="T125" s="126"/>
      <c r="U125" s="126"/>
      <c r="V125" s="126"/>
      <c r="W125" s="126"/>
      <c r="X125" s="126"/>
      <c r="Y125" s="126"/>
      <c r="Z125" s="126"/>
      <c r="AA125" s="126"/>
      <c r="AB125" s="126"/>
      <c r="AC125" s="126"/>
    </row>
    <row r="126" spans="1:29" ht="54" customHeight="1" x14ac:dyDescent="0.3">
      <c r="A126" s="115"/>
      <c r="B126" s="131">
        <v>111</v>
      </c>
      <c r="C126" s="144" t="s">
        <v>821</v>
      </c>
      <c r="D126" s="144" t="s">
        <v>1149</v>
      </c>
      <c r="E126" s="318" t="s">
        <v>616</v>
      </c>
      <c r="F126" s="319"/>
      <c r="G126" s="319"/>
      <c r="H126" s="319"/>
      <c r="I126" s="320"/>
      <c r="J126" s="126"/>
      <c r="K126" s="126"/>
      <c r="L126" s="126"/>
      <c r="M126" s="126"/>
      <c r="N126" s="126"/>
      <c r="O126" s="126"/>
      <c r="P126" s="126"/>
      <c r="Q126" s="126"/>
      <c r="R126" s="126"/>
      <c r="S126" s="126"/>
      <c r="T126" s="126"/>
      <c r="U126" s="126"/>
      <c r="V126" s="126"/>
      <c r="W126" s="126"/>
      <c r="X126" s="126"/>
      <c r="Y126" s="126"/>
      <c r="Z126" s="126"/>
      <c r="AA126" s="126"/>
      <c r="AB126" s="126"/>
      <c r="AC126" s="126"/>
    </row>
    <row r="127" spans="1:29" ht="54" customHeight="1" x14ac:dyDescent="0.3">
      <c r="A127" s="115"/>
      <c r="B127" s="131">
        <v>112</v>
      </c>
      <c r="C127" s="144" t="s">
        <v>823</v>
      </c>
      <c r="D127" s="144" t="s">
        <v>1150</v>
      </c>
      <c r="E127" s="318" t="s">
        <v>616</v>
      </c>
      <c r="F127" s="319"/>
      <c r="G127" s="319"/>
      <c r="H127" s="319"/>
      <c r="I127" s="320"/>
      <c r="J127" s="126"/>
      <c r="K127" s="126"/>
      <c r="L127" s="126"/>
      <c r="M127" s="126"/>
      <c r="N127" s="126"/>
      <c r="O127" s="126"/>
      <c r="P127" s="126"/>
      <c r="Q127" s="126"/>
      <c r="R127" s="126"/>
      <c r="S127" s="126"/>
      <c r="T127" s="126"/>
      <c r="U127" s="126"/>
      <c r="V127" s="126"/>
      <c r="W127" s="126"/>
      <c r="X127" s="126"/>
      <c r="Y127" s="126"/>
      <c r="Z127" s="126"/>
      <c r="AA127" s="126"/>
      <c r="AB127" s="126"/>
      <c r="AC127" s="126"/>
    </row>
    <row r="128" spans="1:29" ht="54" customHeight="1" x14ac:dyDescent="0.3">
      <c r="A128" s="115"/>
      <c r="B128" s="131">
        <v>113</v>
      </c>
      <c r="C128" s="144" t="s">
        <v>459</v>
      </c>
      <c r="D128" s="142" t="s">
        <v>1151</v>
      </c>
      <c r="E128" s="318" t="s">
        <v>615</v>
      </c>
      <c r="F128" s="319"/>
      <c r="G128" s="319"/>
      <c r="H128" s="319"/>
      <c r="I128" s="320"/>
      <c r="J128" s="126"/>
      <c r="K128" s="126"/>
      <c r="L128" s="126"/>
      <c r="M128" s="126"/>
      <c r="N128" s="126"/>
      <c r="O128" s="126"/>
      <c r="P128" s="126"/>
      <c r="Q128" s="126"/>
      <c r="R128" s="126"/>
      <c r="S128" s="126"/>
      <c r="T128" s="126"/>
      <c r="U128" s="126"/>
      <c r="V128" s="126"/>
      <c r="W128" s="126"/>
      <c r="X128" s="126"/>
      <c r="Y128" s="126"/>
      <c r="Z128" s="126"/>
      <c r="AA128" s="126"/>
      <c r="AB128" s="126"/>
      <c r="AC128" s="126"/>
    </row>
    <row r="129" spans="1:29" ht="54" customHeight="1" x14ac:dyDescent="0.3">
      <c r="A129" s="115"/>
      <c r="B129" s="131">
        <v>114</v>
      </c>
      <c r="C129" s="144" t="s">
        <v>631</v>
      </c>
      <c r="D129" s="144" t="s">
        <v>1152</v>
      </c>
      <c r="E129" s="318" t="s">
        <v>616</v>
      </c>
      <c r="F129" s="319"/>
      <c r="G129" s="319"/>
      <c r="H129" s="319"/>
      <c r="I129" s="320"/>
      <c r="J129" s="126"/>
      <c r="K129" s="126"/>
      <c r="L129" s="126"/>
      <c r="M129" s="126"/>
      <c r="N129" s="126"/>
      <c r="O129" s="126"/>
      <c r="P129" s="126"/>
      <c r="Q129" s="126"/>
      <c r="R129" s="126"/>
      <c r="S129" s="126"/>
      <c r="T129" s="126"/>
      <c r="U129" s="126"/>
      <c r="V129" s="126"/>
      <c r="W129" s="126"/>
      <c r="X129" s="126"/>
      <c r="Y129" s="126"/>
      <c r="Z129" s="126"/>
      <c r="AA129" s="126"/>
      <c r="AB129" s="126"/>
      <c r="AC129" s="126"/>
    </row>
    <row r="130" spans="1:29" ht="54" customHeight="1" x14ac:dyDescent="0.3">
      <c r="A130" s="115"/>
      <c r="B130" s="131">
        <v>115</v>
      </c>
      <c r="C130" s="144" t="s">
        <v>633</v>
      </c>
      <c r="D130" s="144" t="s">
        <v>1153</v>
      </c>
      <c r="E130" s="318" t="s">
        <v>617</v>
      </c>
      <c r="F130" s="319"/>
      <c r="G130" s="319"/>
      <c r="H130" s="319"/>
      <c r="I130" s="320"/>
      <c r="J130" s="126"/>
      <c r="K130" s="126"/>
      <c r="L130" s="126"/>
      <c r="M130" s="126"/>
      <c r="N130" s="126"/>
      <c r="O130" s="126"/>
      <c r="P130" s="126"/>
      <c r="Q130" s="126"/>
      <c r="R130" s="126"/>
      <c r="S130" s="126"/>
      <c r="T130" s="126"/>
      <c r="U130" s="126"/>
      <c r="V130" s="126"/>
      <c r="W130" s="126"/>
      <c r="X130" s="126"/>
      <c r="Y130" s="126"/>
      <c r="Z130" s="126"/>
      <c r="AA130" s="126"/>
      <c r="AB130" s="126"/>
      <c r="AC130" s="126"/>
    </row>
    <row r="131" spans="1:29" ht="54" customHeight="1" x14ac:dyDescent="0.3">
      <c r="A131" s="115"/>
      <c r="B131" s="131">
        <v>116</v>
      </c>
      <c r="C131" s="144" t="s">
        <v>243</v>
      </c>
      <c r="D131" s="144" t="s">
        <v>1154</v>
      </c>
      <c r="E131" s="318" t="s">
        <v>617</v>
      </c>
      <c r="F131" s="319"/>
      <c r="G131" s="319"/>
      <c r="H131" s="319"/>
      <c r="I131" s="320"/>
      <c r="J131" s="126"/>
      <c r="K131" s="126"/>
      <c r="L131" s="126"/>
      <c r="M131" s="126"/>
      <c r="N131" s="126"/>
      <c r="O131" s="126"/>
      <c r="P131" s="126"/>
      <c r="Q131" s="126"/>
      <c r="R131" s="126"/>
      <c r="S131" s="126"/>
      <c r="T131" s="126"/>
      <c r="U131" s="126"/>
      <c r="V131" s="126"/>
      <c r="W131" s="126"/>
      <c r="X131" s="126"/>
      <c r="Y131" s="126"/>
      <c r="Z131" s="126"/>
      <c r="AA131" s="126"/>
      <c r="AB131" s="126"/>
      <c r="AC131" s="126"/>
    </row>
    <row r="132" spans="1:29" ht="54" customHeight="1" x14ac:dyDescent="0.3">
      <c r="A132" s="115"/>
      <c r="B132" s="131">
        <v>117</v>
      </c>
      <c r="C132" s="144" t="s">
        <v>150</v>
      </c>
      <c r="D132" s="144" t="s">
        <v>1155</v>
      </c>
      <c r="E132" s="318" t="s">
        <v>616</v>
      </c>
      <c r="F132" s="319"/>
      <c r="G132" s="319"/>
      <c r="H132" s="319"/>
      <c r="I132" s="320"/>
      <c r="J132" s="126"/>
      <c r="K132" s="126"/>
      <c r="L132" s="126"/>
      <c r="M132" s="126"/>
      <c r="N132" s="126"/>
      <c r="O132" s="126"/>
      <c r="P132" s="126"/>
      <c r="Q132" s="126"/>
      <c r="R132" s="126"/>
      <c r="S132" s="126"/>
      <c r="T132" s="126"/>
      <c r="U132" s="126"/>
      <c r="V132" s="126"/>
      <c r="W132" s="126"/>
      <c r="X132" s="126"/>
      <c r="Y132" s="126"/>
      <c r="Z132" s="126"/>
      <c r="AA132" s="126"/>
      <c r="AB132" s="126"/>
      <c r="AC132" s="126"/>
    </row>
    <row r="133" spans="1:29" ht="54" customHeight="1" x14ac:dyDescent="0.3">
      <c r="A133" s="115"/>
      <c r="B133" s="131">
        <v>118</v>
      </c>
      <c r="C133" s="144" t="s">
        <v>152</v>
      </c>
      <c r="D133" s="142" t="s">
        <v>1156</v>
      </c>
      <c r="E133" s="318" t="s">
        <v>616</v>
      </c>
      <c r="F133" s="319"/>
      <c r="G133" s="319"/>
      <c r="H133" s="319"/>
      <c r="I133" s="320"/>
      <c r="J133" s="126"/>
      <c r="K133" s="126"/>
      <c r="L133" s="126"/>
      <c r="M133" s="126"/>
      <c r="N133" s="126"/>
      <c r="O133" s="126"/>
      <c r="P133" s="126"/>
      <c r="Q133" s="126"/>
      <c r="R133" s="126"/>
      <c r="S133" s="126"/>
      <c r="T133" s="126"/>
      <c r="U133" s="126"/>
      <c r="V133" s="126"/>
      <c r="W133" s="126"/>
      <c r="X133" s="126"/>
      <c r="Y133" s="126"/>
      <c r="Z133" s="126"/>
      <c r="AA133" s="126"/>
      <c r="AB133" s="126"/>
      <c r="AC133" s="126"/>
    </row>
    <row r="134" spans="1:29" ht="54" customHeight="1" x14ac:dyDescent="0.3">
      <c r="A134" s="115"/>
      <c r="B134" s="131">
        <v>119</v>
      </c>
      <c r="C134" s="144" t="s">
        <v>828</v>
      </c>
      <c r="D134" s="142" t="s">
        <v>1157</v>
      </c>
      <c r="E134" s="318" t="s">
        <v>617</v>
      </c>
      <c r="F134" s="319"/>
      <c r="G134" s="319"/>
      <c r="H134" s="319"/>
      <c r="I134" s="320"/>
      <c r="J134" s="126"/>
      <c r="K134" s="126"/>
      <c r="L134" s="126"/>
      <c r="M134" s="126"/>
      <c r="N134" s="126"/>
      <c r="O134" s="126"/>
      <c r="P134" s="126"/>
      <c r="Q134" s="126"/>
      <c r="R134" s="126"/>
      <c r="S134" s="126"/>
      <c r="T134" s="126"/>
      <c r="U134" s="126"/>
      <c r="V134" s="126"/>
      <c r="W134" s="126"/>
      <c r="X134" s="126"/>
      <c r="Y134" s="126"/>
      <c r="Z134" s="126"/>
      <c r="AA134" s="126"/>
      <c r="AB134" s="126"/>
      <c r="AC134" s="126"/>
    </row>
    <row r="135" spans="1:29" ht="54" customHeight="1" x14ac:dyDescent="0.3">
      <c r="A135" s="115"/>
      <c r="B135" s="131">
        <v>120</v>
      </c>
      <c r="C135" s="144" t="s">
        <v>830</v>
      </c>
      <c r="D135" s="142" t="s">
        <v>1158</v>
      </c>
      <c r="E135" s="318" t="s">
        <v>616</v>
      </c>
      <c r="F135" s="319"/>
      <c r="G135" s="319"/>
      <c r="H135" s="319"/>
      <c r="I135" s="320"/>
      <c r="J135" s="126"/>
      <c r="K135" s="126"/>
      <c r="L135" s="126"/>
      <c r="M135" s="126"/>
      <c r="N135" s="126"/>
      <c r="O135" s="126"/>
      <c r="P135" s="126"/>
      <c r="Q135" s="126"/>
      <c r="R135" s="126"/>
      <c r="S135" s="126"/>
      <c r="T135" s="126"/>
      <c r="U135" s="126"/>
      <c r="V135" s="126"/>
      <c r="W135" s="126"/>
      <c r="X135" s="126"/>
      <c r="Y135" s="126"/>
      <c r="Z135" s="126"/>
      <c r="AA135" s="126"/>
      <c r="AB135" s="126"/>
      <c r="AC135" s="126"/>
    </row>
    <row r="136" spans="1:29" ht="54" customHeight="1" x14ac:dyDescent="0.3">
      <c r="A136" s="115"/>
      <c r="B136" s="131">
        <v>121</v>
      </c>
      <c r="C136" s="144" t="s">
        <v>601</v>
      </c>
      <c r="D136" s="144" t="s">
        <v>1159</v>
      </c>
      <c r="E136" s="318" t="s">
        <v>618</v>
      </c>
      <c r="F136" s="319"/>
      <c r="G136" s="319"/>
      <c r="H136" s="319"/>
      <c r="I136" s="320"/>
      <c r="J136" s="126"/>
      <c r="K136" s="126"/>
      <c r="L136" s="126"/>
      <c r="M136" s="126"/>
      <c r="N136" s="126"/>
      <c r="O136" s="126"/>
      <c r="P136" s="126"/>
      <c r="Q136" s="126"/>
      <c r="R136" s="126"/>
      <c r="S136" s="126"/>
      <c r="T136" s="126"/>
      <c r="U136" s="126"/>
      <c r="V136" s="126"/>
      <c r="W136" s="126"/>
      <c r="X136" s="126"/>
      <c r="Y136" s="126"/>
      <c r="Z136" s="126"/>
      <c r="AA136" s="126"/>
      <c r="AB136" s="126"/>
      <c r="AC136" s="126"/>
    </row>
    <row r="137" spans="1:29" ht="54" customHeight="1" x14ac:dyDescent="0.3">
      <c r="A137" s="115"/>
      <c r="B137" s="131">
        <v>122</v>
      </c>
      <c r="C137" s="144" t="s">
        <v>602</v>
      </c>
      <c r="D137" s="144" t="s">
        <v>1160</v>
      </c>
      <c r="E137" s="318" t="s">
        <v>616</v>
      </c>
      <c r="F137" s="319"/>
      <c r="G137" s="319"/>
      <c r="H137" s="319"/>
      <c r="I137" s="320"/>
      <c r="J137" s="126"/>
      <c r="K137" s="126"/>
      <c r="L137" s="126"/>
      <c r="M137" s="126"/>
      <c r="N137" s="126"/>
      <c r="O137" s="126"/>
      <c r="P137" s="126"/>
      <c r="Q137" s="126"/>
      <c r="R137" s="126"/>
      <c r="S137" s="126"/>
      <c r="T137" s="126"/>
      <c r="U137" s="126"/>
      <c r="V137" s="126"/>
      <c r="W137" s="126"/>
      <c r="X137" s="126"/>
      <c r="Y137" s="126"/>
      <c r="Z137" s="126"/>
      <c r="AA137" s="126"/>
      <c r="AB137" s="126"/>
      <c r="AC137" s="126"/>
    </row>
    <row r="138" spans="1:29" ht="54" customHeight="1" x14ac:dyDescent="0.3">
      <c r="A138" s="115"/>
      <c r="B138" s="131">
        <v>123</v>
      </c>
      <c r="C138" s="144" t="s">
        <v>833</v>
      </c>
      <c r="D138" s="142" t="s">
        <v>1161</v>
      </c>
      <c r="E138" s="318" t="s">
        <v>616</v>
      </c>
      <c r="F138" s="319"/>
      <c r="G138" s="319"/>
      <c r="H138" s="319"/>
      <c r="I138" s="320"/>
      <c r="J138" s="126"/>
      <c r="K138" s="126"/>
      <c r="L138" s="126"/>
      <c r="M138" s="126"/>
      <c r="N138" s="126"/>
      <c r="O138" s="126"/>
      <c r="P138" s="126"/>
      <c r="Q138" s="126"/>
      <c r="R138" s="126"/>
      <c r="S138" s="126"/>
      <c r="T138" s="126"/>
      <c r="U138" s="126"/>
      <c r="V138" s="126"/>
      <c r="W138" s="126"/>
      <c r="X138" s="126"/>
      <c r="Y138" s="126"/>
      <c r="Z138" s="126"/>
      <c r="AA138" s="126"/>
      <c r="AB138" s="126"/>
      <c r="AC138" s="126"/>
    </row>
    <row r="139" spans="1:29" ht="54" customHeight="1" x14ac:dyDescent="0.3">
      <c r="A139" s="115"/>
      <c r="B139" s="131">
        <v>124</v>
      </c>
      <c r="C139" s="144" t="s">
        <v>835</v>
      </c>
      <c r="D139" s="144" t="s">
        <v>1162</v>
      </c>
      <c r="E139" s="318" t="s">
        <v>617</v>
      </c>
      <c r="F139" s="319"/>
      <c r="G139" s="319"/>
      <c r="H139" s="319"/>
      <c r="I139" s="320"/>
      <c r="J139" s="126"/>
      <c r="K139" s="126"/>
      <c r="L139" s="126"/>
      <c r="M139" s="126"/>
      <c r="N139" s="126"/>
      <c r="O139" s="126"/>
      <c r="P139" s="126"/>
      <c r="Q139" s="126"/>
      <c r="R139" s="126"/>
      <c r="S139" s="126"/>
      <c r="T139" s="126"/>
      <c r="U139" s="126"/>
      <c r="V139" s="126"/>
      <c r="W139" s="126"/>
      <c r="X139" s="126"/>
      <c r="Y139" s="126"/>
      <c r="Z139" s="126"/>
      <c r="AA139" s="126"/>
      <c r="AB139" s="126"/>
      <c r="AC139" s="126"/>
    </row>
    <row r="140" spans="1:29" ht="54" customHeight="1" x14ac:dyDescent="0.3">
      <c r="A140" s="115"/>
      <c r="B140" s="131">
        <v>125</v>
      </c>
      <c r="C140" s="144" t="s">
        <v>837</v>
      </c>
      <c r="D140" s="144" t="s">
        <v>1163</v>
      </c>
      <c r="E140" s="318" t="s">
        <v>617</v>
      </c>
      <c r="F140" s="319"/>
      <c r="G140" s="319"/>
      <c r="H140" s="319"/>
      <c r="I140" s="320"/>
      <c r="J140" s="126"/>
      <c r="K140" s="126"/>
      <c r="L140" s="126"/>
      <c r="M140" s="126"/>
      <c r="N140" s="126"/>
      <c r="O140" s="126"/>
      <c r="P140" s="126"/>
      <c r="Q140" s="126"/>
      <c r="R140" s="126"/>
      <c r="S140" s="126"/>
      <c r="T140" s="126"/>
      <c r="U140" s="126"/>
      <c r="V140" s="126"/>
      <c r="W140" s="126"/>
      <c r="X140" s="126"/>
      <c r="Y140" s="126"/>
      <c r="Z140" s="126"/>
      <c r="AA140" s="126"/>
      <c r="AB140" s="126"/>
      <c r="AC140" s="126"/>
    </row>
    <row r="141" spans="1:29" ht="54" customHeight="1" x14ac:dyDescent="0.3">
      <c r="A141" s="115"/>
      <c r="B141" s="131">
        <v>126</v>
      </c>
      <c r="C141" s="144" t="s">
        <v>839</v>
      </c>
      <c r="D141" s="144" t="s">
        <v>1164</v>
      </c>
      <c r="E141" s="318" t="s">
        <v>616</v>
      </c>
      <c r="F141" s="319"/>
      <c r="G141" s="319"/>
      <c r="H141" s="319"/>
      <c r="I141" s="320"/>
      <c r="J141" s="126"/>
      <c r="K141" s="126"/>
      <c r="L141" s="126"/>
      <c r="M141" s="126"/>
      <c r="N141" s="126"/>
      <c r="O141" s="126"/>
      <c r="P141" s="126"/>
      <c r="Q141" s="126"/>
      <c r="R141" s="126"/>
      <c r="S141" s="126"/>
      <c r="T141" s="126"/>
      <c r="U141" s="126"/>
      <c r="V141" s="126"/>
      <c r="W141" s="126"/>
      <c r="X141" s="126"/>
      <c r="Y141" s="126"/>
      <c r="Z141" s="126"/>
      <c r="AA141" s="126"/>
      <c r="AB141" s="126"/>
      <c r="AC141" s="126"/>
    </row>
    <row r="142" spans="1:29" ht="54" customHeight="1" x14ac:dyDescent="0.3">
      <c r="A142" s="115"/>
      <c r="B142" s="131">
        <v>127</v>
      </c>
      <c r="C142" s="144" t="s">
        <v>841</v>
      </c>
      <c r="D142" s="142" t="s">
        <v>1165</v>
      </c>
      <c r="E142" s="318" t="s">
        <v>616</v>
      </c>
      <c r="F142" s="319"/>
      <c r="G142" s="319"/>
      <c r="H142" s="319"/>
      <c r="I142" s="320"/>
      <c r="J142" s="126"/>
      <c r="K142" s="126"/>
      <c r="L142" s="126"/>
      <c r="M142" s="126"/>
      <c r="N142" s="126"/>
      <c r="O142" s="126"/>
      <c r="P142" s="126"/>
      <c r="Q142" s="126"/>
      <c r="R142" s="126"/>
      <c r="S142" s="126"/>
      <c r="T142" s="126"/>
      <c r="U142" s="126"/>
      <c r="V142" s="126"/>
      <c r="W142" s="126"/>
      <c r="X142" s="126"/>
      <c r="Y142" s="126"/>
      <c r="Z142" s="126"/>
      <c r="AA142" s="126"/>
      <c r="AB142" s="126"/>
      <c r="AC142" s="126"/>
    </row>
    <row r="143" spans="1:29" ht="54" customHeight="1" x14ac:dyDescent="0.3">
      <c r="A143" s="115"/>
      <c r="B143" s="131">
        <v>128</v>
      </c>
      <c r="C143" s="144" t="s">
        <v>843</v>
      </c>
      <c r="D143" s="144" t="s">
        <v>1166</v>
      </c>
      <c r="E143" s="318" t="s">
        <v>616</v>
      </c>
      <c r="F143" s="319"/>
      <c r="G143" s="319"/>
      <c r="H143" s="319"/>
      <c r="I143" s="320"/>
      <c r="J143" s="126"/>
      <c r="K143" s="126"/>
      <c r="L143" s="126"/>
      <c r="M143" s="126"/>
      <c r="N143" s="126"/>
      <c r="O143" s="126"/>
      <c r="P143" s="126"/>
      <c r="Q143" s="126"/>
      <c r="R143" s="126"/>
      <c r="S143" s="126"/>
      <c r="T143" s="126"/>
      <c r="U143" s="126"/>
      <c r="V143" s="126"/>
      <c r="W143" s="126"/>
      <c r="X143" s="126"/>
      <c r="Y143" s="126"/>
      <c r="Z143" s="126"/>
      <c r="AA143" s="126"/>
      <c r="AB143" s="126"/>
      <c r="AC143" s="126"/>
    </row>
    <row r="144" spans="1:29" ht="54" customHeight="1" x14ac:dyDescent="0.3">
      <c r="A144" s="115"/>
      <c r="B144" s="131">
        <v>129</v>
      </c>
      <c r="C144" s="144" t="s">
        <v>469</v>
      </c>
      <c r="D144" s="144" t="s">
        <v>1167</v>
      </c>
      <c r="E144" s="318" t="s">
        <v>615</v>
      </c>
      <c r="F144" s="319"/>
      <c r="G144" s="319"/>
      <c r="H144" s="319"/>
      <c r="I144" s="320"/>
      <c r="J144" s="126"/>
      <c r="K144" s="126"/>
      <c r="L144" s="126"/>
      <c r="M144" s="126"/>
      <c r="N144" s="126"/>
      <c r="O144" s="126"/>
      <c r="P144" s="126"/>
      <c r="Q144" s="126"/>
      <c r="R144" s="126"/>
      <c r="S144" s="126"/>
      <c r="T144" s="126"/>
      <c r="U144" s="126"/>
      <c r="V144" s="126"/>
      <c r="W144" s="126"/>
      <c r="X144" s="126"/>
      <c r="Y144" s="126"/>
      <c r="Z144" s="126"/>
      <c r="AA144" s="126"/>
      <c r="AB144" s="126"/>
      <c r="AC144" s="126"/>
    </row>
    <row r="145" spans="1:29" ht="54" customHeight="1" x14ac:dyDescent="0.3">
      <c r="A145" s="115"/>
      <c r="B145" s="131">
        <v>130</v>
      </c>
      <c r="C145" s="144" t="s">
        <v>851</v>
      </c>
      <c r="D145" s="144" t="s">
        <v>1168</v>
      </c>
      <c r="E145" s="318" t="s">
        <v>617</v>
      </c>
      <c r="F145" s="319"/>
      <c r="G145" s="319"/>
      <c r="H145" s="319"/>
      <c r="I145" s="320"/>
      <c r="J145" s="126"/>
      <c r="K145" s="126"/>
      <c r="L145" s="126"/>
      <c r="M145" s="126"/>
      <c r="N145" s="126"/>
      <c r="O145" s="126"/>
      <c r="P145" s="126"/>
      <c r="Q145" s="126"/>
      <c r="R145" s="126"/>
      <c r="S145" s="126"/>
      <c r="T145" s="126"/>
      <c r="U145" s="126"/>
      <c r="V145" s="126"/>
      <c r="W145" s="126"/>
      <c r="X145" s="126"/>
      <c r="Y145" s="126"/>
      <c r="Z145" s="126"/>
      <c r="AA145" s="126"/>
      <c r="AB145" s="126"/>
      <c r="AC145" s="126"/>
    </row>
    <row r="146" spans="1:29" ht="54" customHeight="1" x14ac:dyDescent="0.3">
      <c r="A146" s="115"/>
      <c r="B146" s="131">
        <v>131</v>
      </c>
      <c r="C146" s="144" t="s">
        <v>587</v>
      </c>
      <c r="D146" s="144" t="s">
        <v>1169</v>
      </c>
      <c r="E146" s="318" t="s">
        <v>617</v>
      </c>
      <c r="F146" s="319"/>
      <c r="G146" s="319"/>
      <c r="H146" s="319"/>
      <c r="I146" s="320"/>
      <c r="J146" s="126"/>
      <c r="K146" s="126"/>
      <c r="L146" s="126"/>
      <c r="M146" s="126"/>
      <c r="N146" s="126"/>
      <c r="O146" s="126"/>
      <c r="P146" s="126"/>
      <c r="Q146" s="126"/>
      <c r="R146" s="126"/>
      <c r="S146" s="126"/>
      <c r="T146" s="126"/>
      <c r="U146" s="126"/>
      <c r="V146" s="126"/>
      <c r="W146" s="126"/>
      <c r="X146" s="126"/>
      <c r="Y146" s="126"/>
      <c r="Z146" s="126"/>
      <c r="AA146" s="126"/>
      <c r="AB146" s="126"/>
      <c r="AC146" s="126"/>
    </row>
    <row r="147" spans="1:29" ht="54" customHeight="1" x14ac:dyDescent="0.3">
      <c r="A147" s="115"/>
      <c r="B147" s="131">
        <v>132</v>
      </c>
      <c r="C147" s="144" t="s">
        <v>470</v>
      </c>
      <c r="D147" s="144" t="s">
        <v>1170</v>
      </c>
      <c r="E147" s="318" t="s">
        <v>617</v>
      </c>
      <c r="F147" s="319"/>
      <c r="G147" s="319"/>
      <c r="H147" s="319"/>
      <c r="I147" s="320"/>
      <c r="J147" s="126"/>
      <c r="K147" s="126"/>
      <c r="L147" s="126"/>
      <c r="M147" s="126"/>
      <c r="N147" s="126"/>
      <c r="O147" s="126"/>
      <c r="P147" s="126"/>
      <c r="Q147" s="126"/>
      <c r="R147" s="126"/>
      <c r="S147" s="126"/>
      <c r="T147" s="126"/>
      <c r="U147" s="126"/>
      <c r="V147" s="126"/>
      <c r="W147" s="126"/>
      <c r="X147" s="126"/>
      <c r="Y147" s="126"/>
      <c r="Z147" s="126"/>
      <c r="AA147" s="126"/>
      <c r="AB147" s="126"/>
      <c r="AC147" s="126"/>
    </row>
    <row r="148" spans="1:29" ht="54" customHeight="1" x14ac:dyDescent="0.3">
      <c r="A148" s="115"/>
      <c r="B148" s="131">
        <v>133</v>
      </c>
      <c r="C148" s="144" t="s">
        <v>203</v>
      </c>
      <c r="D148" s="144" t="s">
        <v>1171</v>
      </c>
      <c r="E148" s="318" t="s">
        <v>617</v>
      </c>
      <c r="F148" s="319"/>
      <c r="G148" s="319"/>
      <c r="H148" s="319"/>
      <c r="I148" s="320"/>
      <c r="J148" s="126"/>
      <c r="K148" s="126"/>
      <c r="L148" s="126"/>
      <c r="M148" s="126"/>
      <c r="N148" s="126"/>
      <c r="O148" s="126"/>
      <c r="P148" s="126"/>
      <c r="Q148" s="126"/>
      <c r="R148" s="126"/>
      <c r="S148" s="126"/>
      <c r="T148" s="126"/>
      <c r="U148" s="126"/>
      <c r="V148" s="126"/>
      <c r="W148" s="126"/>
      <c r="X148" s="126"/>
      <c r="Y148" s="126"/>
      <c r="Z148" s="126"/>
      <c r="AA148" s="126"/>
      <c r="AB148" s="126"/>
      <c r="AC148" s="126"/>
    </row>
    <row r="149" spans="1:29" ht="54" customHeight="1" x14ac:dyDescent="0.3">
      <c r="A149" s="115"/>
      <c r="B149" s="131">
        <v>134</v>
      </c>
      <c r="C149" s="144" t="s">
        <v>216</v>
      </c>
      <c r="D149" s="144" t="s">
        <v>1172</v>
      </c>
      <c r="E149" s="318" t="s">
        <v>617</v>
      </c>
      <c r="F149" s="319"/>
      <c r="G149" s="319"/>
      <c r="H149" s="319"/>
      <c r="I149" s="320"/>
      <c r="J149" s="126"/>
      <c r="K149" s="126"/>
      <c r="L149" s="126"/>
      <c r="M149" s="126"/>
      <c r="N149" s="126"/>
      <c r="O149" s="126"/>
      <c r="P149" s="126"/>
      <c r="Q149" s="126"/>
      <c r="R149" s="126"/>
      <c r="S149" s="126"/>
      <c r="T149" s="126"/>
      <c r="U149" s="126"/>
      <c r="V149" s="126"/>
      <c r="W149" s="126"/>
      <c r="X149" s="126"/>
      <c r="Y149" s="126"/>
      <c r="Z149" s="126"/>
      <c r="AA149" s="126"/>
      <c r="AB149" s="126"/>
      <c r="AC149" s="126"/>
    </row>
    <row r="150" spans="1:29" ht="54" customHeight="1" x14ac:dyDescent="0.3">
      <c r="A150" s="115"/>
      <c r="B150" s="131">
        <v>135</v>
      </c>
      <c r="C150" s="144" t="s">
        <v>1173</v>
      </c>
      <c r="D150" s="144" t="s">
        <v>1174</v>
      </c>
      <c r="E150" s="318" t="s">
        <v>1175</v>
      </c>
      <c r="F150" s="319"/>
      <c r="G150" s="319"/>
      <c r="H150" s="319"/>
      <c r="I150" s="320"/>
      <c r="J150" s="126"/>
      <c r="K150" s="126"/>
      <c r="L150" s="126"/>
      <c r="M150" s="126"/>
      <c r="N150" s="126"/>
      <c r="O150" s="126"/>
      <c r="P150" s="126"/>
      <c r="Q150" s="126"/>
      <c r="R150" s="126"/>
      <c r="S150" s="126"/>
      <c r="T150" s="126"/>
      <c r="U150" s="126"/>
      <c r="V150" s="126"/>
      <c r="W150" s="126"/>
      <c r="X150" s="126"/>
      <c r="Y150" s="126"/>
      <c r="Z150" s="126"/>
      <c r="AA150" s="126"/>
      <c r="AB150" s="126"/>
      <c r="AC150" s="126"/>
    </row>
    <row r="151" spans="1:29" ht="54" customHeight="1" x14ac:dyDescent="0.3">
      <c r="A151" s="115"/>
      <c r="B151" s="131">
        <v>136</v>
      </c>
      <c r="C151" s="144" t="s">
        <v>1176</v>
      </c>
      <c r="D151" s="144" t="s">
        <v>1177</v>
      </c>
      <c r="E151" s="318" t="s">
        <v>1178</v>
      </c>
      <c r="F151" s="319"/>
      <c r="G151" s="319"/>
      <c r="H151" s="319"/>
      <c r="I151" s="320"/>
      <c r="J151" s="126"/>
      <c r="K151" s="126"/>
      <c r="L151" s="126"/>
      <c r="M151" s="126"/>
      <c r="N151" s="126"/>
      <c r="O151" s="126"/>
      <c r="P151" s="126"/>
      <c r="Q151" s="126"/>
      <c r="R151" s="126"/>
      <c r="S151" s="126"/>
      <c r="T151" s="126"/>
      <c r="U151" s="126"/>
      <c r="V151" s="126"/>
      <c r="W151" s="126"/>
      <c r="X151" s="126"/>
      <c r="Y151" s="126"/>
      <c r="Z151" s="126"/>
      <c r="AA151" s="126"/>
      <c r="AB151" s="126"/>
      <c r="AC151" s="126"/>
    </row>
    <row r="152" spans="1:29" ht="15.75" customHeight="1" x14ac:dyDescent="0.3">
      <c r="A152" s="115"/>
      <c r="B152" s="115"/>
      <c r="C152" s="116"/>
      <c r="D152" s="116"/>
      <c r="E152" s="116"/>
      <c r="F152" s="116"/>
      <c r="G152" s="116"/>
      <c r="H152" s="116"/>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ht="15.75" customHeight="1" x14ac:dyDescent="0.3">
      <c r="A153" s="115"/>
      <c r="B153" s="201"/>
      <c r="C153" s="202"/>
      <c r="D153" s="202"/>
      <c r="E153" s="202"/>
      <c r="F153" s="202"/>
      <c r="G153" s="203"/>
      <c r="H153" s="204"/>
      <c r="I153" s="225"/>
      <c r="J153" s="211"/>
      <c r="K153" s="222"/>
      <c r="L153" s="115"/>
      <c r="M153" s="115"/>
      <c r="N153" s="115"/>
      <c r="O153" s="115"/>
      <c r="P153" s="115"/>
      <c r="Q153" s="115"/>
      <c r="R153" s="115"/>
      <c r="S153" s="115"/>
      <c r="T153" s="115"/>
      <c r="U153" s="115"/>
      <c r="V153" s="115"/>
      <c r="W153" s="115"/>
      <c r="X153" s="115"/>
      <c r="Y153" s="115"/>
      <c r="Z153" s="115"/>
      <c r="AA153" s="115"/>
      <c r="AB153" s="115"/>
      <c r="AC153" s="115"/>
    </row>
    <row r="154" spans="1:29" ht="15.75" customHeight="1" x14ac:dyDescent="0.3">
      <c r="A154" s="115"/>
      <c r="B154" s="207"/>
      <c r="C154" s="208"/>
      <c r="D154" s="208"/>
      <c r="E154" s="208"/>
      <c r="F154" s="208"/>
      <c r="G154" s="209"/>
      <c r="H154" s="210"/>
      <c r="I154" s="226"/>
      <c r="J154" s="211"/>
      <c r="K154" s="222"/>
      <c r="L154" s="115"/>
      <c r="M154" s="115"/>
      <c r="N154" s="115"/>
      <c r="O154" s="115"/>
      <c r="P154" s="115"/>
      <c r="Q154" s="115"/>
      <c r="R154" s="115"/>
      <c r="S154" s="115"/>
      <c r="T154" s="115"/>
      <c r="U154" s="115"/>
      <c r="V154" s="115"/>
      <c r="W154" s="115"/>
      <c r="X154" s="115"/>
      <c r="Y154" s="115"/>
      <c r="Z154" s="115"/>
      <c r="AA154" s="115"/>
      <c r="AB154" s="115"/>
      <c r="AC154" s="115"/>
    </row>
    <row r="155" spans="1:29" ht="15.75" customHeight="1" x14ac:dyDescent="0.3">
      <c r="A155" s="115"/>
      <c r="B155" s="207"/>
      <c r="C155" s="208"/>
      <c r="D155" s="208"/>
      <c r="E155" s="208"/>
      <c r="F155" s="208"/>
      <c r="G155" s="209"/>
      <c r="H155" s="210"/>
      <c r="I155" s="226"/>
      <c r="J155" s="211"/>
      <c r="K155" s="222"/>
      <c r="L155" s="115"/>
      <c r="M155" s="115"/>
      <c r="N155" s="115"/>
      <c r="O155" s="115"/>
      <c r="P155" s="115"/>
      <c r="Q155" s="115"/>
      <c r="R155" s="115"/>
      <c r="S155" s="115"/>
      <c r="T155" s="115"/>
      <c r="U155" s="115"/>
      <c r="V155" s="115"/>
      <c r="W155" s="115"/>
      <c r="X155" s="115"/>
      <c r="Y155" s="115"/>
      <c r="Z155" s="115"/>
      <c r="AA155" s="115"/>
      <c r="AB155" s="115"/>
      <c r="AC155" s="115"/>
    </row>
    <row r="156" spans="1:29" ht="15.75" customHeight="1" x14ac:dyDescent="0.3">
      <c r="A156" s="115"/>
      <c r="B156" s="207"/>
      <c r="C156" s="208"/>
      <c r="D156" s="208"/>
      <c r="E156" s="208"/>
      <c r="F156" s="208"/>
      <c r="G156" s="193"/>
      <c r="H156" s="165"/>
      <c r="I156" s="178"/>
      <c r="J156" s="164"/>
      <c r="K156" s="164"/>
      <c r="L156" s="115"/>
      <c r="M156" s="115"/>
      <c r="N156" s="115"/>
      <c r="O156" s="115"/>
      <c r="P156" s="115"/>
      <c r="Q156" s="115"/>
      <c r="R156" s="115"/>
      <c r="S156" s="115"/>
      <c r="T156" s="115"/>
      <c r="U156" s="115"/>
      <c r="V156" s="115"/>
      <c r="W156" s="115"/>
      <c r="X156" s="115"/>
      <c r="Y156" s="115"/>
      <c r="Z156" s="115"/>
      <c r="AA156" s="115"/>
      <c r="AB156" s="115"/>
      <c r="AC156" s="115"/>
    </row>
    <row r="157" spans="1:29" ht="15.75" customHeight="1" x14ac:dyDescent="0.3">
      <c r="A157" s="115"/>
      <c r="B157" s="291" t="s">
        <v>11</v>
      </c>
      <c r="C157" s="292"/>
      <c r="D157" s="292"/>
      <c r="E157" s="292"/>
      <c r="F157" s="292"/>
      <c r="G157" s="292"/>
      <c r="H157" s="292"/>
      <c r="I157" s="293"/>
      <c r="J157" s="208"/>
      <c r="K157" s="208"/>
      <c r="L157" s="115"/>
      <c r="M157" s="115"/>
      <c r="N157" s="115"/>
      <c r="O157" s="115"/>
      <c r="P157" s="115"/>
      <c r="Q157" s="115"/>
      <c r="R157" s="115"/>
      <c r="S157" s="115"/>
      <c r="T157" s="115"/>
      <c r="U157" s="115"/>
      <c r="V157" s="115"/>
      <c r="W157" s="115"/>
      <c r="X157" s="115"/>
      <c r="Y157" s="115"/>
      <c r="Z157" s="115"/>
      <c r="AA157" s="115"/>
      <c r="AB157" s="115"/>
      <c r="AC157" s="115"/>
    </row>
    <row r="158" spans="1:29" ht="15.75" customHeight="1" x14ac:dyDescent="0.3">
      <c r="A158" s="115"/>
      <c r="B158" s="294" t="s">
        <v>14929</v>
      </c>
      <c r="C158" s="295"/>
      <c r="D158" s="295"/>
      <c r="E158" s="295"/>
      <c r="F158" s="295"/>
      <c r="G158" s="295"/>
      <c r="H158" s="295"/>
      <c r="I158" s="296"/>
      <c r="J158" s="223"/>
      <c r="K158" s="223"/>
      <c r="L158" s="115"/>
      <c r="M158" s="115"/>
      <c r="N158" s="115"/>
      <c r="O158" s="115"/>
      <c r="P158" s="115"/>
      <c r="Q158" s="115"/>
      <c r="R158" s="115"/>
      <c r="S158" s="115"/>
      <c r="T158" s="115"/>
      <c r="U158" s="115"/>
      <c r="V158" s="115"/>
      <c r="W158" s="115"/>
      <c r="X158" s="115"/>
      <c r="Y158" s="115"/>
      <c r="Z158" s="115"/>
      <c r="AA158" s="115"/>
      <c r="AB158" s="115"/>
      <c r="AC158" s="115"/>
    </row>
    <row r="159" spans="1:29" ht="15.75" customHeight="1" x14ac:dyDescent="0.3">
      <c r="A159" s="115"/>
      <c r="B159" s="297" t="s">
        <v>14930</v>
      </c>
      <c r="C159" s="298"/>
      <c r="D159" s="298"/>
      <c r="E159" s="298"/>
      <c r="F159" s="298"/>
      <c r="G159" s="298"/>
      <c r="H159" s="298"/>
      <c r="I159" s="299"/>
      <c r="J159" s="224"/>
      <c r="K159" s="224"/>
      <c r="L159" s="115"/>
      <c r="M159" s="115"/>
      <c r="N159" s="115"/>
      <c r="O159" s="115"/>
      <c r="P159" s="115"/>
      <c r="Q159" s="115"/>
      <c r="R159" s="115"/>
      <c r="S159" s="115"/>
      <c r="T159" s="115"/>
      <c r="U159" s="115"/>
      <c r="V159" s="115"/>
      <c r="W159" s="115"/>
      <c r="X159" s="115"/>
      <c r="Y159" s="115"/>
      <c r="Z159" s="115"/>
      <c r="AA159" s="115"/>
      <c r="AB159" s="115"/>
      <c r="AC159" s="115"/>
    </row>
    <row r="160" spans="1:29" ht="15.75" customHeight="1" x14ac:dyDescent="0.3">
      <c r="A160" s="115"/>
      <c r="B160" s="213"/>
      <c r="C160" s="214"/>
      <c r="D160" s="214"/>
      <c r="E160" s="214"/>
      <c r="F160" s="214"/>
      <c r="G160" s="215"/>
      <c r="H160" s="198"/>
      <c r="I160" s="184"/>
      <c r="J160" s="164"/>
      <c r="K160" s="164"/>
      <c r="L160" s="115"/>
      <c r="M160" s="115"/>
      <c r="N160" s="115"/>
      <c r="O160" s="115"/>
      <c r="P160" s="115"/>
      <c r="Q160" s="115"/>
      <c r="R160" s="115"/>
      <c r="S160" s="115"/>
      <c r="T160" s="115"/>
      <c r="U160" s="115"/>
      <c r="V160" s="115"/>
      <c r="W160" s="115"/>
      <c r="X160" s="115"/>
      <c r="Y160" s="115"/>
      <c r="Z160" s="115"/>
      <c r="AA160" s="115"/>
      <c r="AB160" s="115"/>
      <c r="AC160" s="115"/>
    </row>
    <row r="161" spans="1:29" ht="15.75" customHeight="1" x14ac:dyDescent="0.3">
      <c r="A161" s="115"/>
      <c r="B161" s="115"/>
      <c r="C161" s="116"/>
      <c r="D161" s="116"/>
      <c r="E161" s="116"/>
      <c r="F161" s="116"/>
      <c r="G161" s="116"/>
      <c r="H161" s="116"/>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ht="15.75" customHeight="1" x14ac:dyDescent="0.3">
      <c r="A162" s="115"/>
      <c r="B162" s="115"/>
      <c r="C162" s="116"/>
      <c r="D162" s="116"/>
      <c r="E162" s="116"/>
      <c r="F162" s="116"/>
      <c r="G162" s="116"/>
      <c r="H162" s="116"/>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ht="15.75" customHeight="1" x14ac:dyDescent="0.3">
      <c r="A163" s="115"/>
      <c r="B163" s="115"/>
      <c r="C163" s="116"/>
      <c r="D163" s="116"/>
      <c r="E163" s="116"/>
      <c r="F163" s="116"/>
      <c r="G163" s="116"/>
      <c r="H163" s="116"/>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ht="15.75" customHeight="1" x14ac:dyDescent="0.3">
      <c r="A164" s="115"/>
      <c r="B164" s="115"/>
      <c r="C164" s="116"/>
      <c r="D164" s="116"/>
      <c r="E164" s="116"/>
      <c r="F164" s="116"/>
      <c r="G164" s="116"/>
      <c r="H164" s="116"/>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ht="15.75" customHeight="1" x14ac:dyDescent="0.3">
      <c r="A165" s="115"/>
      <c r="B165" s="115"/>
      <c r="C165" s="116"/>
      <c r="D165" s="116"/>
      <c r="E165" s="116"/>
      <c r="F165" s="116"/>
      <c r="G165" s="116"/>
      <c r="H165" s="116"/>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ht="15.75" customHeight="1" x14ac:dyDescent="0.3">
      <c r="A166" s="115"/>
      <c r="B166" s="115"/>
      <c r="C166" s="116"/>
      <c r="D166" s="116"/>
      <c r="E166" s="116"/>
      <c r="F166" s="116"/>
      <c r="G166" s="116"/>
      <c r="H166" s="116"/>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ht="15.75" customHeight="1" x14ac:dyDescent="0.3">
      <c r="A167" s="115"/>
      <c r="B167" s="115"/>
      <c r="C167" s="116"/>
      <c r="D167" s="116"/>
      <c r="E167" s="116"/>
      <c r="F167" s="116"/>
      <c r="G167" s="116"/>
      <c r="H167" s="116"/>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ht="15.75" customHeight="1" x14ac:dyDescent="0.3">
      <c r="A168" s="115"/>
      <c r="B168" s="115"/>
      <c r="C168" s="116"/>
      <c r="D168" s="116"/>
      <c r="E168" s="116"/>
      <c r="F168" s="116"/>
      <c r="G168" s="116"/>
      <c r="H168" s="116"/>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ht="15.75" customHeight="1" x14ac:dyDescent="0.3">
      <c r="A169" s="115"/>
      <c r="B169" s="115"/>
      <c r="C169" s="116"/>
      <c r="D169" s="116"/>
      <c r="E169" s="116"/>
      <c r="F169" s="116"/>
      <c r="G169" s="116"/>
      <c r="H169" s="116"/>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ht="15.75" customHeight="1" x14ac:dyDescent="0.3">
      <c r="A170" s="115"/>
      <c r="B170" s="115"/>
      <c r="C170" s="116"/>
      <c r="D170" s="116"/>
      <c r="E170" s="116"/>
      <c r="F170" s="116"/>
      <c r="G170" s="116"/>
      <c r="H170" s="116"/>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ht="15.75" customHeight="1" x14ac:dyDescent="0.3">
      <c r="A171" s="115"/>
      <c r="B171" s="115"/>
      <c r="C171" s="116"/>
      <c r="D171" s="116"/>
      <c r="E171" s="116"/>
      <c r="F171" s="116"/>
      <c r="G171" s="116"/>
      <c r="H171" s="116"/>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ht="15.75" customHeight="1" x14ac:dyDescent="0.3">
      <c r="A172" s="115"/>
      <c r="B172" s="115"/>
      <c r="C172" s="116"/>
      <c r="D172" s="116"/>
      <c r="E172" s="116"/>
      <c r="F172" s="116"/>
      <c r="G172" s="116"/>
      <c r="H172" s="116"/>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ht="15.75" customHeight="1" x14ac:dyDescent="0.3">
      <c r="A173" s="115"/>
      <c r="B173" s="115"/>
      <c r="C173" s="116"/>
      <c r="D173" s="116"/>
      <c r="E173" s="116"/>
      <c r="F173" s="116"/>
      <c r="G173" s="116"/>
      <c r="H173" s="116"/>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ht="15.75" customHeight="1" x14ac:dyDescent="0.3">
      <c r="A174" s="115"/>
      <c r="B174" s="115"/>
      <c r="C174" s="116"/>
      <c r="D174" s="116"/>
      <c r="E174" s="116"/>
      <c r="F174" s="116"/>
      <c r="G174" s="116"/>
      <c r="H174" s="116"/>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ht="15.75" customHeight="1" x14ac:dyDescent="0.3">
      <c r="A175" s="115"/>
      <c r="B175" s="115"/>
      <c r="C175" s="116"/>
      <c r="D175" s="116"/>
      <c r="E175" s="116"/>
      <c r="F175" s="116"/>
      <c r="G175" s="116"/>
      <c r="H175" s="116"/>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ht="15.75" customHeight="1" x14ac:dyDescent="0.3">
      <c r="A176" s="115"/>
      <c r="B176" s="115"/>
      <c r="C176" s="116"/>
      <c r="D176" s="116"/>
      <c r="E176" s="116"/>
      <c r="F176" s="116"/>
      <c r="G176" s="116"/>
      <c r="H176" s="116"/>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ht="15.75" customHeight="1" x14ac:dyDescent="0.3">
      <c r="A177" s="115"/>
      <c r="B177" s="115"/>
      <c r="C177" s="116"/>
      <c r="D177" s="116"/>
      <c r="E177" s="116"/>
      <c r="F177" s="116"/>
      <c r="G177" s="116"/>
      <c r="H177" s="116"/>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ht="15.75" customHeight="1" x14ac:dyDescent="0.3">
      <c r="A178" s="115"/>
      <c r="B178" s="115"/>
      <c r="C178" s="116"/>
      <c r="D178" s="116"/>
      <c r="E178" s="116"/>
      <c r="F178" s="116"/>
      <c r="G178" s="116"/>
      <c r="H178" s="116"/>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ht="15.75" customHeight="1" x14ac:dyDescent="0.3">
      <c r="A179" s="115"/>
      <c r="B179" s="115"/>
      <c r="C179" s="116"/>
      <c r="D179" s="116"/>
      <c r="E179" s="116"/>
      <c r="F179" s="116"/>
      <c r="G179" s="116"/>
      <c r="H179" s="116"/>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ht="15.75" customHeight="1" x14ac:dyDescent="0.3">
      <c r="A180" s="115"/>
      <c r="B180" s="115"/>
      <c r="C180" s="116"/>
      <c r="D180" s="116"/>
      <c r="E180" s="116"/>
      <c r="F180" s="116"/>
      <c r="G180" s="116"/>
      <c r="H180" s="116"/>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ht="15.75" customHeight="1" x14ac:dyDescent="0.3">
      <c r="A181" s="115"/>
      <c r="B181" s="115"/>
      <c r="C181" s="116"/>
      <c r="D181" s="116"/>
      <c r="E181" s="116"/>
      <c r="F181" s="116"/>
      <c r="G181" s="116"/>
      <c r="H181" s="116"/>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ht="15.75" customHeight="1" x14ac:dyDescent="0.3">
      <c r="A182" s="115"/>
      <c r="B182" s="115"/>
      <c r="C182" s="116"/>
      <c r="D182" s="116"/>
      <c r="E182" s="116"/>
      <c r="F182" s="116"/>
      <c r="G182" s="116"/>
      <c r="H182" s="116"/>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ht="15.75" customHeight="1" x14ac:dyDescent="0.3">
      <c r="A183" s="115"/>
      <c r="B183" s="115"/>
      <c r="C183" s="116"/>
      <c r="D183" s="116"/>
      <c r="E183" s="116"/>
      <c r="F183" s="116"/>
      <c r="G183" s="116"/>
      <c r="H183" s="116"/>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ht="15.75" customHeight="1" x14ac:dyDescent="0.3">
      <c r="A184" s="115"/>
      <c r="B184" s="115"/>
      <c r="C184" s="116"/>
      <c r="D184" s="116"/>
      <c r="E184" s="116"/>
      <c r="F184" s="116"/>
      <c r="G184" s="116"/>
      <c r="H184" s="116"/>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ht="15.75" customHeight="1" x14ac:dyDescent="0.3">
      <c r="A185" s="115"/>
      <c r="B185" s="115"/>
      <c r="C185" s="116"/>
      <c r="D185" s="116"/>
      <c r="E185" s="116"/>
      <c r="F185" s="116"/>
      <c r="G185" s="116"/>
      <c r="H185" s="116"/>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ht="15.75" customHeight="1" x14ac:dyDescent="0.3">
      <c r="A186" s="115"/>
      <c r="B186" s="115"/>
      <c r="C186" s="116"/>
      <c r="D186" s="116"/>
      <c r="E186" s="116"/>
      <c r="F186" s="116"/>
      <c r="G186" s="116"/>
      <c r="H186" s="116"/>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ht="15.75" customHeight="1" x14ac:dyDescent="0.3">
      <c r="A187" s="115"/>
      <c r="B187" s="115"/>
      <c r="C187" s="116"/>
      <c r="D187" s="116"/>
      <c r="E187" s="116"/>
      <c r="F187" s="116"/>
      <c r="G187" s="116"/>
      <c r="H187" s="116"/>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ht="15.75" customHeight="1" x14ac:dyDescent="0.3">
      <c r="A188" s="115"/>
      <c r="B188" s="115"/>
      <c r="C188" s="116"/>
      <c r="D188" s="116"/>
      <c r="E188" s="116"/>
      <c r="F188" s="116"/>
      <c r="G188" s="116"/>
      <c r="H188" s="116"/>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ht="15.75" customHeight="1" x14ac:dyDescent="0.3">
      <c r="A189" s="115"/>
      <c r="B189" s="115"/>
      <c r="C189" s="116"/>
      <c r="D189" s="116"/>
      <c r="E189" s="116"/>
      <c r="F189" s="116"/>
      <c r="G189" s="116"/>
      <c r="H189" s="116"/>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ht="15.75" customHeight="1" x14ac:dyDescent="0.3">
      <c r="A190" s="115"/>
      <c r="B190" s="115"/>
      <c r="C190" s="116"/>
      <c r="D190" s="116"/>
      <c r="E190" s="116"/>
      <c r="F190" s="116"/>
      <c r="G190" s="116"/>
      <c r="H190" s="116"/>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ht="15.75" customHeight="1" x14ac:dyDescent="0.3">
      <c r="A191" s="115"/>
      <c r="B191" s="115"/>
      <c r="C191" s="116"/>
      <c r="D191" s="116"/>
      <c r="E191" s="116"/>
      <c r="F191" s="116"/>
      <c r="G191" s="116"/>
      <c r="H191" s="116"/>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ht="15.75" customHeight="1" x14ac:dyDescent="0.3">
      <c r="A192" s="115"/>
      <c r="B192" s="115"/>
      <c r="C192" s="116"/>
      <c r="D192" s="116"/>
      <c r="E192" s="116"/>
      <c r="F192" s="116"/>
      <c r="G192" s="116"/>
      <c r="H192" s="116"/>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row r="193" spans="1:29" ht="15.75" customHeight="1" x14ac:dyDescent="0.3">
      <c r="A193" s="115"/>
      <c r="B193" s="115"/>
      <c r="C193" s="116"/>
      <c r="D193" s="116"/>
      <c r="E193" s="116"/>
      <c r="F193" s="116"/>
      <c r="G193" s="116"/>
      <c r="H193" s="116"/>
      <c r="I193" s="115"/>
      <c r="J193" s="115"/>
      <c r="K193" s="115"/>
      <c r="L193" s="115"/>
      <c r="M193" s="115"/>
      <c r="N193" s="115"/>
      <c r="O193" s="115"/>
      <c r="P193" s="115"/>
      <c r="Q193" s="115"/>
      <c r="R193" s="115"/>
      <c r="S193" s="115"/>
      <c r="T193" s="115"/>
      <c r="U193" s="115"/>
      <c r="V193" s="115"/>
      <c r="W193" s="115"/>
      <c r="X193" s="115"/>
      <c r="Y193" s="115"/>
      <c r="Z193" s="115"/>
      <c r="AA193" s="115"/>
      <c r="AB193" s="115"/>
      <c r="AC193" s="115"/>
    </row>
    <row r="194" spans="1:29" ht="15.75" customHeight="1" x14ac:dyDescent="0.3">
      <c r="A194" s="115"/>
      <c r="B194" s="115"/>
      <c r="C194" s="116"/>
      <c r="D194" s="116"/>
      <c r="E194" s="116"/>
      <c r="F194" s="116"/>
      <c r="G194" s="116"/>
      <c r="H194" s="116"/>
      <c r="I194" s="115"/>
      <c r="J194" s="115"/>
      <c r="K194" s="115"/>
      <c r="L194" s="115"/>
      <c r="M194" s="115"/>
      <c r="N194" s="115"/>
      <c r="O194" s="115"/>
      <c r="P194" s="115"/>
      <c r="Q194" s="115"/>
      <c r="R194" s="115"/>
      <c r="S194" s="115"/>
      <c r="T194" s="115"/>
      <c r="U194" s="115"/>
      <c r="V194" s="115"/>
      <c r="W194" s="115"/>
      <c r="X194" s="115"/>
      <c r="Y194" s="115"/>
      <c r="Z194" s="115"/>
      <c r="AA194" s="115"/>
      <c r="AB194" s="115"/>
      <c r="AC194" s="115"/>
    </row>
    <row r="195" spans="1:29" ht="15.75" customHeight="1" x14ac:dyDescent="0.3">
      <c r="A195" s="115"/>
      <c r="B195" s="115"/>
      <c r="C195" s="116"/>
      <c r="D195" s="116"/>
      <c r="E195" s="116"/>
      <c r="F195" s="116"/>
      <c r="G195" s="116"/>
      <c r="H195" s="116"/>
      <c r="I195" s="115"/>
      <c r="J195" s="115"/>
      <c r="K195" s="115"/>
      <c r="L195" s="115"/>
      <c r="M195" s="115"/>
      <c r="N195" s="115"/>
      <c r="O195" s="115"/>
      <c r="P195" s="115"/>
      <c r="Q195" s="115"/>
      <c r="R195" s="115"/>
      <c r="S195" s="115"/>
      <c r="T195" s="115"/>
      <c r="U195" s="115"/>
      <c r="V195" s="115"/>
      <c r="W195" s="115"/>
      <c r="X195" s="115"/>
      <c r="Y195" s="115"/>
      <c r="Z195" s="115"/>
      <c r="AA195" s="115"/>
      <c r="AB195" s="115"/>
      <c r="AC195" s="115"/>
    </row>
    <row r="196" spans="1:29" ht="15.75" customHeight="1" x14ac:dyDescent="0.3">
      <c r="A196" s="115"/>
      <c r="B196" s="115"/>
      <c r="C196" s="116"/>
      <c r="D196" s="116"/>
      <c r="E196" s="116"/>
      <c r="F196" s="116"/>
      <c r="G196" s="116"/>
      <c r="H196" s="116"/>
      <c r="I196" s="115"/>
      <c r="J196" s="115"/>
      <c r="K196" s="115"/>
      <c r="L196" s="115"/>
      <c r="M196" s="115"/>
      <c r="N196" s="115"/>
      <c r="O196" s="115"/>
      <c r="P196" s="115"/>
      <c r="Q196" s="115"/>
      <c r="R196" s="115"/>
      <c r="S196" s="115"/>
      <c r="T196" s="115"/>
      <c r="U196" s="115"/>
      <c r="V196" s="115"/>
      <c r="W196" s="115"/>
      <c r="X196" s="115"/>
      <c r="Y196" s="115"/>
      <c r="Z196" s="115"/>
      <c r="AA196" s="115"/>
      <c r="AB196" s="115"/>
      <c r="AC196" s="115"/>
    </row>
    <row r="197" spans="1:29" ht="15.75" customHeight="1" x14ac:dyDescent="0.3">
      <c r="A197" s="115"/>
      <c r="B197" s="115"/>
      <c r="C197" s="116"/>
      <c r="D197" s="116"/>
      <c r="E197" s="116"/>
      <c r="F197" s="116"/>
      <c r="G197" s="116"/>
      <c r="H197" s="116"/>
      <c r="I197" s="115"/>
      <c r="J197" s="115"/>
      <c r="K197" s="115"/>
      <c r="L197" s="115"/>
      <c r="M197" s="115"/>
      <c r="N197" s="115"/>
      <c r="O197" s="115"/>
      <c r="P197" s="115"/>
      <c r="Q197" s="115"/>
      <c r="R197" s="115"/>
      <c r="S197" s="115"/>
      <c r="T197" s="115"/>
      <c r="U197" s="115"/>
      <c r="V197" s="115"/>
      <c r="W197" s="115"/>
      <c r="X197" s="115"/>
      <c r="Y197" s="115"/>
      <c r="Z197" s="115"/>
      <c r="AA197" s="115"/>
      <c r="AB197" s="115"/>
      <c r="AC197" s="115"/>
    </row>
    <row r="198" spans="1:29" ht="15.75" customHeight="1" x14ac:dyDescent="0.3">
      <c r="A198" s="115"/>
      <c r="B198" s="115"/>
      <c r="C198" s="116"/>
      <c r="D198" s="116"/>
      <c r="E198" s="116"/>
      <c r="F198" s="116"/>
      <c r="G198" s="116"/>
      <c r="H198" s="116"/>
      <c r="I198" s="115"/>
      <c r="J198" s="115"/>
      <c r="K198" s="115"/>
      <c r="L198" s="115"/>
      <c r="M198" s="115"/>
      <c r="N198" s="115"/>
      <c r="O198" s="115"/>
      <c r="P198" s="115"/>
      <c r="Q198" s="115"/>
      <c r="R198" s="115"/>
      <c r="S198" s="115"/>
      <c r="T198" s="115"/>
      <c r="U198" s="115"/>
      <c r="V198" s="115"/>
      <c r="W198" s="115"/>
      <c r="X198" s="115"/>
      <c r="Y198" s="115"/>
      <c r="Z198" s="115"/>
      <c r="AA198" s="115"/>
      <c r="AB198" s="115"/>
      <c r="AC198" s="115"/>
    </row>
    <row r="199" spans="1:29" ht="15.75" customHeight="1" x14ac:dyDescent="0.3">
      <c r="A199" s="115"/>
      <c r="B199" s="115"/>
      <c r="C199" s="116"/>
      <c r="D199" s="116"/>
      <c r="E199" s="116"/>
      <c r="F199" s="116"/>
      <c r="G199" s="116"/>
      <c r="H199" s="116"/>
      <c r="I199" s="115"/>
      <c r="J199" s="115"/>
      <c r="K199" s="115"/>
      <c r="L199" s="115"/>
      <c r="M199" s="115"/>
      <c r="N199" s="115"/>
      <c r="O199" s="115"/>
      <c r="P199" s="115"/>
      <c r="Q199" s="115"/>
      <c r="R199" s="115"/>
      <c r="S199" s="115"/>
      <c r="T199" s="115"/>
      <c r="U199" s="115"/>
      <c r="V199" s="115"/>
      <c r="W199" s="115"/>
      <c r="X199" s="115"/>
      <c r="Y199" s="115"/>
      <c r="Z199" s="115"/>
      <c r="AA199" s="115"/>
      <c r="AB199" s="115"/>
      <c r="AC199" s="115"/>
    </row>
    <row r="200" spans="1:29" ht="15.75" customHeight="1" x14ac:dyDescent="0.3">
      <c r="A200" s="115"/>
      <c r="B200" s="115"/>
      <c r="C200" s="116"/>
      <c r="D200" s="116"/>
      <c r="E200" s="116"/>
      <c r="F200" s="116"/>
      <c r="G200" s="116"/>
      <c r="H200" s="116"/>
      <c r="I200" s="115"/>
      <c r="J200" s="115"/>
      <c r="K200" s="115"/>
      <c r="L200" s="115"/>
      <c r="M200" s="115"/>
      <c r="N200" s="115"/>
      <c r="O200" s="115"/>
      <c r="P200" s="115"/>
      <c r="Q200" s="115"/>
      <c r="R200" s="115"/>
      <c r="S200" s="115"/>
      <c r="T200" s="115"/>
      <c r="U200" s="115"/>
      <c r="V200" s="115"/>
      <c r="W200" s="115"/>
      <c r="X200" s="115"/>
      <c r="Y200" s="115"/>
      <c r="Z200" s="115"/>
      <c r="AA200" s="115"/>
      <c r="AB200" s="115"/>
      <c r="AC200" s="115"/>
    </row>
    <row r="201" spans="1:29" ht="15.75" customHeight="1" x14ac:dyDescent="0.3">
      <c r="A201" s="115"/>
      <c r="B201" s="115"/>
      <c r="C201" s="116"/>
      <c r="D201" s="116"/>
      <c r="E201" s="116"/>
      <c r="F201" s="116"/>
      <c r="G201" s="116"/>
      <c r="H201" s="116"/>
      <c r="I201" s="115"/>
      <c r="J201" s="115"/>
      <c r="K201" s="115"/>
      <c r="L201" s="115"/>
      <c r="M201" s="115"/>
      <c r="N201" s="115"/>
      <c r="O201" s="115"/>
      <c r="P201" s="115"/>
      <c r="Q201" s="115"/>
      <c r="R201" s="115"/>
      <c r="S201" s="115"/>
      <c r="T201" s="115"/>
      <c r="U201" s="115"/>
      <c r="V201" s="115"/>
      <c r="W201" s="115"/>
      <c r="X201" s="115"/>
      <c r="Y201" s="115"/>
      <c r="Z201" s="115"/>
      <c r="AA201" s="115"/>
      <c r="AB201" s="115"/>
      <c r="AC201" s="115"/>
    </row>
    <row r="202" spans="1:29" ht="15.75" customHeight="1" x14ac:dyDescent="0.3">
      <c r="A202" s="115"/>
      <c r="B202" s="115"/>
      <c r="C202" s="116"/>
      <c r="D202" s="116"/>
      <c r="E202" s="116"/>
      <c r="F202" s="116"/>
      <c r="G202" s="116"/>
      <c r="H202" s="116"/>
      <c r="I202" s="115"/>
      <c r="J202" s="115"/>
      <c r="K202" s="115"/>
      <c r="L202" s="115"/>
      <c r="M202" s="115"/>
      <c r="N202" s="115"/>
      <c r="O202" s="115"/>
      <c r="P202" s="115"/>
      <c r="Q202" s="115"/>
      <c r="R202" s="115"/>
      <c r="S202" s="115"/>
      <c r="T202" s="115"/>
      <c r="U202" s="115"/>
      <c r="V202" s="115"/>
      <c r="W202" s="115"/>
      <c r="X202" s="115"/>
      <c r="Y202" s="115"/>
      <c r="Z202" s="115"/>
      <c r="AA202" s="115"/>
      <c r="AB202" s="115"/>
      <c r="AC202" s="115"/>
    </row>
    <row r="203" spans="1:29" ht="15.75" customHeight="1" x14ac:dyDescent="0.3">
      <c r="A203" s="115"/>
      <c r="B203" s="115"/>
      <c r="C203" s="116"/>
      <c r="D203" s="116"/>
      <c r="E203" s="116"/>
      <c r="F203" s="116"/>
      <c r="G203" s="116"/>
      <c r="H203" s="116"/>
      <c r="I203" s="115"/>
      <c r="J203" s="115"/>
      <c r="K203" s="115"/>
      <c r="L203" s="115"/>
      <c r="M203" s="115"/>
      <c r="N203" s="115"/>
      <c r="O203" s="115"/>
      <c r="P203" s="115"/>
      <c r="Q203" s="115"/>
      <c r="R203" s="115"/>
      <c r="S203" s="115"/>
      <c r="T203" s="115"/>
      <c r="U203" s="115"/>
      <c r="V203" s="115"/>
      <c r="W203" s="115"/>
      <c r="X203" s="115"/>
      <c r="Y203" s="115"/>
      <c r="Z203" s="115"/>
      <c r="AA203" s="115"/>
      <c r="AB203" s="115"/>
      <c r="AC203" s="115"/>
    </row>
    <row r="204" spans="1:29" ht="15.75" customHeight="1" x14ac:dyDescent="0.3">
      <c r="A204" s="115"/>
      <c r="B204" s="115"/>
      <c r="C204" s="116"/>
      <c r="D204" s="116"/>
      <c r="E204" s="116"/>
      <c r="F204" s="116"/>
      <c r="G204" s="116"/>
      <c r="H204" s="116"/>
      <c r="I204" s="115"/>
      <c r="J204" s="115"/>
      <c r="K204" s="115"/>
      <c r="L204" s="115"/>
      <c r="M204" s="115"/>
      <c r="N204" s="115"/>
      <c r="O204" s="115"/>
      <c r="P204" s="115"/>
      <c r="Q204" s="115"/>
      <c r="R204" s="115"/>
      <c r="S204" s="115"/>
      <c r="T204" s="115"/>
      <c r="U204" s="115"/>
      <c r="V204" s="115"/>
      <c r="W204" s="115"/>
      <c r="X204" s="115"/>
      <c r="Y204" s="115"/>
      <c r="Z204" s="115"/>
      <c r="AA204" s="115"/>
      <c r="AB204" s="115"/>
      <c r="AC204" s="115"/>
    </row>
    <row r="205" spans="1:29" ht="15.75" customHeight="1" x14ac:dyDescent="0.3">
      <c r="A205" s="115"/>
      <c r="B205" s="115"/>
      <c r="C205" s="116"/>
      <c r="D205" s="116"/>
      <c r="E205" s="116"/>
      <c r="F205" s="116"/>
      <c r="G205" s="116"/>
      <c r="H205" s="116"/>
      <c r="I205" s="115"/>
      <c r="J205" s="115"/>
      <c r="K205" s="115"/>
      <c r="L205" s="115"/>
      <c r="M205" s="115"/>
      <c r="N205" s="115"/>
      <c r="O205" s="115"/>
      <c r="P205" s="115"/>
      <c r="Q205" s="115"/>
      <c r="R205" s="115"/>
      <c r="S205" s="115"/>
      <c r="T205" s="115"/>
      <c r="U205" s="115"/>
      <c r="V205" s="115"/>
      <c r="W205" s="115"/>
      <c r="X205" s="115"/>
      <c r="Y205" s="115"/>
      <c r="Z205" s="115"/>
      <c r="AA205" s="115"/>
      <c r="AB205" s="115"/>
      <c r="AC205" s="115"/>
    </row>
    <row r="206" spans="1:29" ht="15.75" customHeight="1" x14ac:dyDescent="0.3">
      <c r="A206" s="115"/>
      <c r="B206" s="115"/>
      <c r="C206" s="116"/>
      <c r="D206" s="116"/>
      <c r="E206" s="116"/>
      <c r="F206" s="116"/>
      <c r="G206" s="116"/>
      <c r="H206" s="116"/>
      <c r="I206" s="115"/>
      <c r="J206" s="115"/>
      <c r="K206" s="115"/>
      <c r="L206" s="115"/>
      <c r="M206" s="115"/>
      <c r="N206" s="115"/>
      <c r="O206" s="115"/>
      <c r="P206" s="115"/>
      <c r="Q206" s="115"/>
      <c r="R206" s="115"/>
      <c r="S206" s="115"/>
      <c r="T206" s="115"/>
      <c r="U206" s="115"/>
      <c r="V206" s="115"/>
      <c r="W206" s="115"/>
      <c r="X206" s="115"/>
      <c r="Y206" s="115"/>
      <c r="Z206" s="115"/>
      <c r="AA206" s="115"/>
      <c r="AB206" s="115"/>
      <c r="AC206" s="115"/>
    </row>
    <row r="207" spans="1:29" ht="15.75" customHeight="1" x14ac:dyDescent="0.3">
      <c r="A207" s="115"/>
      <c r="B207" s="115"/>
      <c r="C207" s="116"/>
      <c r="D207" s="116"/>
      <c r="E207" s="116"/>
      <c r="F207" s="116"/>
      <c r="G207" s="116"/>
      <c r="H207" s="116"/>
      <c r="I207" s="115"/>
      <c r="J207" s="115"/>
      <c r="K207" s="115"/>
      <c r="L207" s="115"/>
      <c r="M207" s="115"/>
      <c r="N207" s="115"/>
      <c r="O207" s="115"/>
      <c r="P207" s="115"/>
      <c r="Q207" s="115"/>
      <c r="R207" s="115"/>
      <c r="S207" s="115"/>
      <c r="T207" s="115"/>
      <c r="U207" s="115"/>
      <c r="V207" s="115"/>
      <c r="W207" s="115"/>
      <c r="X207" s="115"/>
      <c r="Y207" s="115"/>
      <c r="Z207" s="115"/>
      <c r="AA207" s="115"/>
      <c r="AB207" s="115"/>
      <c r="AC207" s="115"/>
    </row>
    <row r="208" spans="1:29" ht="15.75" customHeight="1" x14ac:dyDescent="0.3">
      <c r="A208" s="115"/>
      <c r="B208" s="115"/>
      <c r="C208" s="116"/>
      <c r="D208" s="116"/>
      <c r="E208" s="116"/>
      <c r="F208" s="116"/>
      <c r="G208" s="116"/>
      <c r="H208" s="116"/>
      <c r="I208" s="115"/>
      <c r="J208" s="115"/>
      <c r="K208" s="115"/>
      <c r="L208" s="115"/>
      <c r="M208" s="115"/>
      <c r="N208" s="115"/>
      <c r="O208" s="115"/>
      <c r="P208" s="115"/>
      <c r="Q208" s="115"/>
      <c r="R208" s="115"/>
      <c r="S208" s="115"/>
      <c r="T208" s="115"/>
      <c r="U208" s="115"/>
      <c r="V208" s="115"/>
      <c r="W208" s="115"/>
      <c r="X208" s="115"/>
      <c r="Y208" s="115"/>
      <c r="Z208" s="115"/>
      <c r="AA208" s="115"/>
      <c r="AB208" s="115"/>
      <c r="AC208" s="115"/>
    </row>
    <row r="209" spans="1:29" ht="15.75" customHeight="1" x14ac:dyDescent="0.3">
      <c r="A209" s="115"/>
      <c r="B209" s="115"/>
      <c r="C209" s="116"/>
      <c r="D209" s="116"/>
      <c r="E209" s="116"/>
      <c r="F209" s="116"/>
      <c r="G209" s="116"/>
      <c r="H209" s="116"/>
      <c r="I209" s="115"/>
      <c r="J209" s="115"/>
      <c r="K209" s="115"/>
      <c r="L209" s="115"/>
      <c r="M209" s="115"/>
      <c r="N209" s="115"/>
      <c r="O209" s="115"/>
      <c r="P209" s="115"/>
      <c r="Q209" s="115"/>
      <c r="R209" s="115"/>
      <c r="S209" s="115"/>
      <c r="T209" s="115"/>
      <c r="U209" s="115"/>
      <c r="V209" s="115"/>
      <c r="W209" s="115"/>
      <c r="X209" s="115"/>
      <c r="Y209" s="115"/>
      <c r="Z209" s="115"/>
      <c r="AA209" s="115"/>
      <c r="AB209" s="115"/>
      <c r="AC209" s="115"/>
    </row>
    <row r="210" spans="1:29" ht="15.75" customHeight="1" x14ac:dyDescent="0.3">
      <c r="A210" s="115"/>
      <c r="B210" s="115"/>
      <c r="C210" s="116"/>
      <c r="D210" s="116"/>
      <c r="E210" s="116"/>
      <c r="F210" s="116"/>
      <c r="G210" s="116"/>
      <c r="H210" s="116"/>
      <c r="I210" s="115"/>
      <c r="J210" s="115"/>
      <c r="K210" s="115"/>
      <c r="L210" s="115"/>
      <c r="M210" s="115"/>
      <c r="N210" s="115"/>
      <c r="O210" s="115"/>
      <c r="P210" s="115"/>
      <c r="Q210" s="115"/>
      <c r="R210" s="115"/>
      <c r="S210" s="115"/>
      <c r="T210" s="115"/>
      <c r="U210" s="115"/>
      <c r="V210" s="115"/>
      <c r="W210" s="115"/>
      <c r="X210" s="115"/>
      <c r="Y210" s="115"/>
      <c r="Z210" s="115"/>
      <c r="AA210" s="115"/>
      <c r="AB210" s="115"/>
      <c r="AC210" s="115"/>
    </row>
    <row r="211" spans="1:29" ht="15.75" customHeight="1" x14ac:dyDescent="0.3">
      <c r="A211" s="115"/>
      <c r="B211" s="115"/>
      <c r="C211" s="116"/>
      <c r="D211" s="116"/>
      <c r="E211" s="116"/>
      <c r="F211" s="116"/>
      <c r="G211" s="116"/>
      <c r="H211" s="116"/>
      <c r="I211" s="115"/>
      <c r="J211" s="115"/>
      <c r="K211" s="115"/>
      <c r="L211" s="115"/>
      <c r="M211" s="115"/>
      <c r="N211" s="115"/>
      <c r="O211" s="115"/>
      <c r="P211" s="115"/>
      <c r="Q211" s="115"/>
      <c r="R211" s="115"/>
      <c r="S211" s="115"/>
      <c r="T211" s="115"/>
      <c r="U211" s="115"/>
      <c r="V211" s="115"/>
      <c r="W211" s="115"/>
      <c r="X211" s="115"/>
      <c r="Y211" s="115"/>
      <c r="Z211" s="115"/>
      <c r="AA211" s="115"/>
      <c r="AB211" s="115"/>
      <c r="AC211" s="115"/>
    </row>
    <row r="212" spans="1:29" ht="15.75" customHeight="1" x14ac:dyDescent="0.3">
      <c r="A212" s="115"/>
      <c r="B212" s="115"/>
      <c r="C212" s="116"/>
      <c r="D212" s="116"/>
      <c r="E212" s="116"/>
      <c r="F212" s="116"/>
      <c r="G212" s="116"/>
      <c r="H212" s="116"/>
      <c r="I212" s="115"/>
      <c r="J212" s="115"/>
      <c r="K212" s="115"/>
      <c r="L212" s="115"/>
      <c r="M212" s="115"/>
      <c r="N212" s="115"/>
      <c r="O212" s="115"/>
      <c r="P212" s="115"/>
      <c r="Q212" s="115"/>
      <c r="R212" s="115"/>
      <c r="S212" s="115"/>
      <c r="T212" s="115"/>
      <c r="U212" s="115"/>
      <c r="V212" s="115"/>
      <c r="W212" s="115"/>
      <c r="X212" s="115"/>
      <c r="Y212" s="115"/>
      <c r="Z212" s="115"/>
      <c r="AA212" s="115"/>
      <c r="AB212" s="115"/>
      <c r="AC212" s="115"/>
    </row>
    <row r="213" spans="1:29" ht="15.75" customHeight="1" x14ac:dyDescent="0.3">
      <c r="A213" s="115"/>
      <c r="B213" s="115"/>
      <c r="C213" s="116"/>
      <c r="D213" s="116"/>
      <c r="E213" s="116"/>
      <c r="F213" s="116"/>
      <c r="G213" s="116"/>
      <c r="H213" s="116"/>
      <c r="I213" s="115"/>
      <c r="J213" s="115"/>
      <c r="K213" s="115"/>
      <c r="L213" s="115"/>
      <c r="M213" s="115"/>
      <c r="N213" s="115"/>
      <c r="O213" s="115"/>
      <c r="P213" s="115"/>
      <c r="Q213" s="115"/>
      <c r="R213" s="115"/>
      <c r="S213" s="115"/>
      <c r="T213" s="115"/>
      <c r="U213" s="115"/>
      <c r="V213" s="115"/>
      <c r="W213" s="115"/>
      <c r="X213" s="115"/>
      <c r="Y213" s="115"/>
      <c r="Z213" s="115"/>
      <c r="AA213" s="115"/>
      <c r="AB213" s="115"/>
      <c r="AC213" s="115"/>
    </row>
    <row r="214" spans="1:29" ht="15.75" customHeight="1" x14ac:dyDescent="0.3">
      <c r="A214" s="115"/>
      <c r="B214" s="115"/>
      <c r="C214" s="116"/>
      <c r="D214" s="116"/>
      <c r="E214" s="116"/>
      <c r="F214" s="116"/>
      <c r="G214" s="116"/>
      <c r="H214" s="116"/>
      <c r="I214" s="115"/>
      <c r="J214" s="115"/>
      <c r="K214" s="115"/>
      <c r="L214" s="115"/>
      <c r="M214" s="115"/>
      <c r="N214" s="115"/>
      <c r="O214" s="115"/>
      <c r="P214" s="115"/>
      <c r="Q214" s="115"/>
      <c r="R214" s="115"/>
      <c r="S214" s="115"/>
      <c r="T214" s="115"/>
      <c r="U214" s="115"/>
      <c r="V214" s="115"/>
      <c r="W214" s="115"/>
      <c r="X214" s="115"/>
      <c r="Y214" s="115"/>
      <c r="Z214" s="115"/>
      <c r="AA214" s="115"/>
      <c r="AB214" s="115"/>
      <c r="AC214" s="115"/>
    </row>
    <row r="215" spans="1:29" ht="15.75" customHeight="1" x14ac:dyDescent="0.3">
      <c r="A215" s="115"/>
      <c r="B215" s="115"/>
      <c r="C215" s="116"/>
      <c r="D215" s="116"/>
      <c r="E215" s="116"/>
      <c r="F215" s="116"/>
      <c r="G215" s="116"/>
      <c r="H215" s="116"/>
      <c r="I215" s="115"/>
      <c r="J215" s="115"/>
      <c r="K215" s="115"/>
      <c r="L215" s="115"/>
      <c r="M215" s="115"/>
      <c r="N215" s="115"/>
      <c r="O215" s="115"/>
      <c r="P215" s="115"/>
      <c r="Q215" s="115"/>
      <c r="R215" s="115"/>
      <c r="S215" s="115"/>
      <c r="T215" s="115"/>
      <c r="U215" s="115"/>
      <c r="V215" s="115"/>
      <c r="W215" s="115"/>
      <c r="X215" s="115"/>
      <c r="Y215" s="115"/>
      <c r="Z215" s="115"/>
      <c r="AA215" s="115"/>
      <c r="AB215" s="115"/>
      <c r="AC215" s="115"/>
    </row>
    <row r="216" spans="1:29" ht="15.75" customHeight="1" x14ac:dyDescent="0.3">
      <c r="A216" s="115"/>
      <c r="B216" s="115"/>
      <c r="C216" s="116"/>
      <c r="D216" s="116"/>
      <c r="E216" s="116"/>
      <c r="F216" s="116"/>
      <c r="G216" s="116"/>
      <c r="H216" s="116"/>
      <c r="I216" s="115"/>
      <c r="J216" s="115"/>
      <c r="K216" s="115"/>
      <c r="L216" s="115"/>
      <c r="M216" s="115"/>
      <c r="N216" s="115"/>
      <c r="O216" s="115"/>
      <c r="P216" s="115"/>
      <c r="Q216" s="115"/>
      <c r="R216" s="115"/>
      <c r="S216" s="115"/>
      <c r="T216" s="115"/>
      <c r="U216" s="115"/>
      <c r="V216" s="115"/>
      <c r="W216" s="115"/>
      <c r="X216" s="115"/>
      <c r="Y216" s="115"/>
      <c r="Z216" s="115"/>
      <c r="AA216" s="115"/>
      <c r="AB216" s="115"/>
      <c r="AC216" s="115"/>
    </row>
    <row r="217" spans="1:29" ht="15.75" customHeight="1" x14ac:dyDescent="0.3">
      <c r="A217" s="115"/>
      <c r="B217" s="115"/>
      <c r="C217" s="116"/>
      <c r="D217" s="116"/>
      <c r="E217" s="116"/>
      <c r="F217" s="116"/>
      <c r="G217" s="116"/>
      <c r="H217" s="116"/>
      <c r="I217" s="115"/>
      <c r="J217" s="115"/>
      <c r="K217" s="115"/>
      <c r="L217" s="115"/>
      <c r="M217" s="115"/>
      <c r="N217" s="115"/>
      <c r="O217" s="115"/>
      <c r="P217" s="115"/>
      <c r="Q217" s="115"/>
      <c r="R217" s="115"/>
      <c r="S217" s="115"/>
      <c r="T217" s="115"/>
      <c r="U217" s="115"/>
      <c r="V217" s="115"/>
      <c r="W217" s="115"/>
      <c r="X217" s="115"/>
      <c r="Y217" s="115"/>
      <c r="Z217" s="115"/>
      <c r="AA217" s="115"/>
      <c r="AB217" s="115"/>
      <c r="AC217" s="115"/>
    </row>
    <row r="218" spans="1:29" ht="15.75" customHeight="1" x14ac:dyDescent="0.3">
      <c r="A218" s="115"/>
      <c r="B218" s="115"/>
      <c r="C218" s="116"/>
      <c r="D218" s="116"/>
      <c r="E218" s="116"/>
      <c r="F218" s="116"/>
      <c r="G218" s="116"/>
      <c r="H218" s="116"/>
      <c r="I218" s="115"/>
      <c r="J218" s="115"/>
      <c r="K218" s="115"/>
      <c r="L218" s="115"/>
      <c r="M218" s="115"/>
      <c r="N218" s="115"/>
      <c r="O218" s="115"/>
      <c r="P218" s="115"/>
      <c r="Q218" s="115"/>
      <c r="R218" s="115"/>
      <c r="S218" s="115"/>
      <c r="T218" s="115"/>
      <c r="U218" s="115"/>
      <c r="V218" s="115"/>
      <c r="W218" s="115"/>
      <c r="X218" s="115"/>
      <c r="Y218" s="115"/>
      <c r="Z218" s="115"/>
      <c r="AA218" s="115"/>
      <c r="AB218" s="115"/>
      <c r="AC218" s="115"/>
    </row>
    <row r="219" spans="1:29" ht="15.75" customHeight="1" x14ac:dyDescent="0.3">
      <c r="A219" s="115"/>
      <c r="B219" s="115"/>
      <c r="C219" s="116"/>
      <c r="D219" s="116"/>
      <c r="E219" s="116"/>
      <c r="F219" s="116"/>
      <c r="G219" s="116"/>
      <c r="H219" s="116"/>
      <c r="I219" s="115"/>
      <c r="J219" s="115"/>
      <c r="K219" s="115"/>
      <c r="L219" s="115"/>
      <c r="M219" s="115"/>
      <c r="N219" s="115"/>
      <c r="O219" s="115"/>
      <c r="P219" s="115"/>
      <c r="Q219" s="115"/>
      <c r="R219" s="115"/>
      <c r="S219" s="115"/>
      <c r="T219" s="115"/>
      <c r="U219" s="115"/>
      <c r="V219" s="115"/>
      <c r="W219" s="115"/>
      <c r="X219" s="115"/>
      <c r="Y219" s="115"/>
      <c r="Z219" s="115"/>
      <c r="AA219" s="115"/>
      <c r="AB219" s="115"/>
      <c r="AC219" s="115"/>
    </row>
    <row r="220" spans="1:29" ht="15.75" customHeight="1" x14ac:dyDescent="0.3">
      <c r="A220" s="115"/>
      <c r="B220" s="115"/>
      <c r="C220" s="116"/>
      <c r="D220" s="116"/>
      <c r="E220" s="116"/>
      <c r="F220" s="116"/>
      <c r="G220" s="116"/>
      <c r="H220" s="116"/>
      <c r="I220" s="115"/>
      <c r="J220" s="115"/>
      <c r="K220" s="115"/>
      <c r="L220" s="115"/>
      <c r="M220" s="115"/>
      <c r="N220" s="115"/>
      <c r="O220" s="115"/>
      <c r="P220" s="115"/>
      <c r="Q220" s="115"/>
      <c r="R220" s="115"/>
      <c r="S220" s="115"/>
      <c r="T220" s="115"/>
      <c r="U220" s="115"/>
      <c r="V220" s="115"/>
      <c r="W220" s="115"/>
      <c r="X220" s="115"/>
      <c r="Y220" s="115"/>
      <c r="Z220" s="115"/>
      <c r="AA220" s="115"/>
      <c r="AB220" s="115"/>
      <c r="AC220" s="115"/>
    </row>
    <row r="221" spans="1:29" ht="15.75" customHeight="1" x14ac:dyDescent="0.3">
      <c r="A221" s="115"/>
      <c r="B221" s="115"/>
      <c r="C221" s="116"/>
      <c r="D221" s="116"/>
      <c r="E221" s="116"/>
      <c r="F221" s="116"/>
      <c r="G221" s="116"/>
      <c r="H221" s="116"/>
      <c r="I221" s="115"/>
      <c r="J221" s="115"/>
      <c r="K221" s="115"/>
      <c r="L221" s="115"/>
      <c r="M221" s="115"/>
      <c r="N221" s="115"/>
      <c r="O221" s="115"/>
      <c r="P221" s="115"/>
      <c r="Q221" s="115"/>
      <c r="R221" s="115"/>
      <c r="S221" s="115"/>
      <c r="T221" s="115"/>
      <c r="U221" s="115"/>
      <c r="V221" s="115"/>
      <c r="W221" s="115"/>
      <c r="X221" s="115"/>
      <c r="Y221" s="115"/>
      <c r="Z221" s="115"/>
      <c r="AA221" s="115"/>
      <c r="AB221" s="115"/>
      <c r="AC221" s="115"/>
    </row>
    <row r="222" spans="1:29" ht="15.75" customHeight="1" x14ac:dyDescent="0.3">
      <c r="A222" s="115"/>
      <c r="B222" s="115"/>
      <c r="C222" s="116"/>
      <c r="D222" s="116"/>
      <c r="E222" s="116"/>
      <c r="F222" s="116"/>
      <c r="G222" s="116"/>
      <c r="H222" s="116"/>
      <c r="I222" s="115"/>
      <c r="J222" s="115"/>
      <c r="K222" s="115"/>
      <c r="L222" s="115"/>
      <c r="M222" s="115"/>
      <c r="N222" s="115"/>
      <c r="O222" s="115"/>
      <c r="P222" s="115"/>
      <c r="Q222" s="115"/>
      <c r="R222" s="115"/>
      <c r="S222" s="115"/>
      <c r="T222" s="115"/>
      <c r="U222" s="115"/>
      <c r="V222" s="115"/>
      <c r="W222" s="115"/>
      <c r="X222" s="115"/>
      <c r="Y222" s="115"/>
      <c r="Z222" s="115"/>
      <c r="AA222" s="115"/>
      <c r="AB222" s="115"/>
      <c r="AC222" s="115"/>
    </row>
    <row r="223" spans="1:29" ht="15.75" customHeight="1" x14ac:dyDescent="0.3">
      <c r="A223" s="115"/>
      <c r="B223" s="115"/>
      <c r="C223" s="116"/>
      <c r="D223" s="116"/>
      <c r="E223" s="116"/>
      <c r="F223" s="116"/>
      <c r="G223" s="116"/>
      <c r="H223" s="116"/>
      <c r="I223" s="115"/>
      <c r="J223" s="115"/>
      <c r="K223" s="115"/>
      <c r="L223" s="115"/>
      <c r="M223" s="115"/>
      <c r="N223" s="115"/>
      <c r="O223" s="115"/>
      <c r="P223" s="115"/>
      <c r="Q223" s="115"/>
      <c r="R223" s="115"/>
      <c r="S223" s="115"/>
      <c r="T223" s="115"/>
      <c r="U223" s="115"/>
      <c r="V223" s="115"/>
      <c r="W223" s="115"/>
      <c r="X223" s="115"/>
      <c r="Y223" s="115"/>
      <c r="Z223" s="115"/>
      <c r="AA223" s="115"/>
      <c r="AB223" s="115"/>
      <c r="AC223" s="115"/>
    </row>
    <row r="224" spans="1:29" ht="15.75" customHeight="1" x14ac:dyDescent="0.3">
      <c r="A224" s="115"/>
      <c r="B224" s="115"/>
      <c r="C224" s="116"/>
      <c r="D224" s="116"/>
      <c r="E224" s="116"/>
      <c r="F224" s="116"/>
      <c r="G224" s="116"/>
      <c r="H224" s="116"/>
      <c r="I224" s="115"/>
      <c r="J224" s="115"/>
      <c r="K224" s="115"/>
      <c r="L224" s="115"/>
      <c r="M224" s="115"/>
      <c r="N224" s="115"/>
      <c r="O224" s="115"/>
      <c r="P224" s="115"/>
      <c r="Q224" s="115"/>
      <c r="R224" s="115"/>
      <c r="S224" s="115"/>
      <c r="T224" s="115"/>
      <c r="U224" s="115"/>
      <c r="V224" s="115"/>
      <c r="W224" s="115"/>
      <c r="X224" s="115"/>
      <c r="Y224" s="115"/>
      <c r="Z224" s="115"/>
      <c r="AA224" s="115"/>
      <c r="AB224" s="115"/>
      <c r="AC224" s="115"/>
    </row>
    <row r="225" spans="1:29" ht="15.75" customHeight="1" x14ac:dyDescent="0.3">
      <c r="A225" s="115"/>
      <c r="B225" s="115"/>
      <c r="C225" s="116"/>
      <c r="D225" s="116"/>
      <c r="E225" s="116"/>
      <c r="F225" s="116"/>
      <c r="G225" s="116"/>
      <c r="H225" s="116"/>
      <c r="I225" s="115"/>
      <c r="J225" s="115"/>
      <c r="K225" s="115"/>
      <c r="L225" s="115"/>
      <c r="M225" s="115"/>
      <c r="N225" s="115"/>
      <c r="O225" s="115"/>
      <c r="P225" s="115"/>
      <c r="Q225" s="115"/>
      <c r="R225" s="115"/>
      <c r="S225" s="115"/>
      <c r="T225" s="115"/>
      <c r="U225" s="115"/>
      <c r="V225" s="115"/>
      <c r="W225" s="115"/>
      <c r="X225" s="115"/>
      <c r="Y225" s="115"/>
      <c r="Z225" s="115"/>
      <c r="AA225" s="115"/>
      <c r="AB225" s="115"/>
      <c r="AC225" s="115"/>
    </row>
    <row r="226" spans="1:29" ht="15.75" customHeight="1" x14ac:dyDescent="0.3">
      <c r="A226" s="115"/>
      <c r="B226" s="115"/>
      <c r="C226" s="116"/>
      <c r="D226" s="116"/>
      <c r="E226" s="116"/>
      <c r="F226" s="116"/>
      <c r="G226" s="116"/>
      <c r="H226" s="116"/>
      <c r="I226" s="115"/>
      <c r="J226" s="115"/>
      <c r="K226" s="115"/>
      <c r="L226" s="115"/>
      <c r="M226" s="115"/>
      <c r="N226" s="115"/>
      <c r="O226" s="115"/>
      <c r="P226" s="115"/>
      <c r="Q226" s="115"/>
      <c r="R226" s="115"/>
      <c r="S226" s="115"/>
      <c r="T226" s="115"/>
      <c r="U226" s="115"/>
      <c r="V226" s="115"/>
      <c r="W226" s="115"/>
      <c r="X226" s="115"/>
      <c r="Y226" s="115"/>
      <c r="Z226" s="115"/>
      <c r="AA226" s="115"/>
      <c r="AB226" s="115"/>
      <c r="AC226" s="115"/>
    </row>
    <row r="227" spans="1:29" ht="15.75" customHeight="1" x14ac:dyDescent="0.3">
      <c r="A227" s="115"/>
      <c r="B227" s="115"/>
      <c r="C227" s="116"/>
      <c r="D227" s="116"/>
      <c r="E227" s="116"/>
      <c r="F227" s="116"/>
      <c r="G227" s="116"/>
      <c r="H227" s="116"/>
      <c r="I227" s="115"/>
      <c r="J227" s="115"/>
      <c r="K227" s="115"/>
      <c r="L227" s="115"/>
      <c r="M227" s="115"/>
      <c r="N227" s="115"/>
      <c r="O227" s="115"/>
      <c r="P227" s="115"/>
      <c r="Q227" s="115"/>
      <c r="R227" s="115"/>
      <c r="S227" s="115"/>
      <c r="T227" s="115"/>
      <c r="U227" s="115"/>
      <c r="V227" s="115"/>
      <c r="W227" s="115"/>
      <c r="X227" s="115"/>
      <c r="Y227" s="115"/>
      <c r="Z227" s="115"/>
      <c r="AA227" s="115"/>
      <c r="AB227" s="115"/>
      <c r="AC227" s="115"/>
    </row>
    <row r="228" spans="1:29" ht="15.75" customHeight="1" x14ac:dyDescent="0.3">
      <c r="A228" s="115"/>
      <c r="B228" s="115"/>
      <c r="C228" s="116"/>
      <c r="D228" s="116"/>
      <c r="E228" s="116"/>
      <c r="F228" s="116"/>
      <c r="G228" s="116"/>
      <c r="H228" s="116"/>
      <c r="I228" s="115"/>
      <c r="J228" s="115"/>
      <c r="K228" s="115"/>
      <c r="L228" s="115"/>
      <c r="M228" s="115"/>
      <c r="N228" s="115"/>
      <c r="O228" s="115"/>
      <c r="P228" s="115"/>
      <c r="Q228" s="115"/>
      <c r="R228" s="115"/>
      <c r="S228" s="115"/>
      <c r="T228" s="115"/>
      <c r="U228" s="115"/>
      <c r="V228" s="115"/>
      <c r="W228" s="115"/>
      <c r="X228" s="115"/>
      <c r="Y228" s="115"/>
      <c r="Z228" s="115"/>
      <c r="AA228" s="115"/>
      <c r="AB228" s="115"/>
      <c r="AC228" s="115"/>
    </row>
    <row r="229" spans="1:29" ht="15.75" customHeight="1" x14ac:dyDescent="0.3">
      <c r="A229" s="115"/>
      <c r="B229" s="115"/>
      <c r="C229" s="116"/>
      <c r="D229" s="116"/>
      <c r="E229" s="116"/>
      <c r="F229" s="116"/>
      <c r="G229" s="116"/>
      <c r="H229" s="116"/>
      <c r="I229" s="115"/>
      <c r="J229" s="115"/>
      <c r="K229" s="115"/>
      <c r="L229" s="115"/>
      <c r="M229" s="115"/>
      <c r="N229" s="115"/>
      <c r="O229" s="115"/>
      <c r="P229" s="115"/>
      <c r="Q229" s="115"/>
      <c r="R229" s="115"/>
      <c r="S229" s="115"/>
      <c r="T229" s="115"/>
      <c r="U229" s="115"/>
      <c r="V229" s="115"/>
      <c r="W229" s="115"/>
      <c r="X229" s="115"/>
      <c r="Y229" s="115"/>
      <c r="Z229" s="115"/>
      <c r="AA229" s="115"/>
      <c r="AB229" s="115"/>
      <c r="AC229" s="115"/>
    </row>
    <row r="230" spans="1:29" ht="15.75" customHeight="1" x14ac:dyDescent="0.3">
      <c r="A230" s="115"/>
      <c r="B230" s="115"/>
      <c r="C230" s="116"/>
      <c r="D230" s="116"/>
      <c r="E230" s="116"/>
      <c r="F230" s="116"/>
      <c r="G230" s="116"/>
      <c r="H230" s="116"/>
      <c r="I230" s="115"/>
      <c r="J230" s="115"/>
      <c r="K230" s="115"/>
      <c r="L230" s="115"/>
      <c r="M230" s="115"/>
      <c r="N230" s="115"/>
      <c r="O230" s="115"/>
      <c r="P230" s="115"/>
      <c r="Q230" s="115"/>
      <c r="R230" s="115"/>
      <c r="S230" s="115"/>
      <c r="T230" s="115"/>
      <c r="U230" s="115"/>
      <c r="V230" s="115"/>
      <c r="W230" s="115"/>
      <c r="X230" s="115"/>
      <c r="Y230" s="115"/>
      <c r="Z230" s="115"/>
      <c r="AA230" s="115"/>
      <c r="AB230" s="115"/>
      <c r="AC230" s="115"/>
    </row>
    <row r="231" spans="1:29" ht="15.75" customHeight="1" x14ac:dyDescent="0.3">
      <c r="A231" s="115"/>
      <c r="B231" s="115"/>
      <c r="C231" s="116"/>
      <c r="D231" s="116"/>
      <c r="E231" s="116"/>
      <c r="F231" s="116"/>
      <c r="G231" s="116"/>
      <c r="H231" s="116"/>
      <c r="I231" s="115"/>
      <c r="J231" s="115"/>
      <c r="K231" s="115"/>
      <c r="L231" s="115"/>
      <c r="M231" s="115"/>
      <c r="N231" s="115"/>
      <c r="O231" s="115"/>
      <c r="P231" s="115"/>
      <c r="Q231" s="115"/>
      <c r="R231" s="115"/>
      <c r="S231" s="115"/>
      <c r="T231" s="115"/>
      <c r="U231" s="115"/>
      <c r="V231" s="115"/>
      <c r="W231" s="115"/>
      <c r="X231" s="115"/>
      <c r="Y231" s="115"/>
      <c r="Z231" s="115"/>
      <c r="AA231" s="115"/>
      <c r="AB231" s="115"/>
      <c r="AC231" s="115"/>
    </row>
    <row r="232" spans="1:29" ht="15.75" customHeight="1" x14ac:dyDescent="0.3">
      <c r="A232" s="115"/>
      <c r="B232" s="115"/>
      <c r="C232" s="116"/>
      <c r="D232" s="116"/>
      <c r="E232" s="116"/>
      <c r="F232" s="116"/>
      <c r="G232" s="116"/>
      <c r="H232" s="116"/>
      <c r="I232" s="115"/>
      <c r="J232" s="115"/>
      <c r="K232" s="115"/>
      <c r="L232" s="115"/>
      <c r="M232" s="115"/>
      <c r="N232" s="115"/>
      <c r="O232" s="115"/>
      <c r="P232" s="115"/>
      <c r="Q232" s="115"/>
      <c r="R232" s="115"/>
      <c r="S232" s="115"/>
      <c r="T232" s="115"/>
      <c r="U232" s="115"/>
      <c r="V232" s="115"/>
      <c r="W232" s="115"/>
      <c r="X232" s="115"/>
      <c r="Y232" s="115"/>
      <c r="Z232" s="115"/>
      <c r="AA232" s="115"/>
      <c r="AB232" s="115"/>
      <c r="AC232" s="115"/>
    </row>
    <row r="233" spans="1:29" ht="15.75" customHeight="1" x14ac:dyDescent="0.3">
      <c r="A233" s="115"/>
      <c r="B233" s="115"/>
      <c r="C233" s="116"/>
      <c r="D233" s="116"/>
      <c r="E233" s="116"/>
      <c r="F233" s="116"/>
      <c r="G233" s="116"/>
      <c r="H233" s="116"/>
      <c r="I233" s="115"/>
      <c r="J233" s="115"/>
      <c r="K233" s="115"/>
      <c r="L233" s="115"/>
      <c r="M233" s="115"/>
      <c r="N233" s="115"/>
      <c r="O233" s="115"/>
      <c r="P233" s="115"/>
      <c r="Q233" s="115"/>
      <c r="R233" s="115"/>
      <c r="S233" s="115"/>
      <c r="T233" s="115"/>
      <c r="U233" s="115"/>
      <c r="V233" s="115"/>
      <c r="W233" s="115"/>
      <c r="X233" s="115"/>
      <c r="Y233" s="115"/>
      <c r="Z233" s="115"/>
      <c r="AA233" s="115"/>
      <c r="AB233" s="115"/>
      <c r="AC233" s="115"/>
    </row>
    <row r="234" spans="1:29" ht="15.75" customHeight="1" x14ac:dyDescent="0.3">
      <c r="A234" s="115"/>
      <c r="B234" s="115"/>
      <c r="C234" s="116"/>
      <c r="D234" s="116"/>
      <c r="E234" s="116"/>
      <c r="F234" s="116"/>
      <c r="G234" s="116"/>
      <c r="H234" s="116"/>
      <c r="I234" s="115"/>
      <c r="J234" s="115"/>
      <c r="K234" s="115"/>
      <c r="L234" s="115"/>
      <c r="M234" s="115"/>
      <c r="N234" s="115"/>
      <c r="O234" s="115"/>
      <c r="P234" s="115"/>
      <c r="Q234" s="115"/>
      <c r="R234" s="115"/>
      <c r="S234" s="115"/>
      <c r="T234" s="115"/>
      <c r="U234" s="115"/>
      <c r="V234" s="115"/>
      <c r="W234" s="115"/>
      <c r="X234" s="115"/>
      <c r="Y234" s="115"/>
      <c r="Z234" s="115"/>
      <c r="AA234" s="115"/>
      <c r="AB234" s="115"/>
      <c r="AC234" s="115"/>
    </row>
    <row r="235" spans="1:29" ht="15.75" customHeight="1" x14ac:dyDescent="0.3">
      <c r="A235" s="115"/>
      <c r="B235" s="115"/>
      <c r="C235" s="116"/>
      <c r="D235" s="116"/>
      <c r="E235" s="116"/>
      <c r="F235" s="116"/>
      <c r="G235" s="116"/>
      <c r="H235" s="116"/>
      <c r="I235" s="115"/>
      <c r="J235" s="115"/>
      <c r="K235" s="115"/>
      <c r="L235" s="115"/>
      <c r="M235" s="115"/>
      <c r="N235" s="115"/>
      <c r="O235" s="115"/>
      <c r="P235" s="115"/>
      <c r="Q235" s="115"/>
      <c r="R235" s="115"/>
      <c r="S235" s="115"/>
      <c r="T235" s="115"/>
      <c r="U235" s="115"/>
      <c r="V235" s="115"/>
      <c r="W235" s="115"/>
      <c r="X235" s="115"/>
      <c r="Y235" s="115"/>
      <c r="Z235" s="115"/>
      <c r="AA235" s="115"/>
      <c r="AB235" s="115"/>
      <c r="AC235" s="115"/>
    </row>
    <row r="236" spans="1:29" ht="15.75" customHeight="1" x14ac:dyDescent="0.3">
      <c r="A236" s="115"/>
      <c r="B236" s="115"/>
      <c r="C236" s="116"/>
      <c r="D236" s="116"/>
      <c r="E236" s="116"/>
      <c r="F236" s="116"/>
      <c r="G236" s="116"/>
      <c r="H236" s="116"/>
      <c r="I236" s="115"/>
      <c r="J236" s="115"/>
      <c r="K236" s="115"/>
      <c r="L236" s="115"/>
      <c r="M236" s="115"/>
      <c r="N236" s="115"/>
      <c r="O236" s="115"/>
      <c r="P236" s="115"/>
      <c r="Q236" s="115"/>
      <c r="R236" s="115"/>
      <c r="S236" s="115"/>
      <c r="T236" s="115"/>
      <c r="U236" s="115"/>
      <c r="V236" s="115"/>
      <c r="W236" s="115"/>
      <c r="X236" s="115"/>
      <c r="Y236" s="115"/>
      <c r="Z236" s="115"/>
      <c r="AA236" s="115"/>
      <c r="AB236" s="115"/>
      <c r="AC236" s="115"/>
    </row>
    <row r="237" spans="1:29" ht="15.75" customHeight="1" x14ac:dyDescent="0.3">
      <c r="A237" s="115"/>
      <c r="B237" s="115"/>
      <c r="C237" s="116"/>
      <c r="D237" s="116"/>
      <c r="E237" s="116"/>
      <c r="F237" s="116"/>
      <c r="G237" s="116"/>
      <c r="H237" s="116"/>
      <c r="I237" s="115"/>
      <c r="J237" s="115"/>
      <c r="K237" s="115"/>
      <c r="L237" s="115"/>
      <c r="M237" s="115"/>
      <c r="N237" s="115"/>
      <c r="O237" s="115"/>
      <c r="P237" s="115"/>
      <c r="Q237" s="115"/>
      <c r="R237" s="115"/>
      <c r="S237" s="115"/>
      <c r="T237" s="115"/>
      <c r="U237" s="115"/>
      <c r="V237" s="115"/>
      <c r="W237" s="115"/>
      <c r="X237" s="115"/>
      <c r="Y237" s="115"/>
      <c r="Z237" s="115"/>
      <c r="AA237" s="115"/>
      <c r="AB237" s="115"/>
      <c r="AC237" s="115"/>
    </row>
    <row r="238" spans="1:29" ht="15.75" customHeight="1" x14ac:dyDescent="0.3">
      <c r="A238" s="115"/>
      <c r="B238" s="115"/>
      <c r="C238" s="116"/>
      <c r="D238" s="116"/>
      <c r="E238" s="116"/>
      <c r="F238" s="116"/>
      <c r="G238" s="116"/>
      <c r="H238" s="116"/>
      <c r="I238" s="115"/>
      <c r="J238" s="115"/>
      <c r="K238" s="115"/>
      <c r="L238" s="115"/>
      <c r="M238" s="115"/>
      <c r="N238" s="115"/>
      <c r="O238" s="115"/>
      <c r="P238" s="115"/>
      <c r="Q238" s="115"/>
      <c r="R238" s="115"/>
      <c r="S238" s="115"/>
      <c r="T238" s="115"/>
      <c r="U238" s="115"/>
      <c r="V238" s="115"/>
      <c r="W238" s="115"/>
      <c r="X238" s="115"/>
      <c r="Y238" s="115"/>
      <c r="Z238" s="115"/>
      <c r="AA238" s="115"/>
      <c r="AB238" s="115"/>
      <c r="AC238" s="115"/>
    </row>
    <row r="239" spans="1:29" ht="15.75" customHeight="1" x14ac:dyDescent="0.3">
      <c r="A239" s="115"/>
      <c r="B239" s="115"/>
      <c r="C239" s="116"/>
      <c r="D239" s="116"/>
      <c r="E239" s="116"/>
      <c r="F239" s="116"/>
      <c r="G239" s="116"/>
      <c r="H239" s="116"/>
      <c r="I239" s="115"/>
      <c r="J239" s="115"/>
      <c r="K239" s="115"/>
      <c r="L239" s="115"/>
      <c r="M239" s="115"/>
      <c r="N239" s="115"/>
      <c r="O239" s="115"/>
      <c r="P239" s="115"/>
      <c r="Q239" s="115"/>
      <c r="R239" s="115"/>
      <c r="S239" s="115"/>
      <c r="T239" s="115"/>
      <c r="U239" s="115"/>
      <c r="V239" s="115"/>
      <c r="W239" s="115"/>
      <c r="X239" s="115"/>
      <c r="Y239" s="115"/>
      <c r="Z239" s="115"/>
      <c r="AA239" s="115"/>
      <c r="AB239" s="115"/>
      <c r="AC239" s="115"/>
    </row>
    <row r="240" spans="1:29" ht="15.75" customHeight="1" x14ac:dyDescent="0.3">
      <c r="A240" s="115"/>
      <c r="B240" s="115"/>
      <c r="C240" s="116"/>
      <c r="D240" s="116"/>
      <c r="E240" s="116"/>
      <c r="F240" s="116"/>
      <c r="G240" s="116"/>
      <c r="H240" s="116"/>
      <c r="I240" s="115"/>
      <c r="J240" s="115"/>
      <c r="K240" s="115"/>
      <c r="L240" s="115"/>
      <c r="M240" s="115"/>
      <c r="N240" s="115"/>
      <c r="O240" s="115"/>
      <c r="P240" s="115"/>
      <c r="Q240" s="115"/>
      <c r="R240" s="115"/>
      <c r="S240" s="115"/>
      <c r="T240" s="115"/>
      <c r="U240" s="115"/>
      <c r="V240" s="115"/>
      <c r="W240" s="115"/>
      <c r="X240" s="115"/>
      <c r="Y240" s="115"/>
      <c r="Z240" s="115"/>
      <c r="AA240" s="115"/>
      <c r="AB240" s="115"/>
      <c r="AC240" s="115"/>
    </row>
    <row r="241" spans="1:29" ht="15.75" customHeight="1" x14ac:dyDescent="0.3">
      <c r="A241" s="115"/>
      <c r="B241" s="115"/>
      <c r="C241" s="116"/>
      <c r="D241" s="116"/>
      <c r="E241" s="116"/>
      <c r="F241" s="116"/>
      <c r="G241" s="116"/>
      <c r="H241" s="116"/>
      <c r="I241" s="115"/>
      <c r="J241" s="115"/>
      <c r="K241" s="115"/>
      <c r="L241" s="115"/>
      <c r="M241" s="115"/>
      <c r="N241" s="115"/>
      <c r="O241" s="115"/>
      <c r="P241" s="115"/>
      <c r="Q241" s="115"/>
      <c r="R241" s="115"/>
      <c r="S241" s="115"/>
      <c r="T241" s="115"/>
      <c r="U241" s="115"/>
      <c r="V241" s="115"/>
      <c r="W241" s="115"/>
      <c r="X241" s="115"/>
      <c r="Y241" s="115"/>
      <c r="Z241" s="115"/>
      <c r="AA241" s="115"/>
      <c r="AB241" s="115"/>
      <c r="AC241" s="115"/>
    </row>
    <row r="242" spans="1:29" ht="15.75" customHeight="1" x14ac:dyDescent="0.3">
      <c r="A242" s="115"/>
      <c r="B242" s="115"/>
      <c r="C242" s="116"/>
      <c r="D242" s="116"/>
      <c r="E242" s="116"/>
      <c r="F242" s="116"/>
      <c r="G242" s="116"/>
      <c r="H242" s="116"/>
      <c r="I242" s="115"/>
      <c r="J242" s="115"/>
      <c r="K242" s="115"/>
      <c r="L242" s="115"/>
      <c r="M242" s="115"/>
      <c r="N242" s="115"/>
      <c r="O242" s="115"/>
      <c r="P242" s="115"/>
      <c r="Q242" s="115"/>
      <c r="R242" s="115"/>
      <c r="S242" s="115"/>
      <c r="T242" s="115"/>
      <c r="U242" s="115"/>
      <c r="V242" s="115"/>
      <c r="W242" s="115"/>
      <c r="X242" s="115"/>
      <c r="Y242" s="115"/>
      <c r="Z242" s="115"/>
      <c r="AA242" s="115"/>
      <c r="AB242" s="115"/>
      <c r="AC242" s="115"/>
    </row>
    <row r="243" spans="1:29" ht="15.75" customHeight="1" x14ac:dyDescent="0.3">
      <c r="A243" s="115"/>
      <c r="B243" s="115"/>
      <c r="C243" s="116"/>
      <c r="D243" s="116"/>
      <c r="E243" s="116"/>
      <c r="F243" s="116"/>
      <c r="G243" s="116"/>
      <c r="H243" s="116"/>
      <c r="I243" s="115"/>
      <c r="J243" s="115"/>
      <c r="K243" s="115"/>
      <c r="L243" s="115"/>
      <c r="M243" s="115"/>
      <c r="N243" s="115"/>
      <c r="O243" s="115"/>
      <c r="P243" s="115"/>
      <c r="Q243" s="115"/>
      <c r="R243" s="115"/>
      <c r="S243" s="115"/>
      <c r="T243" s="115"/>
      <c r="U243" s="115"/>
      <c r="V243" s="115"/>
      <c r="W243" s="115"/>
      <c r="X243" s="115"/>
      <c r="Y243" s="115"/>
      <c r="Z243" s="115"/>
      <c r="AA243" s="115"/>
      <c r="AB243" s="115"/>
      <c r="AC243" s="115"/>
    </row>
    <row r="244" spans="1:29" ht="15.75" customHeight="1" x14ac:dyDescent="0.3">
      <c r="A244" s="115"/>
      <c r="B244" s="115"/>
      <c r="C244" s="116"/>
      <c r="D244" s="116"/>
      <c r="E244" s="116"/>
      <c r="F244" s="116"/>
      <c r="G244" s="116"/>
      <c r="H244" s="116"/>
      <c r="I244" s="115"/>
      <c r="J244" s="115"/>
      <c r="K244" s="115"/>
      <c r="L244" s="115"/>
      <c r="M244" s="115"/>
      <c r="N244" s="115"/>
      <c r="O244" s="115"/>
      <c r="P244" s="115"/>
      <c r="Q244" s="115"/>
      <c r="R244" s="115"/>
      <c r="S244" s="115"/>
      <c r="T244" s="115"/>
      <c r="U244" s="115"/>
      <c r="V244" s="115"/>
      <c r="W244" s="115"/>
      <c r="X244" s="115"/>
      <c r="Y244" s="115"/>
      <c r="Z244" s="115"/>
      <c r="AA244" s="115"/>
      <c r="AB244" s="115"/>
      <c r="AC244" s="115"/>
    </row>
    <row r="245" spans="1:29" ht="15.75" customHeight="1" x14ac:dyDescent="0.3">
      <c r="A245" s="115"/>
      <c r="B245" s="115"/>
      <c r="C245" s="116"/>
      <c r="D245" s="116"/>
      <c r="E245" s="116"/>
      <c r="F245" s="116"/>
      <c r="G245" s="116"/>
      <c r="H245" s="116"/>
      <c r="I245" s="115"/>
      <c r="J245" s="115"/>
      <c r="K245" s="115"/>
      <c r="L245" s="115"/>
      <c r="M245" s="115"/>
      <c r="N245" s="115"/>
      <c r="O245" s="115"/>
      <c r="P245" s="115"/>
      <c r="Q245" s="115"/>
      <c r="R245" s="115"/>
      <c r="S245" s="115"/>
      <c r="T245" s="115"/>
      <c r="U245" s="115"/>
      <c r="V245" s="115"/>
      <c r="W245" s="115"/>
      <c r="X245" s="115"/>
      <c r="Y245" s="115"/>
      <c r="Z245" s="115"/>
      <c r="AA245" s="115"/>
      <c r="AB245" s="115"/>
      <c r="AC245" s="115"/>
    </row>
    <row r="246" spans="1:29" ht="15.75" customHeight="1" x14ac:dyDescent="0.3">
      <c r="A246" s="115"/>
      <c r="B246" s="115"/>
      <c r="C246" s="116"/>
      <c r="D246" s="116"/>
      <c r="E246" s="116"/>
      <c r="F246" s="116"/>
      <c r="G246" s="116"/>
      <c r="H246" s="116"/>
      <c r="I246" s="115"/>
      <c r="J246" s="115"/>
      <c r="K246" s="115"/>
      <c r="L246" s="115"/>
      <c r="M246" s="115"/>
      <c r="N246" s="115"/>
      <c r="O246" s="115"/>
      <c r="P246" s="115"/>
      <c r="Q246" s="115"/>
      <c r="R246" s="115"/>
      <c r="S246" s="115"/>
      <c r="T246" s="115"/>
      <c r="U246" s="115"/>
      <c r="V246" s="115"/>
      <c r="W246" s="115"/>
      <c r="X246" s="115"/>
      <c r="Y246" s="115"/>
      <c r="Z246" s="115"/>
      <c r="AA246" s="115"/>
      <c r="AB246" s="115"/>
      <c r="AC246" s="115"/>
    </row>
    <row r="247" spans="1:29" ht="15.75" customHeight="1" x14ac:dyDescent="0.3">
      <c r="A247" s="115"/>
      <c r="B247" s="115"/>
      <c r="C247" s="116"/>
      <c r="D247" s="116"/>
      <c r="E247" s="116"/>
      <c r="F247" s="116"/>
      <c r="G247" s="116"/>
      <c r="H247" s="116"/>
      <c r="I247" s="115"/>
      <c r="J247" s="115"/>
      <c r="K247" s="115"/>
      <c r="L247" s="115"/>
      <c r="M247" s="115"/>
      <c r="N247" s="115"/>
      <c r="O247" s="115"/>
      <c r="P247" s="115"/>
      <c r="Q247" s="115"/>
      <c r="R247" s="115"/>
      <c r="S247" s="115"/>
      <c r="T247" s="115"/>
      <c r="U247" s="115"/>
      <c r="V247" s="115"/>
      <c r="W247" s="115"/>
      <c r="X247" s="115"/>
      <c r="Y247" s="115"/>
      <c r="Z247" s="115"/>
      <c r="AA247" s="115"/>
      <c r="AB247" s="115"/>
      <c r="AC247" s="115"/>
    </row>
    <row r="248" spans="1:29" ht="15.75" customHeight="1" x14ac:dyDescent="0.3">
      <c r="A248" s="115"/>
      <c r="B248" s="115"/>
      <c r="C248" s="116"/>
      <c r="D248" s="116"/>
      <c r="E248" s="116"/>
      <c r="F248" s="116"/>
      <c r="G248" s="116"/>
      <c r="H248" s="116"/>
      <c r="I248" s="115"/>
      <c r="J248" s="115"/>
      <c r="K248" s="115"/>
      <c r="L248" s="115"/>
      <c r="M248" s="115"/>
      <c r="N248" s="115"/>
      <c r="O248" s="115"/>
      <c r="P248" s="115"/>
      <c r="Q248" s="115"/>
      <c r="R248" s="115"/>
      <c r="S248" s="115"/>
      <c r="T248" s="115"/>
      <c r="U248" s="115"/>
      <c r="V248" s="115"/>
      <c r="W248" s="115"/>
      <c r="X248" s="115"/>
      <c r="Y248" s="115"/>
      <c r="Z248" s="115"/>
      <c r="AA248" s="115"/>
      <c r="AB248" s="115"/>
      <c r="AC248" s="115"/>
    </row>
    <row r="249" spans="1:29" ht="15.75" customHeight="1" x14ac:dyDescent="0.3">
      <c r="A249" s="115"/>
      <c r="B249" s="115"/>
      <c r="C249" s="116"/>
      <c r="D249" s="116"/>
      <c r="E249" s="116"/>
      <c r="F249" s="116"/>
      <c r="G249" s="116"/>
      <c r="H249" s="116"/>
      <c r="I249" s="115"/>
      <c r="J249" s="115"/>
      <c r="K249" s="115"/>
      <c r="L249" s="115"/>
      <c r="M249" s="115"/>
      <c r="N249" s="115"/>
      <c r="O249" s="115"/>
      <c r="P249" s="115"/>
      <c r="Q249" s="115"/>
      <c r="R249" s="115"/>
      <c r="S249" s="115"/>
      <c r="T249" s="115"/>
      <c r="U249" s="115"/>
      <c r="V249" s="115"/>
      <c r="W249" s="115"/>
      <c r="X249" s="115"/>
      <c r="Y249" s="115"/>
      <c r="Z249" s="115"/>
      <c r="AA249" s="115"/>
      <c r="AB249" s="115"/>
      <c r="AC249" s="115"/>
    </row>
    <row r="250" spans="1:29" ht="15.75" customHeight="1" x14ac:dyDescent="0.3">
      <c r="A250" s="115"/>
      <c r="B250" s="115"/>
      <c r="C250" s="116"/>
      <c r="D250" s="116"/>
      <c r="E250" s="116"/>
      <c r="F250" s="116"/>
      <c r="G250" s="116"/>
      <c r="H250" s="116"/>
      <c r="I250" s="115"/>
      <c r="J250" s="115"/>
      <c r="K250" s="115"/>
      <c r="L250" s="115"/>
      <c r="M250" s="115"/>
      <c r="N250" s="115"/>
      <c r="O250" s="115"/>
      <c r="P250" s="115"/>
      <c r="Q250" s="115"/>
      <c r="R250" s="115"/>
      <c r="S250" s="115"/>
      <c r="T250" s="115"/>
      <c r="U250" s="115"/>
      <c r="V250" s="115"/>
      <c r="W250" s="115"/>
      <c r="X250" s="115"/>
      <c r="Y250" s="115"/>
      <c r="Z250" s="115"/>
      <c r="AA250" s="115"/>
      <c r="AB250" s="115"/>
      <c r="AC250" s="115"/>
    </row>
    <row r="251" spans="1:29" ht="15.75" customHeight="1" x14ac:dyDescent="0.3">
      <c r="A251" s="115"/>
      <c r="B251" s="115"/>
      <c r="C251" s="116"/>
      <c r="D251" s="116"/>
      <c r="E251" s="116"/>
      <c r="F251" s="116"/>
      <c r="G251" s="116"/>
      <c r="H251" s="116"/>
      <c r="I251" s="115"/>
      <c r="J251" s="115"/>
      <c r="K251" s="115"/>
      <c r="L251" s="115"/>
      <c r="M251" s="115"/>
      <c r="N251" s="115"/>
      <c r="O251" s="115"/>
      <c r="P251" s="115"/>
      <c r="Q251" s="115"/>
      <c r="R251" s="115"/>
      <c r="S251" s="115"/>
      <c r="T251" s="115"/>
      <c r="U251" s="115"/>
      <c r="V251" s="115"/>
      <c r="W251" s="115"/>
      <c r="X251" s="115"/>
      <c r="Y251" s="115"/>
      <c r="Z251" s="115"/>
      <c r="AA251" s="115"/>
      <c r="AB251" s="115"/>
      <c r="AC251" s="115"/>
    </row>
    <row r="252" spans="1:29" ht="15.75" customHeight="1" x14ac:dyDescent="0.3">
      <c r="A252" s="115"/>
      <c r="B252" s="115"/>
      <c r="C252" s="116"/>
      <c r="D252" s="116"/>
      <c r="E252" s="116"/>
      <c r="F252" s="116"/>
      <c r="G252" s="116"/>
      <c r="H252" s="116"/>
      <c r="I252" s="115"/>
      <c r="J252" s="115"/>
      <c r="K252" s="115"/>
      <c r="L252" s="115"/>
      <c r="M252" s="115"/>
      <c r="N252" s="115"/>
      <c r="O252" s="115"/>
      <c r="P252" s="115"/>
      <c r="Q252" s="115"/>
      <c r="R252" s="115"/>
      <c r="S252" s="115"/>
      <c r="T252" s="115"/>
      <c r="U252" s="115"/>
      <c r="V252" s="115"/>
      <c r="W252" s="115"/>
      <c r="X252" s="115"/>
      <c r="Y252" s="115"/>
      <c r="Z252" s="115"/>
      <c r="AA252" s="115"/>
      <c r="AB252" s="115"/>
      <c r="AC252" s="115"/>
    </row>
    <row r="253" spans="1:29" ht="15.75" customHeight="1" x14ac:dyDescent="0.3">
      <c r="A253" s="115"/>
      <c r="B253" s="115"/>
      <c r="C253" s="116"/>
      <c r="D253" s="116"/>
      <c r="E253" s="116"/>
      <c r="F253" s="116"/>
      <c r="G253" s="116"/>
      <c r="H253" s="116"/>
      <c r="I253" s="115"/>
      <c r="J253" s="115"/>
      <c r="K253" s="115"/>
      <c r="L253" s="115"/>
      <c r="M253" s="115"/>
      <c r="N253" s="115"/>
      <c r="O253" s="115"/>
      <c r="P253" s="115"/>
      <c r="Q253" s="115"/>
      <c r="R253" s="115"/>
      <c r="S253" s="115"/>
      <c r="T253" s="115"/>
      <c r="U253" s="115"/>
      <c r="V253" s="115"/>
      <c r="W253" s="115"/>
      <c r="X253" s="115"/>
      <c r="Y253" s="115"/>
      <c r="Z253" s="115"/>
      <c r="AA253" s="115"/>
      <c r="AB253" s="115"/>
      <c r="AC253" s="115"/>
    </row>
    <row r="254" spans="1:29" ht="15.75" customHeight="1" x14ac:dyDescent="0.3">
      <c r="A254" s="115"/>
      <c r="B254" s="115"/>
      <c r="C254" s="116"/>
      <c r="D254" s="116"/>
      <c r="E254" s="116"/>
      <c r="F254" s="116"/>
      <c r="G254" s="116"/>
      <c r="H254" s="116"/>
      <c r="I254" s="115"/>
      <c r="J254" s="115"/>
      <c r="K254" s="115"/>
      <c r="L254" s="115"/>
      <c r="M254" s="115"/>
      <c r="N254" s="115"/>
      <c r="O254" s="115"/>
      <c r="P254" s="115"/>
      <c r="Q254" s="115"/>
      <c r="R254" s="115"/>
      <c r="S254" s="115"/>
      <c r="T254" s="115"/>
      <c r="U254" s="115"/>
      <c r="V254" s="115"/>
      <c r="W254" s="115"/>
      <c r="X254" s="115"/>
      <c r="Y254" s="115"/>
      <c r="Z254" s="115"/>
      <c r="AA254" s="115"/>
      <c r="AB254" s="115"/>
      <c r="AC254" s="115"/>
    </row>
    <row r="255" spans="1:29" ht="15.75" customHeight="1" x14ac:dyDescent="0.3">
      <c r="A255" s="115"/>
      <c r="B255" s="115"/>
      <c r="C255" s="116"/>
      <c r="D255" s="116"/>
      <c r="E255" s="116"/>
      <c r="F255" s="116"/>
      <c r="G255" s="116"/>
      <c r="H255" s="116"/>
      <c r="I255" s="115"/>
      <c r="J255" s="115"/>
      <c r="K255" s="115"/>
      <c r="L255" s="115"/>
      <c r="M255" s="115"/>
      <c r="N255" s="115"/>
      <c r="O255" s="115"/>
      <c r="P255" s="115"/>
      <c r="Q255" s="115"/>
      <c r="R255" s="115"/>
      <c r="S255" s="115"/>
      <c r="T255" s="115"/>
      <c r="U255" s="115"/>
      <c r="V255" s="115"/>
      <c r="W255" s="115"/>
      <c r="X255" s="115"/>
      <c r="Y255" s="115"/>
      <c r="Z255" s="115"/>
      <c r="AA255" s="115"/>
      <c r="AB255" s="115"/>
      <c r="AC255" s="115"/>
    </row>
    <row r="256" spans="1:29" ht="15.75" customHeight="1" x14ac:dyDescent="0.3">
      <c r="A256" s="115"/>
      <c r="B256" s="115"/>
      <c r="C256" s="116"/>
      <c r="D256" s="116"/>
      <c r="E256" s="116"/>
      <c r="F256" s="116"/>
      <c r="G256" s="116"/>
      <c r="H256" s="116"/>
      <c r="I256" s="115"/>
      <c r="J256" s="115"/>
      <c r="K256" s="115"/>
      <c r="L256" s="115"/>
      <c r="M256" s="115"/>
      <c r="N256" s="115"/>
      <c r="O256" s="115"/>
      <c r="P256" s="115"/>
      <c r="Q256" s="115"/>
      <c r="R256" s="115"/>
      <c r="S256" s="115"/>
      <c r="T256" s="115"/>
      <c r="U256" s="115"/>
      <c r="V256" s="115"/>
      <c r="W256" s="115"/>
      <c r="X256" s="115"/>
      <c r="Y256" s="115"/>
      <c r="Z256" s="115"/>
      <c r="AA256" s="115"/>
      <c r="AB256" s="115"/>
      <c r="AC256" s="115"/>
    </row>
    <row r="257" spans="1:29" ht="15.75" customHeight="1" x14ac:dyDescent="0.3">
      <c r="A257" s="115"/>
      <c r="B257" s="115"/>
      <c r="C257" s="116"/>
      <c r="D257" s="116"/>
      <c r="E257" s="116"/>
      <c r="F257" s="116"/>
      <c r="G257" s="116"/>
      <c r="H257" s="116"/>
      <c r="I257" s="115"/>
      <c r="J257" s="115"/>
      <c r="K257" s="115"/>
      <c r="L257" s="115"/>
      <c r="M257" s="115"/>
      <c r="N257" s="115"/>
      <c r="O257" s="115"/>
      <c r="P257" s="115"/>
      <c r="Q257" s="115"/>
      <c r="R257" s="115"/>
      <c r="S257" s="115"/>
      <c r="T257" s="115"/>
      <c r="U257" s="115"/>
      <c r="V257" s="115"/>
      <c r="W257" s="115"/>
      <c r="X257" s="115"/>
      <c r="Y257" s="115"/>
      <c r="Z257" s="115"/>
      <c r="AA257" s="115"/>
      <c r="AB257" s="115"/>
      <c r="AC257" s="115"/>
    </row>
    <row r="258" spans="1:29" ht="15.75" customHeight="1" x14ac:dyDescent="0.3">
      <c r="A258" s="115"/>
      <c r="B258" s="115"/>
      <c r="C258" s="116"/>
      <c r="D258" s="116"/>
      <c r="E258" s="116"/>
      <c r="F258" s="116"/>
      <c r="G258" s="116"/>
      <c r="H258" s="116"/>
      <c r="I258" s="115"/>
      <c r="J258" s="115"/>
      <c r="K258" s="115"/>
      <c r="L258" s="115"/>
      <c r="M258" s="115"/>
      <c r="N258" s="115"/>
      <c r="O258" s="115"/>
      <c r="P258" s="115"/>
      <c r="Q258" s="115"/>
      <c r="R258" s="115"/>
      <c r="S258" s="115"/>
      <c r="T258" s="115"/>
      <c r="U258" s="115"/>
      <c r="V258" s="115"/>
      <c r="W258" s="115"/>
      <c r="X258" s="115"/>
      <c r="Y258" s="115"/>
      <c r="Z258" s="115"/>
      <c r="AA258" s="115"/>
      <c r="AB258" s="115"/>
      <c r="AC258" s="115"/>
    </row>
    <row r="259" spans="1:29" ht="15.75" customHeight="1" x14ac:dyDescent="0.3">
      <c r="A259" s="115"/>
      <c r="B259" s="115"/>
      <c r="C259" s="116"/>
      <c r="D259" s="116"/>
      <c r="E259" s="116"/>
      <c r="F259" s="116"/>
      <c r="G259" s="116"/>
      <c r="H259" s="116"/>
      <c r="I259" s="115"/>
      <c r="J259" s="115"/>
      <c r="K259" s="115"/>
      <c r="L259" s="115"/>
      <c r="M259" s="115"/>
      <c r="N259" s="115"/>
      <c r="O259" s="115"/>
      <c r="P259" s="115"/>
      <c r="Q259" s="115"/>
      <c r="R259" s="115"/>
      <c r="S259" s="115"/>
      <c r="T259" s="115"/>
      <c r="U259" s="115"/>
      <c r="V259" s="115"/>
      <c r="W259" s="115"/>
      <c r="X259" s="115"/>
      <c r="Y259" s="115"/>
      <c r="Z259" s="115"/>
      <c r="AA259" s="115"/>
      <c r="AB259" s="115"/>
      <c r="AC259" s="115"/>
    </row>
    <row r="260" spans="1:29" ht="15.75" customHeight="1" x14ac:dyDescent="0.3">
      <c r="A260" s="115"/>
      <c r="B260" s="115"/>
      <c r="C260" s="116"/>
      <c r="D260" s="116"/>
      <c r="E260" s="116"/>
      <c r="F260" s="116"/>
      <c r="G260" s="116"/>
      <c r="H260" s="116"/>
      <c r="I260" s="115"/>
      <c r="J260" s="115"/>
      <c r="K260" s="115"/>
      <c r="L260" s="115"/>
      <c r="M260" s="115"/>
      <c r="N260" s="115"/>
      <c r="O260" s="115"/>
      <c r="P260" s="115"/>
      <c r="Q260" s="115"/>
      <c r="R260" s="115"/>
      <c r="S260" s="115"/>
      <c r="T260" s="115"/>
      <c r="U260" s="115"/>
      <c r="V260" s="115"/>
      <c r="W260" s="115"/>
      <c r="X260" s="115"/>
      <c r="Y260" s="115"/>
      <c r="Z260" s="115"/>
      <c r="AA260" s="115"/>
      <c r="AB260" s="115"/>
      <c r="AC260" s="115"/>
    </row>
    <row r="261" spans="1:29" ht="15.75" customHeight="1" x14ac:dyDescent="0.3">
      <c r="A261" s="115"/>
      <c r="B261" s="115"/>
      <c r="C261" s="116"/>
      <c r="D261" s="116"/>
      <c r="E261" s="116"/>
      <c r="F261" s="116"/>
      <c r="G261" s="116"/>
      <c r="H261" s="116"/>
      <c r="I261" s="115"/>
      <c r="J261" s="115"/>
      <c r="K261" s="115"/>
      <c r="L261" s="115"/>
      <c r="M261" s="115"/>
      <c r="N261" s="115"/>
      <c r="O261" s="115"/>
      <c r="P261" s="115"/>
      <c r="Q261" s="115"/>
      <c r="R261" s="115"/>
      <c r="S261" s="115"/>
      <c r="T261" s="115"/>
      <c r="U261" s="115"/>
      <c r="V261" s="115"/>
      <c r="W261" s="115"/>
      <c r="X261" s="115"/>
      <c r="Y261" s="115"/>
      <c r="Z261" s="115"/>
      <c r="AA261" s="115"/>
      <c r="AB261" s="115"/>
      <c r="AC261" s="115"/>
    </row>
    <row r="262" spans="1:29" ht="15.75" customHeight="1" x14ac:dyDescent="0.3">
      <c r="A262" s="115"/>
      <c r="B262" s="115"/>
      <c r="C262" s="116"/>
      <c r="D262" s="116"/>
      <c r="E262" s="116"/>
      <c r="F262" s="116"/>
      <c r="G262" s="116"/>
      <c r="H262" s="116"/>
      <c r="I262" s="115"/>
      <c r="J262" s="115"/>
      <c r="K262" s="115"/>
      <c r="L262" s="115"/>
      <c r="M262" s="115"/>
      <c r="N262" s="115"/>
      <c r="O262" s="115"/>
      <c r="P262" s="115"/>
      <c r="Q262" s="115"/>
      <c r="R262" s="115"/>
      <c r="S262" s="115"/>
      <c r="T262" s="115"/>
      <c r="U262" s="115"/>
      <c r="V262" s="115"/>
      <c r="W262" s="115"/>
      <c r="X262" s="115"/>
      <c r="Y262" s="115"/>
      <c r="Z262" s="115"/>
      <c r="AA262" s="115"/>
      <c r="AB262" s="115"/>
      <c r="AC262" s="115"/>
    </row>
    <row r="263" spans="1:29" ht="15.75" customHeight="1" x14ac:dyDescent="0.3">
      <c r="A263" s="115"/>
      <c r="B263" s="115"/>
      <c r="C263" s="116"/>
      <c r="D263" s="116"/>
      <c r="E263" s="116"/>
      <c r="F263" s="116"/>
      <c r="G263" s="116"/>
      <c r="H263" s="116"/>
      <c r="I263" s="115"/>
      <c r="J263" s="115"/>
      <c r="K263" s="115"/>
      <c r="L263" s="115"/>
      <c r="M263" s="115"/>
      <c r="N263" s="115"/>
      <c r="O263" s="115"/>
      <c r="P263" s="115"/>
      <c r="Q263" s="115"/>
      <c r="R263" s="115"/>
      <c r="S263" s="115"/>
      <c r="T263" s="115"/>
      <c r="U263" s="115"/>
      <c r="V263" s="115"/>
      <c r="W263" s="115"/>
      <c r="X263" s="115"/>
      <c r="Y263" s="115"/>
      <c r="Z263" s="115"/>
      <c r="AA263" s="115"/>
      <c r="AB263" s="115"/>
      <c r="AC263" s="115"/>
    </row>
    <row r="264" spans="1:29" ht="15.75" customHeight="1" x14ac:dyDescent="0.3">
      <c r="A264" s="115"/>
      <c r="B264" s="115"/>
      <c r="C264" s="116"/>
      <c r="D264" s="116"/>
      <c r="E264" s="116"/>
      <c r="F264" s="116"/>
      <c r="G264" s="116"/>
      <c r="H264" s="116"/>
      <c r="I264" s="115"/>
      <c r="J264" s="115"/>
      <c r="K264" s="115"/>
      <c r="L264" s="115"/>
      <c r="M264" s="115"/>
      <c r="N264" s="115"/>
      <c r="O264" s="115"/>
      <c r="P264" s="115"/>
      <c r="Q264" s="115"/>
      <c r="R264" s="115"/>
      <c r="S264" s="115"/>
      <c r="T264" s="115"/>
      <c r="U264" s="115"/>
      <c r="V264" s="115"/>
      <c r="W264" s="115"/>
      <c r="X264" s="115"/>
      <c r="Y264" s="115"/>
      <c r="Z264" s="115"/>
      <c r="AA264" s="115"/>
      <c r="AB264" s="115"/>
      <c r="AC264" s="115"/>
    </row>
    <row r="265" spans="1:29" ht="15.75" customHeight="1" x14ac:dyDescent="0.3">
      <c r="A265" s="115"/>
      <c r="B265" s="115"/>
      <c r="C265" s="116"/>
      <c r="D265" s="116"/>
      <c r="E265" s="116"/>
      <c r="F265" s="116"/>
      <c r="G265" s="116"/>
      <c r="H265" s="116"/>
      <c r="I265" s="115"/>
      <c r="J265" s="115"/>
      <c r="K265" s="115"/>
      <c r="L265" s="115"/>
      <c r="M265" s="115"/>
      <c r="N265" s="115"/>
      <c r="O265" s="115"/>
      <c r="P265" s="115"/>
      <c r="Q265" s="115"/>
      <c r="R265" s="115"/>
      <c r="S265" s="115"/>
      <c r="T265" s="115"/>
      <c r="U265" s="115"/>
      <c r="V265" s="115"/>
      <c r="W265" s="115"/>
      <c r="X265" s="115"/>
      <c r="Y265" s="115"/>
      <c r="Z265" s="115"/>
      <c r="AA265" s="115"/>
      <c r="AB265" s="115"/>
      <c r="AC265" s="115"/>
    </row>
    <row r="266" spans="1:29" ht="15.75" customHeight="1" x14ac:dyDescent="0.3">
      <c r="A266" s="115"/>
      <c r="B266" s="115"/>
      <c r="C266" s="116"/>
      <c r="D266" s="116"/>
      <c r="E266" s="116"/>
      <c r="F266" s="116"/>
      <c r="G266" s="116"/>
      <c r="H266" s="116"/>
      <c r="I266" s="115"/>
      <c r="J266" s="115"/>
      <c r="K266" s="115"/>
      <c r="L266" s="115"/>
      <c r="M266" s="115"/>
      <c r="N266" s="115"/>
      <c r="O266" s="115"/>
      <c r="P266" s="115"/>
      <c r="Q266" s="115"/>
      <c r="R266" s="115"/>
      <c r="S266" s="115"/>
      <c r="T266" s="115"/>
      <c r="U266" s="115"/>
      <c r="V266" s="115"/>
      <c r="W266" s="115"/>
      <c r="X266" s="115"/>
      <c r="Y266" s="115"/>
      <c r="Z266" s="115"/>
      <c r="AA266" s="115"/>
      <c r="AB266" s="115"/>
      <c r="AC266" s="115"/>
    </row>
    <row r="267" spans="1:29" ht="15.75" customHeight="1" x14ac:dyDescent="0.3">
      <c r="A267" s="115"/>
      <c r="B267" s="115"/>
      <c r="C267" s="116"/>
      <c r="D267" s="116"/>
      <c r="E267" s="116"/>
      <c r="F267" s="116"/>
      <c r="G267" s="116"/>
      <c r="H267" s="116"/>
      <c r="I267" s="115"/>
      <c r="J267" s="115"/>
      <c r="K267" s="115"/>
      <c r="L267" s="115"/>
      <c r="M267" s="115"/>
      <c r="N267" s="115"/>
      <c r="O267" s="115"/>
      <c r="P267" s="115"/>
      <c r="Q267" s="115"/>
      <c r="R267" s="115"/>
      <c r="S267" s="115"/>
      <c r="T267" s="115"/>
      <c r="U267" s="115"/>
      <c r="V267" s="115"/>
      <c r="W267" s="115"/>
      <c r="X267" s="115"/>
      <c r="Y267" s="115"/>
      <c r="Z267" s="115"/>
      <c r="AA267" s="115"/>
      <c r="AB267" s="115"/>
      <c r="AC267" s="115"/>
    </row>
    <row r="268" spans="1:29" ht="15.75" customHeight="1" x14ac:dyDescent="0.3">
      <c r="A268" s="115"/>
      <c r="B268" s="115"/>
      <c r="C268" s="116"/>
      <c r="D268" s="116"/>
      <c r="E268" s="116"/>
      <c r="F268" s="116"/>
      <c r="G268" s="116"/>
      <c r="H268" s="116"/>
      <c r="I268" s="115"/>
      <c r="J268" s="115"/>
      <c r="K268" s="115"/>
      <c r="L268" s="115"/>
      <c r="M268" s="115"/>
      <c r="N268" s="115"/>
      <c r="O268" s="115"/>
      <c r="P268" s="115"/>
      <c r="Q268" s="115"/>
      <c r="R268" s="115"/>
      <c r="S268" s="115"/>
      <c r="T268" s="115"/>
      <c r="U268" s="115"/>
      <c r="V268" s="115"/>
      <c r="W268" s="115"/>
      <c r="X268" s="115"/>
      <c r="Y268" s="115"/>
      <c r="Z268" s="115"/>
      <c r="AA268" s="115"/>
      <c r="AB268" s="115"/>
      <c r="AC268" s="115"/>
    </row>
    <row r="269" spans="1:29" ht="15.75" customHeight="1" x14ac:dyDescent="0.3">
      <c r="A269" s="115"/>
      <c r="B269" s="115"/>
      <c r="C269" s="116"/>
      <c r="D269" s="116"/>
      <c r="E269" s="116"/>
      <c r="F269" s="116"/>
      <c r="G269" s="116"/>
      <c r="H269" s="116"/>
      <c r="I269" s="115"/>
      <c r="J269" s="115"/>
      <c r="K269" s="115"/>
      <c r="L269" s="115"/>
      <c r="M269" s="115"/>
      <c r="N269" s="115"/>
      <c r="O269" s="115"/>
      <c r="P269" s="115"/>
      <c r="Q269" s="115"/>
      <c r="R269" s="115"/>
      <c r="S269" s="115"/>
      <c r="T269" s="115"/>
      <c r="U269" s="115"/>
      <c r="V269" s="115"/>
      <c r="W269" s="115"/>
      <c r="X269" s="115"/>
      <c r="Y269" s="115"/>
      <c r="Z269" s="115"/>
      <c r="AA269" s="115"/>
      <c r="AB269" s="115"/>
      <c r="AC269" s="115"/>
    </row>
    <row r="270" spans="1:29" ht="15.75" customHeight="1" x14ac:dyDescent="0.3">
      <c r="A270" s="115"/>
      <c r="B270" s="115"/>
      <c r="C270" s="116"/>
      <c r="D270" s="116"/>
      <c r="E270" s="116"/>
      <c r="F270" s="116"/>
      <c r="G270" s="116"/>
      <c r="H270" s="116"/>
      <c r="I270" s="115"/>
      <c r="J270" s="115"/>
      <c r="K270" s="115"/>
      <c r="L270" s="115"/>
      <c r="M270" s="115"/>
      <c r="N270" s="115"/>
      <c r="O270" s="115"/>
      <c r="P270" s="115"/>
      <c r="Q270" s="115"/>
      <c r="R270" s="115"/>
      <c r="S270" s="115"/>
      <c r="T270" s="115"/>
      <c r="U270" s="115"/>
      <c r="V270" s="115"/>
      <c r="W270" s="115"/>
      <c r="X270" s="115"/>
      <c r="Y270" s="115"/>
      <c r="Z270" s="115"/>
      <c r="AA270" s="115"/>
      <c r="AB270" s="115"/>
      <c r="AC270" s="115"/>
    </row>
    <row r="271" spans="1:29" ht="15.75" customHeight="1" x14ac:dyDescent="0.3">
      <c r="A271" s="115"/>
      <c r="B271" s="115"/>
      <c r="C271" s="116"/>
      <c r="D271" s="116"/>
      <c r="E271" s="116"/>
      <c r="F271" s="116"/>
      <c r="G271" s="116"/>
      <c r="H271" s="116"/>
      <c r="I271" s="115"/>
      <c r="J271" s="115"/>
      <c r="K271" s="115"/>
      <c r="L271" s="115"/>
      <c r="M271" s="115"/>
      <c r="N271" s="115"/>
      <c r="O271" s="115"/>
      <c r="P271" s="115"/>
      <c r="Q271" s="115"/>
      <c r="R271" s="115"/>
      <c r="S271" s="115"/>
      <c r="T271" s="115"/>
      <c r="U271" s="115"/>
      <c r="V271" s="115"/>
      <c r="W271" s="115"/>
      <c r="X271" s="115"/>
      <c r="Y271" s="115"/>
      <c r="Z271" s="115"/>
      <c r="AA271" s="115"/>
      <c r="AB271" s="115"/>
      <c r="AC271" s="115"/>
    </row>
    <row r="272" spans="1:29" ht="15.75" customHeight="1" x14ac:dyDescent="0.3">
      <c r="A272" s="115"/>
      <c r="B272" s="115"/>
      <c r="C272" s="116"/>
      <c r="D272" s="116"/>
      <c r="E272" s="116"/>
      <c r="F272" s="116"/>
      <c r="G272" s="116"/>
      <c r="H272" s="116"/>
      <c r="I272" s="115"/>
      <c r="J272" s="115"/>
      <c r="K272" s="115"/>
      <c r="L272" s="115"/>
      <c r="M272" s="115"/>
      <c r="N272" s="115"/>
      <c r="O272" s="115"/>
      <c r="P272" s="115"/>
      <c r="Q272" s="115"/>
      <c r="R272" s="115"/>
      <c r="S272" s="115"/>
      <c r="T272" s="115"/>
      <c r="U272" s="115"/>
      <c r="V272" s="115"/>
      <c r="W272" s="115"/>
      <c r="X272" s="115"/>
      <c r="Y272" s="115"/>
      <c r="Z272" s="115"/>
      <c r="AA272" s="115"/>
      <c r="AB272" s="115"/>
      <c r="AC272" s="115"/>
    </row>
    <row r="273" spans="1:29" ht="15.75" customHeight="1" x14ac:dyDescent="0.3">
      <c r="A273" s="115"/>
      <c r="B273" s="115"/>
      <c r="C273" s="116"/>
      <c r="D273" s="116"/>
      <c r="E273" s="116"/>
      <c r="F273" s="116"/>
      <c r="G273" s="116"/>
      <c r="H273" s="116"/>
      <c r="I273" s="115"/>
      <c r="J273" s="115"/>
      <c r="K273" s="115"/>
      <c r="L273" s="115"/>
      <c r="M273" s="115"/>
      <c r="N273" s="115"/>
      <c r="O273" s="115"/>
      <c r="P273" s="115"/>
      <c r="Q273" s="115"/>
      <c r="R273" s="115"/>
      <c r="S273" s="115"/>
      <c r="T273" s="115"/>
      <c r="U273" s="115"/>
      <c r="V273" s="115"/>
      <c r="W273" s="115"/>
      <c r="X273" s="115"/>
      <c r="Y273" s="115"/>
      <c r="Z273" s="115"/>
      <c r="AA273" s="115"/>
      <c r="AB273" s="115"/>
      <c r="AC273" s="115"/>
    </row>
    <row r="274" spans="1:29" ht="15.75" customHeight="1" x14ac:dyDescent="0.3">
      <c r="A274" s="115"/>
      <c r="B274" s="115"/>
      <c r="C274" s="116"/>
      <c r="D274" s="116"/>
      <c r="E274" s="116"/>
      <c r="F274" s="116"/>
      <c r="G274" s="116"/>
      <c r="H274" s="116"/>
      <c r="I274" s="115"/>
      <c r="J274" s="115"/>
      <c r="K274" s="115"/>
      <c r="L274" s="115"/>
      <c r="M274" s="115"/>
      <c r="N274" s="115"/>
      <c r="O274" s="115"/>
      <c r="P274" s="115"/>
      <c r="Q274" s="115"/>
      <c r="R274" s="115"/>
      <c r="S274" s="115"/>
      <c r="T274" s="115"/>
      <c r="U274" s="115"/>
      <c r="V274" s="115"/>
      <c r="W274" s="115"/>
      <c r="X274" s="115"/>
      <c r="Y274" s="115"/>
      <c r="Z274" s="115"/>
      <c r="AA274" s="115"/>
      <c r="AB274" s="115"/>
      <c r="AC274" s="115"/>
    </row>
    <row r="275" spans="1:29" ht="15.75" customHeight="1" x14ac:dyDescent="0.3">
      <c r="A275" s="115"/>
      <c r="B275" s="115"/>
      <c r="C275" s="116"/>
      <c r="D275" s="116"/>
      <c r="E275" s="116"/>
      <c r="F275" s="116"/>
      <c r="G275" s="116"/>
      <c r="H275" s="116"/>
      <c r="I275" s="115"/>
      <c r="J275" s="115"/>
      <c r="K275" s="115"/>
      <c r="L275" s="115"/>
      <c r="M275" s="115"/>
      <c r="N275" s="115"/>
      <c r="O275" s="115"/>
      <c r="P275" s="115"/>
      <c r="Q275" s="115"/>
      <c r="R275" s="115"/>
      <c r="S275" s="115"/>
      <c r="T275" s="115"/>
      <c r="U275" s="115"/>
      <c r="V275" s="115"/>
      <c r="W275" s="115"/>
      <c r="X275" s="115"/>
      <c r="Y275" s="115"/>
      <c r="Z275" s="115"/>
      <c r="AA275" s="115"/>
      <c r="AB275" s="115"/>
      <c r="AC275" s="115"/>
    </row>
    <row r="276" spans="1:29" ht="15.75" customHeight="1" x14ac:dyDescent="0.3">
      <c r="A276" s="115"/>
      <c r="B276" s="115"/>
      <c r="C276" s="116"/>
      <c r="D276" s="116"/>
      <c r="E276" s="116"/>
      <c r="F276" s="116"/>
      <c r="G276" s="116"/>
      <c r="H276" s="116"/>
      <c r="I276" s="115"/>
      <c r="J276" s="115"/>
      <c r="K276" s="115"/>
      <c r="L276" s="115"/>
      <c r="M276" s="115"/>
      <c r="N276" s="115"/>
      <c r="O276" s="115"/>
      <c r="P276" s="115"/>
      <c r="Q276" s="115"/>
      <c r="R276" s="115"/>
      <c r="S276" s="115"/>
      <c r="T276" s="115"/>
      <c r="U276" s="115"/>
      <c r="V276" s="115"/>
      <c r="W276" s="115"/>
      <c r="X276" s="115"/>
      <c r="Y276" s="115"/>
      <c r="Z276" s="115"/>
      <c r="AA276" s="115"/>
      <c r="AB276" s="115"/>
      <c r="AC276" s="115"/>
    </row>
    <row r="277" spans="1:29" ht="15.75" customHeight="1" x14ac:dyDescent="0.3">
      <c r="A277" s="115"/>
      <c r="B277" s="115"/>
      <c r="C277" s="116"/>
      <c r="D277" s="116"/>
      <c r="E277" s="116"/>
      <c r="F277" s="116"/>
      <c r="G277" s="116"/>
      <c r="H277" s="116"/>
      <c r="I277" s="115"/>
      <c r="J277" s="115"/>
      <c r="K277" s="115"/>
      <c r="L277" s="115"/>
      <c r="M277" s="115"/>
      <c r="N277" s="115"/>
      <c r="O277" s="115"/>
      <c r="P277" s="115"/>
      <c r="Q277" s="115"/>
      <c r="R277" s="115"/>
      <c r="S277" s="115"/>
      <c r="T277" s="115"/>
      <c r="U277" s="115"/>
      <c r="V277" s="115"/>
      <c r="W277" s="115"/>
      <c r="X277" s="115"/>
      <c r="Y277" s="115"/>
      <c r="Z277" s="115"/>
      <c r="AA277" s="115"/>
      <c r="AB277" s="115"/>
      <c r="AC277" s="115"/>
    </row>
    <row r="278" spans="1:29" ht="15.75" customHeight="1" x14ac:dyDescent="0.3">
      <c r="A278" s="115"/>
      <c r="B278" s="115"/>
      <c r="C278" s="116"/>
      <c r="D278" s="116"/>
      <c r="E278" s="116"/>
      <c r="F278" s="116"/>
      <c r="G278" s="116"/>
      <c r="H278" s="116"/>
      <c r="I278" s="115"/>
      <c r="J278" s="115"/>
      <c r="K278" s="115"/>
      <c r="L278" s="115"/>
      <c r="M278" s="115"/>
      <c r="N278" s="115"/>
      <c r="O278" s="115"/>
      <c r="P278" s="115"/>
      <c r="Q278" s="115"/>
      <c r="R278" s="115"/>
      <c r="S278" s="115"/>
      <c r="T278" s="115"/>
      <c r="U278" s="115"/>
      <c r="V278" s="115"/>
      <c r="W278" s="115"/>
      <c r="X278" s="115"/>
      <c r="Y278" s="115"/>
      <c r="Z278" s="115"/>
      <c r="AA278" s="115"/>
      <c r="AB278" s="115"/>
      <c r="AC278" s="115"/>
    </row>
    <row r="279" spans="1:29" ht="15.75" customHeight="1" x14ac:dyDescent="0.3">
      <c r="A279" s="115"/>
      <c r="B279" s="115"/>
      <c r="C279" s="116"/>
      <c r="D279" s="116"/>
      <c r="E279" s="116"/>
      <c r="F279" s="116"/>
      <c r="G279" s="116"/>
      <c r="H279" s="116"/>
      <c r="I279" s="115"/>
      <c r="J279" s="115"/>
      <c r="K279" s="115"/>
      <c r="L279" s="115"/>
      <c r="M279" s="115"/>
      <c r="N279" s="115"/>
      <c r="O279" s="115"/>
      <c r="P279" s="115"/>
      <c r="Q279" s="115"/>
      <c r="R279" s="115"/>
      <c r="S279" s="115"/>
      <c r="T279" s="115"/>
      <c r="U279" s="115"/>
      <c r="V279" s="115"/>
      <c r="W279" s="115"/>
      <c r="X279" s="115"/>
      <c r="Y279" s="115"/>
      <c r="Z279" s="115"/>
      <c r="AA279" s="115"/>
      <c r="AB279" s="115"/>
      <c r="AC279" s="115"/>
    </row>
    <row r="280" spans="1:29" ht="15.75" customHeight="1" x14ac:dyDescent="0.3">
      <c r="A280" s="115"/>
      <c r="B280" s="115"/>
      <c r="C280" s="116"/>
      <c r="D280" s="116"/>
      <c r="E280" s="116"/>
      <c r="F280" s="116"/>
      <c r="G280" s="116"/>
      <c r="H280" s="116"/>
      <c r="I280" s="115"/>
      <c r="J280" s="115"/>
      <c r="K280" s="115"/>
      <c r="L280" s="115"/>
      <c r="M280" s="115"/>
      <c r="N280" s="115"/>
      <c r="O280" s="115"/>
      <c r="P280" s="115"/>
      <c r="Q280" s="115"/>
      <c r="R280" s="115"/>
      <c r="S280" s="115"/>
      <c r="T280" s="115"/>
      <c r="U280" s="115"/>
      <c r="V280" s="115"/>
      <c r="W280" s="115"/>
      <c r="X280" s="115"/>
      <c r="Y280" s="115"/>
      <c r="Z280" s="115"/>
      <c r="AA280" s="115"/>
      <c r="AB280" s="115"/>
      <c r="AC280" s="115"/>
    </row>
    <row r="281" spans="1:29" ht="15.75" customHeight="1" x14ac:dyDescent="0.3">
      <c r="A281" s="115"/>
      <c r="B281" s="115"/>
      <c r="C281" s="116"/>
      <c r="D281" s="116"/>
      <c r="E281" s="116"/>
      <c r="F281" s="116"/>
      <c r="G281" s="116"/>
      <c r="H281" s="116"/>
      <c r="I281" s="115"/>
      <c r="J281" s="115"/>
      <c r="K281" s="115"/>
      <c r="L281" s="115"/>
      <c r="M281" s="115"/>
      <c r="N281" s="115"/>
      <c r="O281" s="115"/>
      <c r="P281" s="115"/>
      <c r="Q281" s="115"/>
      <c r="R281" s="115"/>
      <c r="S281" s="115"/>
      <c r="T281" s="115"/>
      <c r="U281" s="115"/>
      <c r="V281" s="115"/>
      <c r="W281" s="115"/>
      <c r="X281" s="115"/>
      <c r="Y281" s="115"/>
      <c r="Z281" s="115"/>
      <c r="AA281" s="115"/>
      <c r="AB281" s="115"/>
      <c r="AC281" s="115"/>
    </row>
    <row r="282" spans="1:29" ht="15.75" customHeight="1" x14ac:dyDescent="0.3">
      <c r="A282" s="115"/>
      <c r="B282" s="115"/>
      <c r="C282" s="116"/>
      <c r="D282" s="116"/>
      <c r="E282" s="116"/>
      <c r="F282" s="116"/>
      <c r="G282" s="116"/>
      <c r="H282" s="116"/>
      <c r="I282" s="115"/>
      <c r="J282" s="115"/>
      <c r="K282" s="115"/>
      <c r="L282" s="115"/>
      <c r="M282" s="115"/>
      <c r="N282" s="115"/>
      <c r="O282" s="115"/>
      <c r="P282" s="115"/>
      <c r="Q282" s="115"/>
      <c r="R282" s="115"/>
      <c r="S282" s="115"/>
      <c r="T282" s="115"/>
      <c r="U282" s="115"/>
      <c r="V282" s="115"/>
      <c r="W282" s="115"/>
      <c r="X282" s="115"/>
      <c r="Y282" s="115"/>
      <c r="Z282" s="115"/>
      <c r="AA282" s="115"/>
      <c r="AB282" s="115"/>
      <c r="AC282" s="115"/>
    </row>
    <row r="283" spans="1:29" ht="15.75" customHeight="1" x14ac:dyDescent="0.3">
      <c r="A283" s="115"/>
      <c r="B283" s="115"/>
      <c r="C283" s="116"/>
      <c r="D283" s="116"/>
      <c r="E283" s="116"/>
      <c r="F283" s="116"/>
      <c r="G283" s="116"/>
      <c r="H283" s="116"/>
      <c r="I283" s="115"/>
      <c r="J283" s="115"/>
      <c r="K283" s="115"/>
      <c r="L283" s="115"/>
      <c r="M283" s="115"/>
      <c r="N283" s="115"/>
      <c r="O283" s="115"/>
      <c r="P283" s="115"/>
      <c r="Q283" s="115"/>
      <c r="R283" s="115"/>
      <c r="S283" s="115"/>
      <c r="T283" s="115"/>
      <c r="U283" s="115"/>
      <c r="V283" s="115"/>
      <c r="W283" s="115"/>
      <c r="X283" s="115"/>
      <c r="Y283" s="115"/>
      <c r="Z283" s="115"/>
      <c r="AA283" s="115"/>
      <c r="AB283" s="115"/>
      <c r="AC283" s="115"/>
    </row>
    <row r="284" spans="1:29" ht="15.75" customHeight="1" x14ac:dyDescent="0.3">
      <c r="A284" s="115"/>
      <c r="B284" s="115"/>
      <c r="C284" s="116"/>
      <c r="D284" s="116"/>
      <c r="E284" s="116"/>
      <c r="F284" s="116"/>
      <c r="G284" s="116"/>
      <c r="H284" s="116"/>
      <c r="I284" s="115"/>
      <c r="J284" s="115"/>
      <c r="K284" s="115"/>
      <c r="L284" s="115"/>
      <c r="M284" s="115"/>
      <c r="N284" s="115"/>
      <c r="O284" s="115"/>
      <c r="P284" s="115"/>
      <c r="Q284" s="115"/>
      <c r="R284" s="115"/>
      <c r="S284" s="115"/>
      <c r="T284" s="115"/>
      <c r="U284" s="115"/>
      <c r="V284" s="115"/>
      <c r="W284" s="115"/>
      <c r="X284" s="115"/>
      <c r="Y284" s="115"/>
      <c r="Z284" s="115"/>
      <c r="AA284" s="115"/>
      <c r="AB284" s="115"/>
      <c r="AC284" s="115"/>
    </row>
    <row r="285" spans="1:29" ht="15.75" customHeight="1" x14ac:dyDescent="0.3">
      <c r="A285" s="115"/>
      <c r="B285" s="115"/>
      <c r="C285" s="116"/>
      <c r="D285" s="116"/>
      <c r="E285" s="116"/>
      <c r="F285" s="116"/>
      <c r="G285" s="116"/>
      <c r="H285" s="116"/>
      <c r="I285" s="115"/>
      <c r="J285" s="115"/>
      <c r="K285" s="115"/>
      <c r="L285" s="115"/>
      <c r="M285" s="115"/>
      <c r="N285" s="115"/>
      <c r="O285" s="115"/>
      <c r="P285" s="115"/>
      <c r="Q285" s="115"/>
      <c r="R285" s="115"/>
      <c r="S285" s="115"/>
      <c r="T285" s="115"/>
      <c r="U285" s="115"/>
      <c r="V285" s="115"/>
      <c r="W285" s="115"/>
      <c r="X285" s="115"/>
      <c r="Y285" s="115"/>
      <c r="Z285" s="115"/>
      <c r="AA285" s="115"/>
      <c r="AB285" s="115"/>
      <c r="AC285" s="115"/>
    </row>
    <row r="286" spans="1:29" ht="15.75" customHeight="1" x14ac:dyDescent="0.3">
      <c r="A286" s="115"/>
      <c r="B286" s="115"/>
      <c r="C286" s="116"/>
      <c r="D286" s="116"/>
      <c r="E286" s="116"/>
      <c r="F286" s="116"/>
      <c r="G286" s="116"/>
      <c r="H286" s="116"/>
      <c r="I286" s="115"/>
      <c r="J286" s="115"/>
      <c r="K286" s="115"/>
      <c r="L286" s="115"/>
      <c r="M286" s="115"/>
      <c r="N286" s="115"/>
      <c r="O286" s="115"/>
      <c r="P286" s="115"/>
      <c r="Q286" s="115"/>
      <c r="R286" s="115"/>
      <c r="S286" s="115"/>
      <c r="T286" s="115"/>
      <c r="U286" s="115"/>
      <c r="V286" s="115"/>
      <c r="W286" s="115"/>
      <c r="X286" s="115"/>
      <c r="Y286" s="115"/>
      <c r="Z286" s="115"/>
      <c r="AA286" s="115"/>
      <c r="AB286" s="115"/>
      <c r="AC286" s="115"/>
    </row>
    <row r="287" spans="1:29" ht="15.75" customHeight="1" x14ac:dyDescent="0.3">
      <c r="A287" s="115"/>
      <c r="B287" s="115"/>
      <c r="C287" s="116"/>
      <c r="D287" s="116"/>
      <c r="E287" s="116"/>
      <c r="F287" s="116"/>
      <c r="G287" s="116"/>
      <c r="H287" s="116"/>
      <c r="I287" s="115"/>
      <c r="J287" s="115"/>
      <c r="K287" s="115"/>
      <c r="L287" s="115"/>
      <c r="M287" s="115"/>
      <c r="N287" s="115"/>
      <c r="O287" s="115"/>
      <c r="P287" s="115"/>
      <c r="Q287" s="115"/>
      <c r="R287" s="115"/>
      <c r="S287" s="115"/>
      <c r="T287" s="115"/>
      <c r="U287" s="115"/>
      <c r="V287" s="115"/>
      <c r="W287" s="115"/>
      <c r="X287" s="115"/>
      <c r="Y287" s="115"/>
      <c r="Z287" s="115"/>
      <c r="AA287" s="115"/>
      <c r="AB287" s="115"/>
      <c r="AC287" s="115"/>
    </row>
    <row r="288" spans="1:29" ht="15.75" customHeight="1" x14ac:dyDescent="0.3">
      <c r="A288" s="115"/>
      <c r="B288" s="115"/>
      <c r="C288" s="116"/>
      <c r="D288" s="116"/>
      <c r="E288" s="116"/>
      <c r="F288" s="116"/>
      <c r="G288" s="116"/>
      <c r="H288" s="116"/>
      <c r="I288" s="115"/>
      <c r="J288" s="115"/>
      <c r="K288" s="115"/>
      <c r="L288" s="115"/>
      <c r="M288" s="115"/>
      <c r="N288" s="115"/>
      <c r="O288" s="115"/>
      <c r="P288" s="115"/>
      <c r="Q288" s="115"/>
      <c r="R288" s="115"/>
      <c r="S288" s="115"/>
      <c r="T288" s="115"/>
      <c r="U288" s="115"/>
      <c r="V288" s="115"/>
      <c r="W288" s="115"/>
      <c r="X288" s="115"/>
      <c r="Y288" s="115"/>
      <c r="Z288" s="115"/>
      <c r="AA288" s="115"/>
      <c r="AB288" s="115"/>
      <c r="AC288" s="115"/>
    </row>
    <row r="289" spans="1:29" ht="15.75" customHeight="1" x14ac:dyDescent="0.3">
      <c r="A289" s="115"/>
      <c r="B289" s="115"/>
      <c r="C289" s="116"/>
      <c r="D289" s="116"/>
      <c r="E289" s="116"/>
      <c r="F289" s="116"/>
      <c r="G289" s="116"/>
      <c r="H289" s="116"/>
      <c r="I289" s="115"/>
      <c r="J289" s="115"/>
      <c r="K289" s="115"/>
      <c r="L289" s="115"/>
      <c r="M289" s="115"/>
      <c r="N289" s="115"/>
      <c r="O289" s="115"/>
      <c r="P289" s="115"/>
      <c r="Q289" s="115"/>
      <c r="R289" s="115"/>
      <c r="S289" s="115"/>
      <c r="T289" s="115"/>
      <c r="U289" s="115"/>
      <c r="V289" s="115"/>
      <c r="W289" s="115"/>
      <c r="X289" s="115"/>
      <c r="Y289" s="115"/>
      <c r="Z289" s="115"/>
      <c r="AA289" s="115"/>
      <c r="AB289" s="115"/>
      <c r="AC289" s="115"/>
    </row>
    <row r="290" spans="1:29" ht="15.75" customHeight="1" x14ac:dyDescent="0.3">
      <c r="A290" s="115"/>
      <c r="B290" s="115"/>
      <c r="C290" s="116"/>
      <c r="D290" s="116"/>
      <c r="E290" s="116"/>
      <c r="F290" s="116"/>
      <c r="G290" s="116"/>
      <c r="H290" s="116"/>
      <c r="I290" s="115"/>
      <c r="J290" s="115"/>
      <c r="K290" s="115"/>
      <c r="L290" s="115"/>
      <c r="M290" s="115"/>
      <c r="N290" s="115"/>
      <c r="O290" s="115"/>
      <c r="P290" s="115"/>
      <c r="Q290" s="115"/>
      <c r="R290" s="115"/>
      <c r="S290" s="115"/>
      <c r="T290" s="115"/>
      <c r="U290" s="115"/>
      <c r="V290" s="115"/>
      <c r="W290" s="115"/>
      <c r="X290" s="115"/>
      <c r="Y290" s="115"/>
      <c r="Z290" s="115"/>
      <c r="AA290" s="115"/>
      <c r="AB290" s="115"/>
      <c r="AC290" s="115"/>
    </row>
    <row r="291" spans="1:29" ht="15.75" customHeight="1" x14ac:dyDescent="0.3">
      <c r="A291" s="115"/>
      <c r="B291" s="115"/>
      <c r="C291" s="116"/>
      <c r="D291" s="116"/>
      <c r="E291" s="116"/>
      <c r="F291" s="116"/>
      <c r="G291" s="116"/>
      <c r="H291" s="116"/>
      <c r="I291" s="115"/>
      <c r="J291" s="115"/>
      <c r="K291" s="115"/>
      <c r="L291" s="115"/>
      <c r="M291" s="115"/>
      <c r="N291" s="115"/>
      <c r="O291" s="115"/>
      <c r="P291" s="115"/>
      <c r="Q291" s="115"/>
      <c r="R291" s="115"/>
      <c r="S291" s="115"/>
      <c r="T291" s="115"/>
      <c r="U291" s="115"/>
      <c r="V291" s="115"/>
      <c r="W291" s="115"/>
      <c r="X291" s="115"/>
      <c r="Y291" s="115"/>
      <c r="Z291" s="115"/>
      <c r="AA291" s="115"/>
      <c r="AB291" s="115"/>
      <c r="AC291" s="115"/>
    </row>
    <row r="292" spans="1:29" ht="15.75" customHeight="1" x14ac:dyDescent="0.3">
      <c r="A292" s="115"/>
      <c r="B292" s="115"/>
      <c r="C292" s="116"/>
      <c r="D292" s="116"/>
      <c r="E292" s="116"/>
      <c r="F292" s="116"/>
      <c r="G292" s="116"/>
      <c r="H292" s="116"/>
      <c r="I292" s="115"/>
      <c r="J292" s="115"/>
      <c r="K292" s="115"/>
      <c r="L292" s="115"/>
      <c r="M292" s="115"/>
      <c r="N292" s="115"/>
      <c r="O292" s="115"/>
      <c r="P292" s="115"/>
      <c r="Q292" s="115"/>
      <c r="R292" s="115"/>
      <c r="S292" s="115"/>
      <c r="T292" s="115"/>
      <c r="U292" s="115"/>
      <c r="V292" s="115"/>
      <c r="W292" s="115"/>
      <c r="X292" s="115"/>
      <c r="Y292" s="115"/>
      <c r="Z292" s="115"/>
      <c r="AA292" s="115"/>
      <c r="AB292" s="115"/>
      <c r="AC292" s="115"/>
    </row>
    <row r="293" spans="1:29" ht="15.75" customHeight="1" x14ac:dyDescent="0.3">
      <c r="A293" s="115"/>
      <c r="B293" s="115"/>
      <c r="C293" s="116"/>
      <c r="D293" s="116"/>
      <c r="E293" s="116"/>
      <c r="F293" s="116"/>
      <c r="G293" s="116"/>
      <c r="H293" s="116"/>
      <c r="I293" s="115"/>
      <c r="J293" s="115"/>
      <c r="K293" s="115"/>
      <c r="L293" s="115"/>
      <c r="M293" s="115"/>
      <c r="N293" s="115"/>
      <c r="O293" s="115"/>
      <c r="P293" s="115"/>
      <c r="Q293" s="115"/>
      <c r="R293" s="115"/>
      <c r="S293" s="115"/>
      <c r="T293" s="115"/>
      <c r="U293" s="115"/>
      <c r="V293" s="115"/>
      <c r="W293" s="115"/>
      <c r="X293" s="115"/>
      <c r="Y293" s="115"/>
      <c r="Z293" s="115"/>
      <c r="AA293" s="115"/>
      <c r="AB293" s="115"/>
      <c r="AC293" s="115"/>
    </row>
    <row r="294" spans="1:29" ht="15.75" customHeight="1" x14ac:dyDescent="0.3">
      <c r="A294" s="115"/>
      <c r="B294" s="115"/>
      <c r="C294" s="116"/>
      <c r="D294" s="116"/>
      <c r="E294" s="116"/>
      <c r="F294" s="116"/>
      <c r="G294" s="116"/>
      <c r="H294" s="116"/>
      <c r="I294" s="115"/>
      <c r="J294" s="115"/>
      <c r="K294" s="115"/>
      <c r="L294" s="115"/>
      <c r="M294" s="115"/>
      <c r="N294" s="115"/>
      <c r="O294" s="115"/>
      <c r="P294" s="115"/>
      <c r="Q294" s="115"/>
      <c r="R294" s="115"/>
      <c r="S294" s="115"/>
      <c r="T294" s="115"/>
      <c r="U294" s="115"/>
      <c r="V294" s="115"/>
      <c r="W294" s="115"/>
      <c r="X294" s="115"/>
      <c r="Y294" s="115"/>
      <c r="Z294" s="115"/>
      <c r="AA294" s="115"/>
      <c r="AB294" s="115"/>
      <c r="AC294" s="115"/>
    </row>
    <row r="295" spans="1:29" ht="15.75" customHeight="1" x14ac:dyDescent="0.3">
      <c r="A295" s="115"/>
      <c r="B295" s="115"/>
      <c r="C295" s="116"/>
      <c r="D295" s="116"/>
      <c r="E295" s="116"/>
      <c r="F295" s="116"/>
      <c r="G295" s="116"/>
      <c r="H295" s="116"/>
      <c r="I295" s="115"/>
      <c r="J295" s="115"/>
      <c r="K295" s="115"/>
      <c r="L295" s="115"/>
      <c r="M295" s="115"/>
      <c r="N295" s="115"/>
      <c r="O295" s="115"/>
      <c r="P295" s="115"/>
      <c r="Q295" s="115"/>
      <c r="R295" s="115"/>
      <c r="S295" s="115"/>
      <c r="T295" s="115"/>
      <c r="U295" s="115"/>
      <c r="V295" s="115"/>
      <c r="W295" s="115"/>
      <c r="X295" s="115"/>
      <c r="Y295" s="115"/>
      <c r="Z295" s="115"/>
      <c r="AA295" s="115"/>
      <c r="AB295" s="115"/>
      <c r="AC295" s="115"/>
    </row>
    <row r="296" spans="1:29" ht="15.75" customHeight="1" x14ac:dyDescent="0.3">
      <c r="A296" s="115"/>
      <c r="B296" s="115"/>
      <c r="C296" s="116"/>
      <c r="D296" s="116"/>
      <c r="E296" s="116"/>
      <c r="F296" s="116"/>
      <c r="G296" s="116"/>
      <c r="H296" s="116"/>
      <c r="I296" s="115"/>
      <c r="J296" s="115"/>
      <c r="K296" s="115"/>
      <c r="L296" s="115"/>
      <c r="M296" s="115"/>
      <c r="N296" s="115"/>
      <c r="O296" s="115"/>
      <c r="P296" s="115"/>
      <c r="Q296" s="115"/>
      <c r="R296" s="115"/>
      <c r="S296" s="115"/>
      <c r="T296" s="115"/>
      <c r="U296" s="115"/>
      <c r="V296" s="115"/>
      <c r="W296" s="115"/>
      <c r="X296" s="115"/>
      <c r="Y296" s="115"/>
      <c r="Z296" s="115"/>
      <c r="AA296" s="115"/>
      <c r="AB296" s="115"/>
      <c r="AC296" s="115"/>
    </row>
    <row r="297" spans="1:29" ht="15.75" customHeight="1" x14ac:dyDescent="0.3">
      <c r="A297" s="115"/>
      <c r="B297" s="115"/>
      <c r="C297" s="116"/>
      <c r="D297" s="116"/>
      <c r="E297" s="116"/>
      <c r="F297" s="116"/>
      <c r="G297" s="116"/>
      <c r="H297" s="116"/>
      <c r="I297" s="115"/>
      <c r="J297" s="115"/>
      <c r="K297" s="115"/>
      <c r="L297" s="115"/>
      <c r="M297" s="115"/>
      <c r="N297" s="115"/>
      <c r="O297" s="115"/>
      <c r="P297" s="115"/>
      <c r="Q297" s="115"/>
      <c r="R297" s="115"/>
      <c r="S297" s="115"/>
      <c r="T297" s="115"/>
      <c r="U297" s="115"/>
      <c r="V297" s="115"/>
      <c r="W297" s="115"/>
      <c r="X297" s="115"/>
      <c r="Y297" s="115"/>
      <c r="Z297" s="115"/>
      <c r="AA297" s="115"/>
      <c r="AB297" s="115"/>
      <c r="AC297" s="115"/>
    </row>
    <row r="298" spans="1:29" ht="15.75" customHeight="1" x14ac:dyDescent="0.3">
      <c r="A298" s="115"/>
      <c r="B298" s="115"/>
      <c r="C298" s="116"/>
      <c r="D298" s="116"/>
      <c r="E298" s="116"/>
      <c r="F298" s="116"/>
      <c r="G298" s="116"/>
      <c r="H298" s="116"/>
      <c r="I298" s="115"/>
      <c r="J298" s="115"/>
      <c r="K298" s="115"/>
      <c r="L298" s="115"/>
      <c r="M298" s="115"/>
      <c r="N298" s="115"/>
      <c r="O298" s="115"/>
      <c r="P298" s="115"/>
      <c r="Q298" s="115"/>
      <c r="R298" s="115"/>
      <c r="S298" s="115"/>
      <c r="T298" s="115"/>
      <c r="U298" s="115"/>
      <c r="V298" s="115"/>
      <c r="W298" s="115"/>
      <c r="X298" s="115"/>
      <c r="Y298" s="115"/>
      <c r="Z298" s="115"/>
      <c r="AA298" s="115"/>
      <c r="AB298" s="115"/>
      <c r="AC298" s="115"/>
    </row>
    <row r="299" spans="1:29" ht="15.75" customHeight="1" x14ac:dyDescent="0.3">
      <c r="A299" s="115"/>
      <c r="B299" s="115"/>
      <c r="C299" s="116"/>
      <c r="D299" s="116"/>
      <c r="E299" s="116"/>
      <c r="F299" s="116"/>
      <c r="G299" s="116"/>
      <c r="H299" s="116"/>
      <c r="I299" s="115"/>
      <c r="J299" s="115"/>
      <c r="K299" s="115"/>
      <c r="L299" s="115"/>
      <c r="M299" s="115"/>
      <c r="N299" s="115"/>
      <c r="O299" s="115"/>
      <c r="P299" s="115"/>
      <c r="Q299" s="115"/>
      <c r="R299" s="115"/>
      <c r="S299" s="115"/>
      <c r="T299" s="115"/>
      <c r="U299" s="115"/>
      <c r="V299" s="115"/>
      <c r="W299" s="115"/>
      <c r="X299" s="115"/>
      <c r="Y299" s="115"/>
      <c r="Z299" s="115"/>
      <c r="AA299" s="115"/>
      <c r="AB299" s="115"/>
      <c r="AC299" s="115"/>
    </row>
    <row r="300" spans="1:29" ht="15.75" customHeight="1" x14ac:dyDescent="0.3">
      <c r="A300" s="115"/>
      <c r="B300" s="115"/>
      <c r="C300" s="116"/>
      <c r="D300" s="116"/>
      <c r="E300" s="116"/>
      <c r="F300" s="116"/>
      <c r="G300" s="116"/>
      <c r="H300" s="116"/>
      <c r="I300" s="115"/>
      <c r="J300" s="115"/>
      <c r="K300" s="115"/>
      <c r="L300" s="115"/>
      <c r="M300" s="115"/>
      <c r="N300" s="115"/>
      <c r="O300" s="115"/>
      <c r="P300" s="115"/>
      <c r="Q300" s="115"/>
      <c r="R300" s="115"/>
      <c r="S300" s="115"/>
      <c r="T300" s="115"/>
      <c r="U300" s="115"/>
      <c r="V300" s="115"/>
      <c r="W300" s="115"/>
      <c r="X300" s="115"/>
      <c r="Y300" s="115"/>
      <c r="Z300" s="115"/>
      <c r="AA300" s="115"/>
      <c r="AB300" s="115"/>
      <c r="AC300" s="115"/>
    </row>
    <row r="301" spans="1:29" ht="15.75" customHeight="1" x14ac:dyDescent="0.3">
      <c r="A301" s="115"/>
      <c r="B301" s="115"/>
      <c r="C301" s="116"/>
      <c r="D301" s="116"/>
      <c r="E301" s="116"/>
      <c r="F301" s="116"/>
      <c r="G301" s="116"/>
      <c r="H301" s="116"/>
      <c r="I301" s="115"/>
      <c r="J301" s="115"/>
      <c r="K301" s="115"/>
      <c r="L301" s="115"/>
      <c r="M301" s="115"/>
      <c r="N301" s="115"/>
      <c r="O301" s="115"/>
      <c r="P301" s="115"/>
      <c r="Q301" s="115"/>
      <c r="R301" s="115"/>
      <c r="S301" s="115"/>
      <c r="T301" s="115"/>
      <c r="U301" s="115"/>
      <c r="V301" s="115"/>
      <c r="W301" s="115"/>
      <c r="X301" s="115"/>
      <c r="Y301" s="115"/>
      <c r="Z301" s="115"/>
      <c r="AA301" s="115"/>
      <c r="AB301" s="115"/>
      <c r="AC301" s="115"/>
    </row>
    <row r="302" spans="1:29" ht="15.75" customHeight="1" x14ac:dyDescent="0.3">
      <c r="A302" s="115"/>
      <c r="B302" s="115"/>
      <c r="C302" s="116"/>
      <c r="D302" s="116"/>
      <c r="E302" s="116"/>
      <c r="F302" s="116"/>
      <c r="G302" s="116"/>
      <c r="H302" s="116"/>
      <c r="I302" s="115"/>
      <c r="J302" s="115"/>
      <c r="K302" s="115"/>
      <c r="L302" s="115"/>
      <c r="M302" s="115"/>
      <c r="N302" s="115"/>
      <c r="O302" s="115"/>
      <c r="P302" s="115"/>
      <c r="Q302" s="115"/>
      <c r="R302" s="115"/>
      <c r="S302" s="115"/>
      <c r="T302" s="115"/>
      <c r="U302" s="115"/>
      <c r="V302" s="115"/>
      <c r="W302" s="115"/>
      <c r="X302" s="115"/>
      <c r="Y302" s="115"/>
      <c r="Z302" s="115"/>
      <c r="AA302" s="115"/>
      <c r="AB302" s="115"/>
      <c r="AC302" s="115"/>
    </row>
    <row r="303" spans="1:29" ht="15.75" customHeight="1" x14ac:dyDescent="0.3">
      <c r="A303" s="115"/>
      <c r="B303" s="115"/>
      <c r="C303" s="116"/>
      <c r="D303" s="116"/>
      <c r="E303" s="116"/>
      <c r="F303" s="116"/>
      <c r="G303" s="116"/>
      <c r="H303" s="116"/>
      <c r="I303" s="115"/>
      <c r="J303" s="115"/>
      <c r="K303" s="115"/>
      <c r="L303" s="115"/>
      <c r="M303" s="115"/>
      <c r="N303" s="115"/>
      <c r="O303" s="115"/>
      <c r="P303" s="115"/>
      <c r="Q303" s="115"/>
      <c r="R303" s="115"/>
      <c r="S303" s="115"/>
      <c r="T303" s="115"/>
      <c r="U303" s="115"/>
      <c r="V303" s="115"/>
      <c r="W303" s="115"/>
      <c r="X303" s="115"/>
      <c r="Y303" s="115"/>
      <c r="Z303" s="115"/>
      <c r="AA303" s="115"/>
      <c r="AB303" s="115"/>
      <c r="AC303" s="115"/>
    </row>
    <row r="304" spans="1:29" ht="15.75" customHeight="1" x14ac:dyDescent="0.3">
      <c r="A304" s="115"/>
      <c r="B304" s="115"/>
      <c r="C304" s="116"/>
      <c r="D304" s="116"/>
      <c r="E304" s="116"/>
      <c r="F304" s="116"/>
      <c r="G304" s="116"/>
      <c r="H304" s="116"/>
      <c r="I304" s="115"/>
      <c r="J304" s="115"/>
      <c r="K304" s="115"/>
      <c r="L304" s="115"/>
      <c r="M304" s="115"/>
      <c r="N304" s="115"/>
      <c r="O304" s="115"/>
      <c r="P304" s="115"/>
      <c r="Q304" s="115"/>
      <c r="R304" s="115"/>
      <c r="S304" s="115"/>
      <c r="T304" s="115"/>
      <c r="U304" s="115"/>
      <c r="V304" s="115"/>
      <c r="W304" s="115"/>
      <c r="X304" s="115"/>
      <c r="Y304" s="115"/>
      <c r="Z304" s="115"/>
      <c r="AA304" s="115"/>
      <c r="AB304" s="115"/>
      <c r="AC304" s="115"/>
    </row>
    <row r="305" spans="1:29" ht="15.75" customHeight="1" x14ac:dyDescent="0.3">
      <c r="A305" s="115"/>
      <c r="B305" s="115"/>
      <c r="C305" s="116"/>
      <c r="D305" s="116"/>
      <c r="E305" s="116"/>
      <c r="F305" s="116"/>
      <c r="G305" s="116"/>
      <c r="H305" s="116"/>
      <c r="I305" s="115"/>
      <c r="J305" s="115"/>
      <c r="K305" s="115"/>
      <c r="L305" s="115"/>
      <c r="M305" s="115"/>
      <c r="N305" s="115"/>
      <c r="O305" s="115"/>
      <c r="P305" s="115"/>
      <c r="Q305" s="115"/>
      <c r="R305" s="115"/>
      <c r="S305" s="115"/>
      <c r="T305" s="115"/>
      <c r="U305" s="115"/>
      <c r="V305" s="115"/>
      <c r="W305" s="115"/>
      <c r="X305" s="115"/>
      <c r="Y305" s="115"/>
      <c r="Z305" s="115"/>
      <c r="AA305" s="115"/>
      <c r="AB305" s="115"/>
      <c r="AC305" s="115"/>
    </row>
    <row r="306" spans="1:29" ht="15.75" customHeight="1" x14ac:dyDescent="0.3">
      <c r="A306" s="115"/>
      <c r="B306" s="115"/>
      <c r="C306" s="116"/>
      <c r="D306" s="116"/>
      <c r="E306" s="116"/>
      <c r="F306" s="116"/>
      <c r="G306" s="116"/>
      <c r="H306" s="116"/>
      <c r="I306" s="115"/>
      <c r="J306" s="115"/>
      <c r="K306" s="115"/>
      <c r="L306" s="115"/>
      <c r="M306" s="115"/>
      <c r="N306" s="115"/>
      <c r="O306" s="115"/>
      <c r="P306" s="115"/>
      <c r="Q306" s="115"/>
      <c r="R306" s="115"/>
      <c r="S306" s="115"/>
      <c r="T306" s="115"/>
      <c r="U306" s="115"/>
      <c r="V306" s="115"/>
      <c r="W306" s="115"/>
      <c r="X306" s="115"/>
      <c r="Y306" s="115"/>
      <c r="Z306" s="115"/>
      <c r="AA306" s="115"/>
      <c r="AB306" s="115"/>
      <c r="AC306" s="115"/>
    </row>
    <row r="307" spans="1:29" ht="15.75" customHeight="1" x14ac:dyDescent="0.3">
      <c r="A307" s="115"/>
      <c r="B307" s="115"/>
      <c r="C307" s="116"/>
      <c r="D307" s="116"/>
      <c r="E307" s="116"/>
      <c r="F307" s="116"/>
      <c r="G307" s="116"/>
      <c r="H307" s="116"/>
      <c r="I307" s="115"/>
      <c r="J307" s="115"/>
      <c r="K307" s="115"/>
      <c r="L307" s="115"/>
      <c r="M307" s="115"/>
      <c r="N307" s="115"/>
      <c r="O307" s="115"/>
      <c r="P307" s="115"/>
      <c r="Q307" s="115"/>
      <c r="R307" s="115"/>
      <c r="S307" s="115"/>
      <c r="T307" s="115"/>
      <c r="U307" s="115"/>
      <c r="V307" s="115"/>
      <c r="W307" s="115"/>
      <c r="X307" s="115"/>
      <c r="Y307" s="115"/>
      <c r="Z307" s="115"/>
      <c r="AA307" s="115"/>
      <c r="AB307" s="115"/>
      <c r="AC307" s="115"/>
    </row>
    <row r="308" spans="1:29" ht="15.75" customHeight="1" x14ac:dyDescent="0.3">
      <c r="A308" s="115"/>
      <c r="B308" s="115"/>
      <c r="C308" s="116"/>
      <c r="D308" s="116"/>
      <c r="E308" s="116"/>
      <c r="F308" s="116"/>
      <c r="G308" s="116"/>
      <c r="H308" s="116"/>
      <c r="I308" s="115"/>
      <c r="J308" s="115"/>
      <c r="K308" s="115"/>
      <c r="L308" s="115"/>
      <c r="M308" s="115"/>
      <c r="N308" s="115"/>
      <c r="O308" s="115"/>
      <c r="P308" s="115"/>
      <c r="Q308" s="115"/>
      <c r="R308" s="115"/>
      <c r="S308" s="115"/>
      <c r="T308" s="115"/>
      <c r="U308" s="115"/>
      <c r="V308" s="115"/>
      <c r="W308" s="115"/>
      <c r="X308" s="115"/>
      <c r="Y308" s="115"/>
      <c r="Z308" s="115"/>
      <c r="AA308" s="115"/>
      <c r="AB308" s="115"/>
      <c r="AC308" s="115"/>
    </row>
    <row r="309" spans="1:29" ht="15.75" customHeight="1" x14ac:dyDescent="0.3">
      <c r="A309" s="115"/>
      <c r="B309" s="115"/>
      <c r="C309" s="116"/>
      <c r="D309" s="116"/>
      <c r="E309" s="116"/>
      <c r="F309" s="116"/>
      <c r="G309" s="116"/>
      <c r="H309" s="116"/>
      <c r="I309" s="115"/>
      <c r="J309" s="115"/>
      <c r="K309" s="115"/>
      <c r="L309" s="115"/>
      <c r="M309" s="115"/>
      <c r="N309" s="115"/>
      <c r="O309" s="115"/>
      <c r="P309" s="115"/>
      <c r="Q309" s="115"/>
      <c r="R309" s="115"/>
      <c r="S309" s="115"/>
      <c r="T309" s="115"/>
      <c r="U309" s="115"/>
      <c r="V309" s="115"/>
      <c r="W309" s="115"/>
      <c r="X309" s="115"/>
      <c r="Y309" s="115"/>
      <c r="Z309" s="115"/>
      <c r="AA309" s="115"/>
      <c r="AB309" s="115"/>
      <c r="AC309" s="115"/>
    </row>
    <row r="310" spans="1:29" ht="15.75" customHeight="1" x14ac:dyDescent="0.3">
      <c r="A310" s="115"/>
      <c r="B310" s="115"/>
      <c r="C310" s="116"/>
      <c r="D310" s="116"/>
      <c r="E310" s="116"/>
      <c r="F310" s="116"/>
      <c r="G310" s="116"/>
      <c r="H310" s="116"/>
      <c r="I310" s="115"/>
      <c r="J310" s="115"/>
      <c r="K310" s="115"/>
      <c r="L310" s="115"/>
      <c r="M310" s="115"/>
      <c r="N310" s="115"/>
      <c r="O310" s="115"/>
      <c r="P310" s="115"/>
      <c r="Q310" s="115"/>
      <c r="R310" s="115"/>
      <c r="S310" s="115"/>
      <c r="T310" s="115"/>
      <c r="U310" s="115"/>
      <c r="V310" s="115"/>
      <c r="W310" s="115"/>
      <c r="X310" s="115"/>
      <c r="Y310" s="115"/>
      <c r="Z310" s="115"/>
      <c r="AA310" s="115"/>
      <c r="AB310" s="115"/>
      <c r="AC310" s="115"/>
    </row>
    <row r="311" spans="1:29" ht="15.75" customHeight="1" x14ac:dyDescent="0.3">
      <c r="A311" s="115"/>
      <c r="B311" s="115"/>
      <c r="C311" s="116"/>
      <c r="D311" s="116"/>
      <c r="E311" s="116"/>
      <c r="F311" s="116"/>
      <c r="G311" s="116"/>
      <c r="H311" s="116"/>
      <c r="I311" s="115"/>
      <c r="J311" s="115"/>
      <c r="K311" s="115"/>
      <c r="L311" s="115"/>
      <c r="M311" s="115"/>
      <c r="N311" s="115"/>
      <c r="O311" s="115"/>
      <c r="P311" s="115"/>
      <c r="Q311" s="115"/>
      <c r="R311" s="115"/>
      <c r="S311" s="115"/>
      <c r="T311" s="115"/>
      <c r="U311" s="115"/>
      <c r="V311" s="115"/>
      <c r="W311" s="115"/>
      <c r="X311" s="115"/>
      <c r="Y311" s="115"/>
      <c r="Z311" s="115"/>
      <c r="AA311" s="115"/>
      <c r="AB311" s="115"/>
      <c r="AC311" s="115"/>
    </row>
    <row r="312" spans="1:29" ht="15.75" customHeight="1" x14ac:dyDescent="0.3">
      <c r="A312" s="115"/>
      <c r="B312" s="115"/>
      <c r="C312" s="116"/>
      <c r="D312" s="116"/>
      <c r="E312" s="116"/>
      <c r="F312" s="116"/>
      <c r="G312" s="116"/>
      <c r="H312" s="116"/>
      <c r="I312" s="115"/>
      <c r="J312" s="115"/>
      <c r="K312" s="115"/>
      <c r="L312" s="115"/>
      <c r="M312" s="115"/>
      <c r="N312" s="115"/>
      <c r="O312" s="115"/>
      <c r="P312" s="115"/>
      <c r="Q312" s="115"/>
      <c r="R312" s="115"/>
      <c r="S312" s="115"/>
      <c r="T312" s="115"/>
      <c r="U312" s="115"/>
      <c r="V312" s="115"/>
      <c r="W312" s="115"/>
      <c r="X312" s="115"/>
      <c r="Y312" s="115"/>
      <c r="Z312" s="115"/>
      <c r="AA312" s="115"/>
      <c r="AB312" s="115"/>
      <c r="AC312" s="115"/>
    </row>
    <row r="313" spans="1:29" ht="15.75" customHeight="1" x14ac:dyDescent="0.3">
      <c r="A313" s="115"/>
      <c r="B313" s="115"/>
      <c r="C313" s="116"/>
      <c r="D313" s="116"/>
      <c r="E313" s="116"/>
      <c r="F313" s="116"/>
      <c r="G313" s="116"/>
      <c r="H313" s="116"/>
      <c r="I313" s="115"/>
      <c r="J313" s="115"/>
      <c r="K313" s="115"/>
      <c r="L313" s="115"/>
      <c r="M313" s="115"/>
      <c r="N313" s="115"/>
      <c r="O313" s="115"/>
      <c r="P313" s="115"/>
      <c r="Q313" s="115"/>
      <c r="R313" s="115"/>
      <c r="S313" s="115"/>
      <c r="T313" s="115"/>
      <c r="U313" s="115"/>
      <c r="V313" s="115"/>
      <c r="W313" s="115"/>
      <c r="X313" s="115"/>
      <c r="Y313" s="115"/>
      <c r="Z313" s="115"/>
      <c r="AA313" s="115"/>
      <c r="AB313" s="115"/>
      <c r="AC313" s="115"/>
    </row>
    <row r="314" spans="1:29" ht="15.75" customHeight="1" x14ac:dyDescent="0.3">
      <c r="A314" s="115"/>
      <c r="B314" s="115"/>
      <c r="C314" s="116"/>
      <c r="D314" s="116"/>
      <c r="E314" s="116"/>
      <c r="F314" s="116"/>
      <c r="G314" s="116"/>
      <c r="H314" s="116"/>
      <c r="I314" s="115"/>
      <c r="J314" s="115"/>
      <c r="K314" s="115"/>
      <c r="L314" s="115"/>
      <c r="M314" s="115"/>
      <c r="N314" s="115"/>
      <c r="O314" s="115"/>
      <c r="P314" s="115"/>
      <c r="Q314" s="115"/>
      <c r="R314" s="115"/>
      <c r="S314" s="115"/>
      <c r="T314" s="115"/>
      <c r="U314" s="115"/>
      <c r="V314" s="115"/>
      <c r="W314" s="115"/>
      <c r="X314" s="115"/>
      <c r="Y314" s="115"/>
      <c r="Z314" s="115"/>
      <c r="AA314" s="115"/>
      <c r="AB314" s="115"/>
      <c r="AC314" s="115"/>
    </row>
    <row r="315" spans="1:29" ht="15.75" customHeight="1" x14ac:dyDescent="0.3">
      <c r="A315" s="115"/>
      <c r="B315" s="115"/>
      <c r="C315" s="116"/>
      <c r="D315" s="116"/>
      <c r="E315" s="116"/>
      <c r="F315" s="116"/>
      <c r="G315" s="116"/>
      <c r="H315" s="116"/>
      <c r="I315" s="115"/>
      <c r="J315" s="115"/>
      <c r="K315" s="115"/>
      <c r="L315" s="115"/>
      <c r="M315" s="115"/>
      <c r="N315" s="115"/>
      <c r="O315" s="115"/>
      <c r="P315" s="115"/>
      <c r="Q315" s="115"/>
      <c r="R315" s="115"/>
      <c r="S315" s="115"/>
      <c r="T315" s="115"/>
      <c r="U315" s="115"/>
      <c r="V315" s="115"/>
      <c r="W315" s="115"/>
      <c r="X315" s="115"/>
      <c r="Y315" s="115"/>
      <c r="Z315" s="115"/>
      <c r="AA315" s="115"/>
      <c r="AB315" s="115"/>
      <c r="AC315" s="115"/>
    </row>
    <row r="316" spans="1:29" ht="15.75" customHeight="1" x14ac:dyDescent="0.3">
      <c r="A316" s="115"/>
      <c r="B316" s="115"/>
      <c r="C316" s="116"/>
      <c r="D316" s="116"/>
      <c r="E316" s="116"/>
      <c r="F316" s="116"/>
      <c r="G316" s="116"/>
      <c r="H316" s="116"/>
      <c r="I316" s="115"/>
      <c r="J316" s="115"/>
      <c r="K316" s="115"/>
      <c r="L316" s="115"/>
      <c r="M316" s="115"/>
      <c r="N316" s="115"/>
      <c r="O316" s="115"/>
      <c r="P316" s="115"/>
      <c r="Q316" s="115"/>
      <c r="R316" s="115"/>
      <c r="S316" s="115"/>
      <c r="T316" s="115"/>
      <c r="U316" s="115"/>
      <c r="V316" s="115"/>
      <c r="W316" s="115"/>
      <c r="X316" s="115"/>
      <c r="Y316" s="115"/>
      <c r="Z316" s="115"/>
      <c r="AA316" s="115"/>
      <c r="AB316" s="115"/>
      <c r="AC316" s="115"/>
    </row>
    <row r="317" spans="1:29" ht="15.75" customHeight="1" x14ac:dyDescent="0.3">
      <c r="A317" s="115"/>
      <c r="B317" s="115"/>
      <c r="C317" s="116"/>
      <c r="D317" s="116"/>
      <c r="E317" s="116"/>
      <c r="F317" s="116"/>
      <c r="G317" s="116"/>
      <c r="H317" s="116"/>
      <c r="I317" s="115"/>
      <c r="J317" s="115"/>
      <c r="K317" s="115"/>
      <c r="L317" s="115"/>
      <c r="M317" s="115"/>
      <c r="N317" s="115"/>
      <c r="O317" s="115"/>
      <c r="P317" s="115"/>
      <c r="Q317" s="115"/>
      <c r="R317" s="115"/>
      <c r="S317" s="115"/>
      <c r="T317" s="115"/>
      <c r="U317" s="115"/>
      <c r="V317" s="115"/>
      <c r="W317" s="115"/>
      <c r="X317" s="115"/>
      <c r="Y317" s="115"/>
      <c r="Z317" s="115"/>
      <c r="AA317" s="115"/>
      <c r="AB317" s="115"/>
      <c r="AC317" s="115"/>
    </row>
    <row r="318" spans="1:29" ht="15.75" customHeight="1" x14ac:dyDescent="0.3">
      <c r="A318" s="115"/>
      <c r="B318" s="115"/>
      <c r="C318" s="116"/>
      <c r="D318" s="116"/>
      <c r="E318" s="116"/>
      <c r="F318" s="116"/>
      <c r="G318" s="116"/>
      <c r="H318" s="116"/>
      <c r="I318" s="115"/>
      <c r="J318" s="115"/>
      <c r="K318" s="115"/>
      <c r="L318" s="115"/>
      <c r="M318" s="115"/>
      <c r="N318" s="115"/>
      <c r="O318" s="115"/>
      <c r="P318" s="115"/>
      <c r="Q318" s="115"/>
      <c r="R318" s="115"/>
      <c r="S318" s="115"/>
      <c r="T318" s="115"/>
      <c r="U318" s="115"/>
      <c r="V318" s="115"/>
      <c r="W318" s="115"/>
      <c r="X318" s="115"/>
      <c r="Y318" s="115"/>
      <c r="Z318" s="115"/>
      <c r="AA318" s="115"/>
      <c r="AB318" s="115"/>
      <c r="AC318" s="115"/>
    </row>
    <row r="319" spans="1:29" ht="15.75" customHeight="1" x14ac:dyDescent="0.3">
      <c r="A319" s="115"/>
      <c r="B319" s="115"/>
      <c r="C319" s="116"/>
      <c r="D319" s="116"/>
      <c r="E319" s="116"/>
      <c r="F319" s="116"/>
      <c r="G319" s="116"/>
      <c r="H319" s="116"/>
      <c r="I319" s="115"/>
      <c r="J319" s="115"/>
      <c r="K319" s="115"/>
      <c r="L319" s="115"/>
      <c r="M319" s="115"/>
      <c r="N319" s="115"/>
      <c r="O319" s="115"/>
      <c r="P319" s="115"/>
      <c r="Q319" s="115"/>
      <c r="R319" s="115"/>
      <c r="S319" s="115"/>
      <c r="T319" s="115"/>
      <c r="U319" s="115"/>
      <c r="V319" s="115"/>
      <c r="W319" s="115"/>
      <c r="X319" s="115"/>
      <c r="Y319" s="115"/>
      <c r="Z319" s="115"/>
      <c r="AA319" s="115"/>
      <c r="AB319" s="115"/>
      <c r="AC319" s="115"/>
    </row>
    <row r="320" spans="1:29" ht="15.75" customHeight="1" x14ac:dyDescent="0.3">
      <c r="A320" s="115"/>
      <c r="B320" s="115"/>
      <c r="C320" s="116"/>
      <c r="D320" s="116"/>
      <c r="E320" s="116"/>
      <c r="F320" s="116"/>
      <c r="G320" s="116"/>
      <c r="H320" s="116"/>
      <c r="I320" s="115"/>
      <c r="J320" s="115"/>
      <c r="K320" s="115"/>
      <c r="L320" s="115"/>
      <c r="M320" s="115"/>
      <c r="N320" s="115"/>
      <c r="O320" s="115"/>
      <c r="P320" s="115"/>
      <c r="Q320" s="115"/>
      <c r="R320" s="115"/>
      <c r="S320" s="115"/>
      <c r="T320" s="115"/>
      <c r="U320" s="115"/>
      <c r="V320" s="115"/>
      <c r="W320" s="115"/>
      <c r="X320" s="115"/>
      <c r="Y320" s="115"/>
      <c r="Z320" s="115"/>
      <c r="AA320" s="115"/>
      <c r="AB320" s="115"/>
      <c r="AC320" s="115"/>
    </row>
    <row r="321" spans="1:29" ht="15.75" customHeight="1" x14ac:dyDescent="0.3">
      <c r="A321" s="115"/>
      <c r="B321" s="115"/>
      <c r="C321" s="116"/>
      <c r="D321" s="116"/>
      <c r="E321" s="116"/>
      <c r="F321" s="116"/>
      <c r="G321" s="116"/>
      <c r="H321" s="116"/>
      <c r="I321" s="115"/>
      <c r="J321" s="115"/>
      <c r="K321" s="115"/>
      <c r="L321" s="115"/>
      <c r="M321" s="115"/>
      <c r="N321" s="115"/>
      <c r="O321" s="115"/>
      <c r="P321" s="115"/>
      <c r="Q321" s="115"/>
      <c r="R321" s="115"/>
      <c r="S321" s="115"/>
      <c r="T321" s="115"/>
      <c r="U321" s="115"/>
      <c r="V321" s="115"/>
      <c r="W321" s="115"/>
      <c r="X321" s="115"/>
      <c r="Y321" s="115"/>
      <c r="Z321" s="115"/>
      <c r="AA321" s="115"/>
      <c r="AB321" s="115"/>
      <c r="AC321" s="115"/>
    </row>
    <row r="322" spans="1:29" ht="15.75" customHeight="1" x14ac:dyDescent="0.3">
      <c r="A322" s="115"/>
      <c r="B322" s="115"/>
      <c r="C322" s="116"/>
      <c r="D322" s="116"/>
      <c r="E322" s="116"/>
      <c r="F322" s="116"/>
      <c r="G322" s="116"/>
      <c r="H322" s="116"/>
      <c r="I322" s="115"/>
      <c r="J322" s="115"/>
      <c r="K322" s="115"/>
      <c r="L322" s="115"/>
      <c r="M322" s="115"/>
      <c r="N322" s="115"/>
      <c r="O322" s="115"/>
      <c r="P322" s="115"/>
      <c r="Q322" s="115"/>
      <c r="R322" s="115"/>
      <c r="S322" s="115"/>
      <c r="T322" s="115"/>
      <c r="U322" s="115"/>
      <c r="V322" s="115"/>
      <c r="W322" s="115"/>
      <c r="X322" s="115"/>
      <c r="Y322" s="115"/>
      <c r="Z322" s="115"/>
      <c r="AA322" s="115"/>
      <c r="AB322" s="115"/>
      <c r="AC322" s="115"/>
    </row>
    <row r="323" spans="1:29" ht="15.75" customHeight="1" x14ac:dyDescent="0.3">
      <c r="A323" s="115"/>
      <c r="B323" s="115"/>
      <c r="C323" s="116"/>
      <c r="D323" s="116"/>
      <c r="E323" s="116"/>
      <c r="F323" s="116"/>
      <c r="G323" s="116"/>
      <c r="H323" s="116"/>
      <c r="I323" s="115"/>
      <c r="J323" s="115"/>
      <c r="K323" s="115"/>
      <c r="L323" s="115"/>
      <c r="M323" s="115"/>
      <c r="N323" s="115"/>
      <c r="O323" s="115"/>
      <c r="P323" s="115"/>
      <c r="Q323" s="115"/>
      <c r="R323" s="115"/>
      <c r="S323" s="115"/>
      <c r="T323" s="115"/>
      <c r="U323" s="115"/>
      <c r="V323" s="115"/>
      <c r="W323" s="115"/>
      <c r="X323" s="115"/>
      <c r="Y323" s="115"/>
      <c r="Z323" s="115"/>
      <c r="AA323" s="115"/>
      <c r="AB323" s="115"/>
      <c r="AC323" s="115"/>
    </row>
    <row r="324" spans="1:29" ht="15.75" customHeight="1" x14ac:dyDescent="0.3">
      <c r="A324" s="115"/>
      <c r="B324" s="115"/>
      <c r="C324" s="116"/>
      <c r="D324" s="116"/>
      <c r="E324" s="116"/>
      <c r="F324" s="116"/>
      <c r="G324" s="116"/>
      <c r="H324" s="116"/>
      <c r="I324" s="115"/>
      <c r="J324" s="115"/>
      <c r="K324" s="115"/>
      <c r="L324" s="115"/>
      <c r="M324" s="115"/>
      <c r="N324" s="115"/>
      <c r="O324" s="115"/>
      <c r="P324" s="115"/>
      <c r="Q324" s="115"/>
      <c r="R324" s="115"/>
      <c r="S324" s="115"/>
      <c r="T324" s="115"/>
      <c r="U324" s="115"/>
      <c r="V324" s="115"/>
      <c r="W324" s="115"/>
      <c r="X324" s="115"/>
      <c r="Y324" s="115"/>
      <c r="Z324" s="115"/>
      <c r="AA324" s="115"/>
      <c r="AB324" s="115"/>
      <c r="AC324" s="115"/>
    </row>
    <row r="325" spans="1:29" ht="15.75" customHeight="1" x14ac:dyDescent="0.3">
      <c r="A325" s="115"/>
      <c r="B325" s="115"/>
      <c r="C325" s="116"/>
      <c r="D325" s="116"/>
      <c r="E325" s="116"/>
      <c r="F325" s="116"/>
      <c r="G325" s="116"/>
      <c r="H325" s="116"/>
      <c r="I325" s="115"/>
      <c r="J325" s="115"/>
      <c r="K325" s="115"/>
      <c r="L325" s="115"/>
      <c r="M325" s="115"/>
      <c r="N325" s="115"/>
      <c r="O325" s="115"/>
      <c r="P325" s="115"/>
      <c r="Q325" s="115"/>
      <c r="R325" s="115"/>
      <c r="S325" s="115"/>
      <c r="T325" s="115"/>
      <c r="U325" s="115"/>
      <c r="V325" s="115"/>
      <c r="W325" s="115"/>
      <c r="X325" s="115"/>
      <c r="Y325" s="115"/>
      <c r="Z325" s="115"/>
      <c r="AA325" s="115"/>
      <c r="AB325" s="115"/>
      <c r="AC325" s="115"/>
    </row>
    <row r="326" spans="1:29" ht="15.75" customHeight="1" x14ac:dyDescent="0.3">
      <c r="A326" s="115"/>
      <c r="B326" s="115"/>
      <c r="C326" s="116"/>
      <c r="D326" s="116"/>
      <c r="E326" s="116"/>
      <c r="F326" s="116"/>
      <c r="G326" s="116"/>
      <c r="H326" s="116"/>
      <c r="I326" s="115"/>
      <c r="J326" s="115"/>
      <c r="K326" s="115"/>
      <c r="L326" s="115"/>
      <c r="M326" s="115"/>
      <c r="N326" s="115"/>
      <c r="O326" s="115"/>
      <c r="P326" s="115"/>
      <c r="Q326" s="115"/>
      <c r="R326" s="115"/>
      <c r="S326" s="115"/>
      <c r="T326" s="115"/>
      <c r="U326" s="115"/>
      <c r="V326" s="115"/>
      <c r="W326" s="115"/>
      <c r="X326" s="115"/>
      <c r="Y326" s="115"/>
      <c r="Z326" s="115"/>
      <c r="AA326" s="115"/>
      <c r="AB326" s="115"/>
      <c r="AC326" s="115"/>
    </row>
    <row r="327" spans="1:29" ht="15.75" customHeight="1" x14ac:dyDescent="0.3">
      <c r="A327" s="115"/>
      <c r="B327" s="115"/>
      <c r="C327" s="116"/>
      <c r="D327" s="116"/>
      <c r="E327" s="116"/>
      <c r="F327" s="116"/>
      <c r="G327" s="116"/>
      <c r="H327" s="116"/>
      <c r="I327" s="115"/>
      <c r="J327" s="115"/>
      <c r="K327" s="115"/>
      <c r="L327" s="115"/>
      <c r="M327" s="115"/>
      <c r="N327" s="115"/>
      <c r="O327" s="115"/>
      <c r="P327" s="115"/>
      <c r="Q327" s="115"/>
      <c r="R327" s="115"/>
      <c r="S327" s="115"/>
      <c r="T327" s="115"/>
      <c r="U327" s="115"/>
      <c r="V327" s="115"/>
      <c r="W327" s="115"/>
      <c r="X327" s="115"/>
      <c r="Y327" s="115"/>
      <c r="Z327" s="115"/>
      <c r="AA327" s="115"/>
      <c r="AB327" s="115"/>
      <c r="AC327" s="115"/>
    </row>
    <row r="328" spans="1:29" ht="15.75" customHeight="1" x14ac:dyDescent="0.3">
      <c r="A328" s="115"/>
      <c r="B328" s="115"/>
      <c r="C328" s="116"/>
      <c r="D328" s="116"/>
      <c r="E328" s="116"/>
      <c r="F328" s="116"/>
      <c r="G328" s="116"/>
      <c r="H328" s="116"/>
      <c r="I328" s="115"/>
      <c r="J328" s="115"/>
      <c r="K328" s="115"/>
      <c r="L328" s="115"/>
      <c r="M328" s="115"/>
      <c r="N328" s="115"/>
      <c r="O328" s="115"/>
      <c r="P328" s="115"/>
      <c r="Q328" s="115"/>
      <c r="R328" s="115"/>
      <c r="S328" s="115"/>
      <c r="T328" s="115"/>
      <c r="U328" s="115"/>
      <c r="V328" s="115"/>
      <c r="W328" s="115"/>
      <c r="X328" s="115"/>
      <c r="Y328" s="115"/>
      <c r="Z328" s="115"/>
      <c r="AA328" s="115"/>
      <c r="AB328" s="115"/>
      <c r="AC328" s="115"/>
    </row>
    <row r="329" spans="1:29" ht="15.75" customHeight="1" x14ac:dyDescent="0.3">
      <c r="A329" s="115"/>
      <c r="B329" s="115"/>
      <c r="C329" s="116"/>
      <c r="D329" s="116"/>
      <c r="E329" s="116"/>
      <c r="F329" s="116"/>
      <c r="G329" s="116"/>
      <c r="H329" s="116"/>
      <c r="I329" s="115"/>
      <c r="J329" s="115"/>
      <c r="K329" s="115"/>
      <c r="L329" s="115"/>
      <c r="M329" s="115"/>
      <c r="N329" s="115"/>
      <c r="O329" s="115"/>
      <c r="P329" s="115"/>
      <c r="Q329" s="115"/>
      <c r="R329" s="115"/>
      <c r="S329" s="115"/>
      <c r="T329" s="115"/>
      <c r="U329" s="115"/>
      <c r="V329" s="115"/>
      <c r="W329" s="115"/>
      <c r="X329" s="115"/>
      <c r="Y329" s="115"/>
      <c r="Z329" s="115"/>
      <c r="AA329" s="115"/>
      <c r="AB329" s="115"/>
      <c r="AC329" s="115"/>
    </row>
    <row r="330" spans="1:29" ht="15.75" customHeight="1" x14ac:dyDescent="0.3">
      <c r="A330" s="115"/>
      <c r="B330" s="115"/>
      <c r="C330" s="116"/>
      <c r="D330" s="116"/>
      <c r="E330" s="116"/>
      <c r="F330" s="116"/>
      <c r="G330" s="116"/>
      <c r="H330" s="116"/>
      <c r="I330" s="115"/>
      <c r="J330" s="115"/>
      <c r="K330" s="115"/>
      <c r="L330" s="115"/>
      <c r="M330" s="115"/>
      <c r="N330" s="115"/>
      <c r="O330" s="115"/>
      <c r="P330" s="115"/>
      <c r="Q330" s="115"/>
      <c r="R330" s="115"/>
      <c r="S330" s="115"/>
      <c r="T330" s="115"/>
      <c r="U330" s="115"/>
      <c r="V330" s="115"/>
      <c r="W330" s="115"/>
      <c r="X330" s="115"/>
      <c r="Y330" s="115"/>
      <c r="Z330" s="115"/>
      <c r="AA330" s="115"/>
      <c r="AB330" s="115"/>
      <c r="AC330" s="115"/>
    </row>
    <row r="331" spans="1:29" ht="15.75" customHeight="1" x14ac:dyDescent="0.3">
      <c r="A331" s="115"/>
      <c r="B331" s="115"/>
      <c r="C331" s="116"/>
      <c r="D331" s="116"/>
      <c r="E331" s="116"/>
      <c r="F331" s="116"/>
      <c r="G331" s="116"/>
      <c r="H331" s="116"/>
      <c r="I331" s="115"/>
      <c r="J331" s="115"/>
      <c r="K331" s="115"/>
      <c r="L331" s="115"/>
      <c r="M331" s="115"/>
      <c r="N331" s="115"/>
      <c r="O331" s="115"/>
      <c r="P331" s="115"/>
      <c r="Q331" s="115"/>
      <c r="R331" s="115"/>
      <c r="S331" s="115"/>
      <c r="T331" s="115"/>
      <c r="U331" s="115"/>
      <c r="V331" s="115"/>
      <c r="W331" s="115"/>
      <c r="X331" s="115"/>
      <c r="Y331" s="115"/>
      <c r="Z331" s="115"/>
      <c r="AA331" s="115"/>
      <c r="AB331" s="115"/>
      <c r="AC331" s="115"/>
    </row>
    <row r="332" spans="1:29" ht="15.75" customHeight="1" x14ac:dyDescent="0.3">
      <c r="A332" s="115"/>
      <c r="B332" s="115"/>
      <c r="C332" s="116"/>
      <c r="D332" s="116"/>
      <c r="E332" s="116"/>
      <c r="F332" s="116"/>
      <c r="G332" s="116"/>
      <c r="H332" s="116"/>
      <c r="I332" s="115"/>
      <c r="J332" s="115"/>
      <c r="K332" s="115"/>
      <c r="L332" s="115"/>
      <c r="M332" s="115"/>
      <c r="N332" s="115"/>
      <c r="O332" s="115"/>
      <c r="P332" s="115"/>
      <c r="Q332" s="115"/>
      <c r="R332" s="115"/>
      <c r="S332" s="115"/>
      <c r="T332" s="115"/>
      <c r="U332" s="115"/>
      <c r="V332" s="115"/>
      <c r="W332" s="115"/>
      <c r="X332" s="115"/>
      <c r="Y332" s="115"/>
      <c r="Z332" s="115"/>
      <c r="AA332" s="115"/>
      <c r="AB332" s="115"/>
      <c r="AC332" s="115"/>
    </row>
    <row r="333" spans="1:29" ht="15.75" customHeight="1" x14ac:dyDescent="0.3">
      <c r="A333" s="115"/>
      <c r="B333" s="115"/>
      <c r="C333" s="116"/>
      <c r="D333" s="116"/>
      <c r="E333" s="116"/>
      <c r="F333" s="116"/>
      <c r="G333" s="116"/>
      <c r="H333" s="116"/>
      <c r="I333" s="115"/>
      <c r="J333" s="115"/>
      <c r="K333" s="115"/>
      <c r="L333" s="115"/>
      <c r="M333" s="115"/>
      <c r="N333" s="115"/>
      <c r="O333" s="115"/>
      <c r="P333" s="115"/>
      <c r="Q333" s="115"/>
      <c r="R333" s="115"/>
      <c r="S333" s="115"/>
      <c r="T333" s="115"/>
      <c r="U333" s="115"/>
      <c r="V333" s="115"/>
      <c r="W333" s="115"/>
      <c r="X333" s="115"/>
      <c r="Y333" s="115"/>
      <c r="Z333" s="115"/>
      <c r="AA333" s="115"/>
      <c r="AB333" s="115"/>
      <c r="AC333" s="115"/>
    </row>
    <row r="334" spans="1:29" ht="15.75" customHeight="1" x14ac:dyDescent="0.3">
      <c r="A334" s="115"/>
      <c r="B334" s="115"/>
      <c r="C334" s="116"/>
      <c r="D334" s="116"/>
      <c r="E334" s="116"/>
      <c r="F334" s="116"/>
      <c r="G334" s="116"/>
      <c r="H334" s="116"/>
      <c r="I334" s="115"/>
      <c r="J334" s="115"/>
      <c r="K334" s="115"/>
      <c r="L334" s="115"/>
      <c r="M334" s="115"/>
      <c r="N334" s="115"/>
      <c r="O334" s="115"/>
      <c r="P334" s="115"/>
      <c r="Q334" s="115"/>
      <c r="R334" s="115"/>
      <c r="S334" s="115"/>
      <c r="T334" s="115"/>
      <c r="U334" s="115"/>
      <c r="V334" s="115"/>
      <c r="W334" s="115"/>
      <c r="X334" s="115"/>
      <c r="Y334" s="115"/>
      <c r="Z334" s="115"/>
      <c r="AA334" s="115"/>
      <c r="AB334" s="115"/>
      <c r="AC334" s="115"/>
    </row>
    <row r="335" spans="1:29" ht="15.75" customHeight="1" x14ac:dyDescent="0.3">
      <c r="A335" s="115"/>
      <c r="B335" s="115"/>
      <c r="C335" s="116"/>
      <c r="D335" s="116"/>
      <c r="E335" s="116"/>
      <c r="F335" s="116"/>
      <c r="G335" s="116"/>
      <c r="H335" s="116"/>
      <c r="I335" s="115"/>
      <c r="J335" s="115"/>
      <c r="K335" s="115"/>
      <c r="L335" s="115"/>
      <c r="M335" s="115"/>
      <c r="N335" s="115"/>
      <c r="O335" s="115"/>
      <c r="P335" s="115"/>
      <c r="Q335" s="115"/>
      <c r="R335" s="115"/>
      <c r="S335" s="115"/>
      <c r="T335" s="115"/>
      <c r="U335" s="115"/>
      <c r="V335" s="115"/>
      <c r="W335" s="115"/>
      <c r="X335" s="115"/>
      <c r="Y335" s="115"/>
      <c r="Z335" s="115"/>
      <c r="AA335" s="115"/>
      <c r="AB335" s="115"/>
      <c r="AC335" s="115"/>
    </row>
    <row r="336" spans="1:29" ht="15.75" customHeight="1" x14ac:dyDescent="0.3">
      <c r="A336" s="115"/>
      <c r="B336" s="115"/>
      <c r="C336" s="116"/>
      <c r="D336" s="116"/>
      <c r="E336" s="116"/>
      <c r="F336" s="116"/>
      <c r="G336" s="116"/>
      <c r="H336" s="116"/>
      <c r="I336" s="115"/>
      <c r="J336" s="115"/>
      <c r="K336" s="115"/>
      <c r="L336" s="115"/>
      <c r="M336" s="115"/>
      <c r="N336" s="115"/>
      <c r="O336" s="115"/>
      <c r="P336" s="115"/>
      <c r="Q336" s="115"/>
      <c r="R336" s="115"/>
      <c r="S336" s="115"/>
      <c r="T336" s="115"/>
      <c r="U336" s="115"/>
      <c r="V336" s="115"/>
      <c r="W336" s="115"/>
      <c r="X336" s="115"/>
      <c r="Y336" s="115"/>
      <c r="Z336" s="115"/>
      <c r="AA336" s="115"/>
      <c r="AB336" s="115"/>
      <c r="AC336" s="115"/>
    </row>
    <row r="337" spans="1:29" ht="15.75" customHeight="1" x14ac:dyDescent="0.3">
      <c r="A337" s="115"/>
      <c r="B337" s="115"/>
      <c r="C337" s="116"/>
      <c r="D337" s="116"/>
      <c r="E337" s="116"/>
      <c r="F337" s="116"/>
      <c r="G337" s="116"/>
      <c r="H337" s="116"/>
      <c r="I337" s="115"/>
      <c r="J337" s="115"/>
      <c r="K337" s="115"/>
      <c r="L337" s="115"/>
      <c r="M337" s="115"/>
      <c r="N337" s="115"/>
      <c r="O337" s="115"/>
      <c r="P337" s="115"/>
      <c r="Q337" s="115"/>
      <c r="R337" s="115"/>
      <c r="S337" s="115"/>
      <c r="T337" s="115"/>
      <c r="U337" s="115"/>
      <c r="V337" s="115"/>
      <c r="W337" s="115"/>
      <c r="X337" s="115"/>
      <c r="Y337" s="115"/>
      <c r="Z337" s="115"/>
      <c r="AA337" s="115"/>
      <c r="AB337" s="115"/>
      <c r="AC337" s="115"/>
    </row>
    <row r="338" spans="1:29" ht="15.75" customHeight="1" x14ac:dyDescent="0.3">
      <c r="A338" s="115"/>
      <c r="B338" s="115"/>
      <c r="C338" s="116"/>
      <c r="D338" s="116"/>
      <c r="E338" s="116"/>
      <c r="F338" s="116"/>
      <c r="G338" s="116"/>
      <c r="H338" s="116"/>
      <c r="I338" s="115"/>
      <c r="J338" s="115"/>
      <c r="K338" s="115"/>
      <c r="L338" s="115"/>
      <c r="M338" s="115"/>
      <c r="N338" s="115"/>
      <c r="O338" s="115"/>
      <c r="P338" s="115"/>
      <c r="Q338" s="115"/>
      <c r="R338" s="115"/>
      <c r="S338" s="115"/>
      <c r="T338" s="115"/>
      <c r="U338" s="115"/>
      <c r="V338" s="115"/>
      <c r="W338" s="115"/>
      <c r="X338" s="115"/>
      <c r="Y338" s="115"/>
      <c r="Z338" s="115"/>
      <c r="AA338" s="115"/>
      <c r="AB338" s="115"/>
      <c r="AC338" s="115"/>
    </row>
    <row r="339" spans="1:29" ht="15.75" customHeight="1" x14ac:dyDescent="0.3">
      <c r="A339" s="115"/>
      <c r="B339" s="115"/>
      <c r="C339" s="116"/>
      <c r="D339" s="116"/>
      <c r="E339" s="116"/>
      <c r="F339" s="116"/>
      <c r="G339" s="116"/>
      <c r="H339" s="116"/>
      <c r="I339" s="115"/>
      <c r="J339" s="115"/>
      <c r="K339" s="115"/>
      <c r="L339" s="115"/>
      <c r="M339" s="115"/>
      <c r="N339" s="115"/>
      <c r="O339" s="115"/>
      <c r="P339" s="115"/>
      <c r="Q339" s="115"/>
      <c r="R339" s="115"/>
      <c r="S339" s="115"/>
      <c r="T339" s="115"/>
      <c r="U339" s="115"/>
      <c r="V339" s="115"/>
      <c r="W339" s="115"/>
      <c r="X339" s="115"/>
      <c r="Y339" s="115"/>
      <c r="Z339" s="115"/>
      <c r="AA339" s="115"/>
      <c r="AB339" s="115"/>
      <c r="AC339" s="115"/>
    </row>
    <row r="340" spans="1:29" ht="15.75" customHeight="1" x14ac:dyDescent="0.3">
      <c r="A340" s="115"/>
      <c r="B340" s="115"/>
      <c r="C340" s="116"/>
      <c r="D340" s="116"/>
      <c r="E340" s="116"/>
      <c r="F340" s="116"/>
      <c r="G340" s="116"/>
      <c r="H340" s="116"/>
      <c r="I340" s="115"/>
      <c r="J340" s="115"/>
      <c r="K340" s="115"/>
      <c r="L340" s="115"/>
      <c r="M340" s="115"/>
      <c r="N340" s="115"/>
      <c r="O340" s="115"/>
      <c r="P340" s="115"/>
      <c r="Q340" s="115"/>
      <c r="R340" s="115"/>
      <c r="S340" s="115"/>
      <c r="T340" s="115"/>
      <c r="U340" s="115"/>
      <c r="V340" s="115"/>
      <c r="W340" s="115"/>
      <c r="X340" s="115"/>
      <c r="Y340" s="115"/>
      <c r="Z340" s="115"/>
      <c r="AA340" s="115"/>
      <c r="AB340" s="115"/>
      <c r="AC340" s="115"/>
    </row>
    <row r="341" spans="1:29" ht="15.75" customHeight="1" x14ac:dyDescent="0.3">
      <c r="A341" s="115"/>
      <c r="B341" s="115"/>
      <c r="C341" s="116"/>
      <c r="D341" s="116"/>
      <c r="E341" s="116"/>
      <c r="F341" s="116"/>
      <c r="G341" s="116"/>
      <c r="H341" s="116"/>
      <c r="I341" s="115"/>
      <c r="J341" s="115"/>
      <c r="K341" s="115"/>
      <c r="L341" s="115"/>
      <c r="M341" s="115"/>
      <c r="N341" s="115"/>
      <c r="O341" s="115"/>
      <c r="P341" s="115"/>
      <c r="Q341" s="115"/>
      <c r="R341" s="115"/>
      <c r="S341" s="115"/>
      <c r="T341" s="115"/>
      <c r="U341" s="115"/>
      <c r="V341" s="115"/>
      <c r="W341" s="115"/>
      <c r="X341" s="115"/>
      <c r="Y341" s="115"/>
      <c r="Z341" s="115"/>
      <c r="AA341" s="115"/>
      <c r="AB341" s="115"/>
      <c r="AC341" s="115"/>
    </row>
    <row r="342" spans="1:29" ht="15.75" customHeight="1" x14ac:dyDescent="0.3">
      <c r="A342" s="115"/>
      <c r="B342" s="115"/>
      <c r="C342" s="116"/>
      <c r="D342" s="116"/>
      <c r="E342" s="116"/>
      <c r="F342" s="116"/>
      <c r="G342" s="116"/>
      <c r="H342" s="116"/>
      <c r="I342" s="115"/>
      <c r="J342" s="115"/>
      <c r="K342" s="115"/>
      <c r="L342" s="115"/>
      <c r="M342" s="115"/>
      <c r="N342" s="115"/>
      <c r="O342" s="115"/>
      <c r="P342" s="115"/>
      <c r="Q342" s="115"/>
      <c r="R342" s="115"/>
      <c r="S342" s="115"/>
      <c r="T342" s="115"/>
      <c r="U342" s="115"/>
      <c r="V342" s="115"/>
      <c r="W342" s="115"/>
      <c r="X342" s="115"/>
      <c r="Y342" s="115"/>
      <c r="Z342" s="115"/>
      <c r="AA342" s="115"/>
      <c r="AB342" s="115"/>
      <c r="AC342" s="115"/>
    </row>
    <row r="343" spans="1:29" ht="15.75" customHeight="1" x14ac:dyDescent="0.3">
      <c r="A343" s="115"/>
      <c r="B343" s="115"/>
      <c r="C343" s="116"/>
      <c r="D343" s="116"/>
      <c r="E343" s="116"/>
      <c r="F343" s="116"/>
      <c r="G343" s="116"/>
      <c r="H343" s="116"/>
      <c r="I343" s="115"/>
      <c r="J343" s="115"/>
      <c r="K343" s="115"/>
      <c r="L343" s="115"/>
      <c r="M343" s="115"/>
      <c r="N343" s="115"/>
      <c r="O343" s="115"/>
      <c r="P343" s="115"/>
      <c r="Q343" s="115"/>
      <c r="R343" s="115"/>
      <c r="S343" s="115"/>
      <c r="T343" s="115"/>
      <c r="U343" s="115"/>
      <c r="V343" s="115"/>
      <c r="W343" s="115"/>
      <c r="X343" s="115"/>
      <c r="Y343" s="115"/>
      <c r="Z343" s="115"/>
      <c r="AA343" s="115"/>
      <c r="AB343" s="115"/>
      <c r="AC343" s="115"/>
    </row>
    <row r="344" spans="1:29" ht="15.75" customHeight="1" x14ac:dyDescent="0.3">
      <c r="A344" s="115"/>
      <c r="B344" s="115"/>
      <c r="C344" s="116"/>
      <c r="D344" s="116"/>
      <c r="E344" s="116"/>
      <c r="F344" s="116"/>
      <c r="G344" s="116"/>
      <c r="H344" s="116"/>
      <c r="I344" s="115"/>
      <c r="J344" s="115"/>
      <c r="K344" s="115"/>
      <c r="L344" s="115"/>
      <c r="M344" s="115"/>
      <c r="N344" s="115"/>
      <c r="O344" s="115"/>
      <c r="P344" s="115"/>
      <c r="Q344" s="115"/>
      <c r="R344" s="115"/>
      <c r="S344" s="115"/>
      <c r="T344" s="115"/>
      <c r="U344" s="115"/>
      <c r="V344" s="115"/>
      <c r="W344" s="115"/>
      <c r="X344" s="115"/>
      <c r="Y344" s="115"/>
      <c r="Z344" s="115"/>
      <c r="AA344" s="115"/>
      <c r="AB344" s="115"/>
      <c r="AC344" s="115"/>
    </row>
    <row r="345" spans="1:29" ht="15.75" customHeight="1" x14ac:dyDescent="0.3">
      <c r="A345" s="115"/>
      <c r="B345" s="115"/>
      <c r="C345" s="116"/>
      <c r="D345" s="116"/>
      <c r="E345" s="116"/>
      <c r="F345" s="116"/>
      <c r="G345" s="116"/>
      <c r="H345" s="116"/>
      <c r="I345" s="115"/>
      <c r="J345" s="115"/>
      <c r="K345" s="115"/>
      <c r="L345" s="115"/>
      <c r="M345" s="115"/>
      <c r="N345" s="115"/>
      <c r="O345" s="115"/>
      <c r="P345" s="115"/>
      <c r="Q345" s="115"/>
      <c r="R345" s="115"/>
      <c r="S345" s="115"/>
      <c r="T345" s="115"/>
      <c r="U345" s="115"/>
      <c r="V345" s="115"/>
      <c r="W345" s="115"/>
      <c r="X345" s="115"/>
      <c r="Y345" s="115"/>
      <c r="Z345" s="115"/>
      <c r="AA345" s="115"/>
      <c r="AB345" s="115"/>
      <c r="AC345" s="115"/>
    </row>
    <row r="346" spans="1:29" ht="15.75" customHeight="1" x14ac:dyDescent="0.3">
      <c r="A346" s="115"/>
      <c r="B346" s="115"/>
      <c r="C346" s="116"/>
      <c r="D346" s="116"/>
      <c r="E346" s="116"/>
      <c r="F346" s="116"/>
      <c r="G346" s="116"/>
      <c r="H346" s="116"/>
      <c r="I346" s="115"/>
      <c r="J346" s="115"/>
      <c r="K346" s="115"/>
      <c r="L346" s="115"/>
      <c r="M346" s="115"/>
      <c r="N346" s="115"/>
      <c r="O346" s="115"/>
      <c r="P346" s="115"/>
      <c r="Q346" s="115"/>
      <c r="R346" s="115"/>
      <c r="S346" s="115"/>
      <c r="T346" s="115"/>
      <c r="U346" s="115"/>
      <c r="V346" s="115"/>
      <c r="W346" s="115"/>
      <c r="X346" s="115"/>
      <c r="Y346" s="115"/>
      <c r="Z346" s="115"/>
      <c r="AA346" s="115"/>
      <c r="AB346" s="115"/>
      <c r="AC346" s="115"/>
    </row>
    <row r="347" spans="1:29" ht="15.75" customHeight="1" x14ac:dyDescent="0.3">
      <c r="A347" s="115"/>
      <c r="B347" s="115"/>
      <c r="C347" s="116"/>
      <c r="D347" s="116"/>
      <c r="E347" s="116"/>
      <c r="F347" s="116"/>
      <c r="G347" s="116"/>
      <c r="H347" s="116"/>
      <c r="I347" s="115"/>
      <c r="J347" s="115"/>
      <c r="K347" s="115"/>
      <c r="L347" s="115"/>
      <c r="M347" s="115"/>
      <c r="N347" s="115"/>
      <c r="O347" s="115"/>
      <c r="P347" s="115"/>
      <c r="Q347" s="115"/>
      <c r="R347" s="115"/>
      <c r="S347" s="115"/>
      <c r="T347" s="115"/>
      <c r="U347" s="115"/>
      <c r="V347" s="115"/>
      <c r="W347" s="115"/>
      <c r="X347" s="115"/>
      <c r="Y347" s="115"/>
      <c r="Z347" s="115"/>
      <c r="AA347" s="115"/>
      <c r="AB347" s="115"/>
      <c r="AC347" s="115"/>
    </row>
    <row r="348" spans="1:29" ht="15.75" customHeight="1" x14ac:dyDescent="0.3">
      <c r="A348" s="115"/>
      <c r="B348" s="115"/>
      <c r="C348" s="116"/>
      <c r="D348" s="116"/>
      <c r="E348" s="116"/>
      <c r="F348" s="116"/>
      <c r="G348" s="116"/>
      <c r="H348" s="116"/>
      <c r="I348" s="115"/>
      <c r="J348" s="115"/>
      <c r="K348" s="115"/>
      <c r="L348" s="115"/>
      <c r="M348" s="115"/>
      <c r="N348" s="115"/>
      <c r="O348" s="115"/>
      <c r="P348" s="115"/>
      <c r="Q348" s="115"/>
      <c r="R348" s="115"/>
      <c r="S348" s="115"/>
      <c r="T348" s="115"/>
      <c r="U348" s="115"/>
      <c r="V348" s="115"/>
      <c r="W348" s="115"/>
      <c r="X348" s="115"/>
      <c r="Y348" s="115"/>
      <c r="Z348" s="115"/>
      <c r="AA348" s="115"/>
      <c r="AB348" s="115"/>
      <c r="AC348" s="115"/>
    </row>
    <row r="349" spans="1:29" ht="15.75" customHeight="1" x14ac:dyDescent="0.3">
      <c r="A349" s="115"/>
      <c r="B349" s="115"/>
      <c r="C349" s="116"/>
      <c r="D349" s="116"/>
      <c r="E349" s="116"/>
      <c r="F349" s="116"/>
      <c r="G349" s="116"/>
      <c r="H349" s="116"/>
      <c r="I349" s="115"/>
      <c r="J349" s="115"/>
      <c r="K349" s="115"/>
      <c r="L349" s="115"/>
      <c r="M349" s="115"/>
      <c r="N349" s="115"/>
      <c r="O349" s="115"/>
      <c r="P349" s="115"/>
      <c r="Q349" s="115"/>
      <c r="R349" s="115"/>
      <c r="S349" s="115"/>
      <c r="T349" s="115"/>
      <c r="U349" s="115"/>
      <c r="V349" s="115"/>
      <c r="W349" s="115"/>
      <c r="X349" s="115"/>
      <c r="Y349" s="115"/>
      <c r="Z349" s="115"/>
      <c r="AA349" s="115"/>
      <c r="AB349" s="115"/>
      <c r="AC349" s="115"/>
    </row>
    <row r="350" spans="1:29" ht="15.75" customHeight="1" x14ac:dyDescent="0.3">
      <c r="A350" s="115"/>
      <c r="B350" s="115"/>
      <c r="C350" s="116"/>
      <c r="D350" s="116"/>
      <c r="E350" s="116"/>
      <c r="F350" s="116"/>
      <c r="G350" s="116"/>
      <c r="H350" s="116"/>
      <c r="I350" s="115"/>
      <c r="J350" s="115"/>
      <c r="K350" s="115"/>
      <c r="L350" s="115"/>
      <c r="M350" s="115"/>
      <c r="N350" s="115"/>
      <c r="O350" s="115"/>
      <c r="P350" s="115"/>
      <c r="Q350" s="115"/>
      <c r="R350" s="115"/>
      <c r="S350" s="115"/>
      <c r="T350" s="115"/>
      <c r="U350" s="115"/>
      <c r="V350" s="115"/>
      <c r="W350" s="115"/>
      <c r="X350" s="115"/>
      <c r="Y350" s="115"/>
      <c r="Z350" s="115"/>
      <c r="AA350" s="115"/>
      <c r="AB350" s="115"/>
      <c r="AC350" s="115"/>
    </row>
    <row r="351" spans="1:29" ht="15.75" customHeight="1" x14ac:dyDescent="0.3">
      <c r="A351" s="115"/>
      <c r="B351" s="115"/>
      <c r="C351" s="116"/>
      <c r="D351" s="116"/>
      <c r="E351" s="116"/>
      <c r="F351" s="116"/>
      <c r="G351" s="116"/>
      <c r="H351" s="116"/>
      <c r="I351" s="115"/>
      <c r="J351" s="115"/>
      <c r="K351" s="115"/>
      <c r="L351" s="115"/>
      <c r="M351" s="115"/>
      <c r="N351" s="115"/>
      <c r="O351" s="115"/>
      <c r="P351" s="115"/>
      <c r="Q351" s="115"/>
      <c r="R351" s="115"/>
      <c r="S351" s="115"/>
      <c r="T351" s="115"/>
      <c r="U351" s="115"/>
      <c r="V351" s="115"/>
      <c r="W351" s="115"/>
      <c r="X351" s="115"/>
      <c r="Y351" s="115"/>
      <c r="Z351" s="115"/>
      <c r="AA351" s="115"/>
      <c r="AB351" s="115"/>
      <c r="AC351" s="115"/>
    </row>
    <row r="352" spans="1:29" ht="15.75" customHeight="1" x14ac:dyDescent="0.3">
      <c r="A352" s="115"/>
      <c r="B352" s="115"/>
      <c r="C352" s="116"/>
      <c r="D352" s="116"/>
      <c r="E352" s="116"/>
      <c r="F352" s="116"/>
      <c r="G352" s="116"/>
      <c r="H352" s="116"/>
      <c r="I352" s="115"/>
      <c r="J352" s="115"/>
      <c r="K352" s="115"/>
      <c r="L352" s="115"/>
      <c r="M352" s="115"/>
      <c r="N352" s="115"/>
      <c r="O352" s="115"/>
      <c r="P352" s="115"/>
      <c r="Q352" s="115"/>
      <c r="R352" s="115"/>
      <c r="S352" s="115"/>
      <c r="T352" s="115"/>
      <c r="U352" s="115"/>
      <c r="V352" s="115"/>
      <c r="W352" s="115"/>
      <c r="X352" s="115"/>
      <c r="Y352" s="115"/>
      <c r="Z352" s="115"/>
      <c r="AA352" s="115"/>
      <c r="AB352" s="115"/>
      <c r="AC352" s="115"/>
    </row>
    <row r="353" spans="1:29" ht="15.75" customHeight="1" x14ac:dyDescent="0.3">
      <c r="A353" s="115"/>
      <c r="B353" s="115"/>
      <c r="C353" s="116"/>
      <c r="D353" s="116"/>
      <c r="E353" s="116"/>
      <c r="F353" s="116"/>
      <c r="G353" s="116"/>
      <c r="H353" s="116"/>
      <c r="I353" s="115"/>
      <c r="J353" s="115"/>
      <c r="K353" s="115"/>
      <c r="L353" s="115"/>
      <c r="M353" s="115"/>
      <c r="N353" s="115"/>
      <c r="O353" s="115"/>
      <c r="P353" s="115"/>
      <c r="Q353" s="115"/>
      <c r="R353" s="115"/>
      <c r="S353" s="115"/>
      <c r="T353" s="115"/>
      <c r="U353" s="115"/>
      <c r="V353" s="115"/>
      <c r="W353" s="115"/>
      <c r="X353" s="115"/>
      <c r="Y353" s="115"/>
      <c r="Z353" s="115"/>
      <c r="AA353" s="115"/>
      <c r="AB353" s="115"/>
      <c r="AC353" s="115"/>
    </row>
    <row r="354" spans="1:29" ht="15.75" customHeight="1" x14ac:dyDescent="0.3">
      <c r="A354" s="115"/>
      <c r="B354" s="115"/>
      <c r="C354" s="116"/>
      <c r="D354" s="116"/>
      <c r="E354" s="116"/>
      <c r="F354" s="116"/>
      <c r="G354" s="116"/>
      <c r="H354" s="116"/>
      <c r="I354" s="115"/>
      <c r="J354" s="115"/>
      <c r="K354" s="115"/>
      <c r="L354" s="115"/>
      <c r="M354" s="115"/>
      <c r="N354" s="115"/>
      <c r="O354" s="115"/>
      <c r="P354" s="115"/>
      <c r="Q354" s="115"/>
      <c r="R354" s="115"/>
      <c r="S354" s="115"/>
      <c r="T354" s="115"/>
      <c r="U354" s="115"/>
      <c r="V354" s="115"/>
      <c r="W354" s="115"/>
      <c r="X354" s="115"/>
      <c r="Y354" s="115"/>
      <c r="Z354" s="115"/>
      <c r="AA354" s="115"/>
      <c r="AB354" s="115"/>
      <c r="AC354" s="115"/>
    </row>
    <row r="355" spans="1:29" ht="15.75" customHeight="1" x14ac:dyDescent="0.3">
      <c r="A355" s="115"/>
      <c r="B355" s="115"/>
      <c r="C355" s="116"/>
      <c r="D355" s="116"/>
      <c r="E355" s="116"/>
      <c r="F355" s="116"/>
      <c r="G355" s="116"/>
      <c r="H355" s="116"/>
      <c r="I355" s="115"/>
      <c r="J355" s="115"/>
      <c r="K355" s="115"/>
      <c r="L355" s="115"/>
      <c r="M355" s="115"/>
      <c r="N355" s="115"/>
      <c r="O355" s="115"/>
      <c r="P355" s="115"/>
      <c r="Q355" s="115"/>
      <c r="R355" s="115"/>
      <c r="S355" s="115"/>
      <c r="T355" s="115"/>
      <c r="U355" s="115"/>
      <c r="V355" s="115"/>
      <c r="W355" s="115"/>
      <c r="X355" s="115"/>
      <c r="Y355" s="115"/>
      <c r="Z355" s="115"/>
      <c r="AA355" s="115"/>
      <c r="AB355" s="115"/>
      <c r="AC355" s="115"/>
    </row>
    <row r="356" spans="1:29" ht="15.75" customHeight="1" x14ac:dyDescent="0.3">
      <c r="A356" s="115"/>
      <c r="B356" s="115"/>
      <c r="C356" s="116"/>
      <c r="D356" s="116"/>
      <c r="E356" s="116"/>
      <c r="F356" s="116"/>
      <c r="G356" s="116"/>
      <c r="H356" s="116"/>
      <c r="I356" s="115"/>
      <c r="J356" s="115"/>
      <c r="K356" s="115"/>
      <c r="L356" s="115"/>
      <c r="M356" s="115"/>
      <c r="N356" s="115"/>
      <c r="O356" s="115"/>
      <c r="P356" s="115"/>
      <c r="Q356" s="115"/>
      <c r="R356" s="115"/>
      <c r="S356" s="115"/>
      <c r="T356" s="115"/>
      <c r="U356" s="115"/>
      <c r="V356" s="115"/>
      <c r="W356" s="115"/>
      <c r="X356" s="115"/>
      <c r="Y356" s="115"/>
      <c r="Z356" s="115"/>
      <c r="AA356" s="115"/>
      <c r="AB356" s="115"/>
      <c r="AC356" s="115"/>
    </row>
    <row r="357" spans="1:29" ht="15.75" customHeight="1" x14ac:dyDescent="0.3">
      <c r="A357" s="115"/>
      <c r="B357" s="115"/>
      <c r="C357" s="116"/>
      <c r="D357" s="116"/>
      <c r="E357" s="116"/>
      <c r="F357" s="116"/>
      <c r="G357" s="116"/>
      <c r="H357" s="116"/>
      <c r="I357" s="115"/>
      <c r="J357" s="115"/>
      <c r="K357" s="115"/>
      <c r="L357" s="115"/>
      <c r="M357" s="115"/>
      <c r="N357" s="115"/>
      <c r="O357" s="115"/>
      <c r="P357" s="115"/>
      <c r="Q357" s="115"/>
      <c r="R357" s="115"/>
      <c r="S357" s="115"/>
      <c r="T357" s="115"/>
      <c r="U357" s="115"/>
      <c r="V357" s="115"/>
      <c r="W357" s="115"/>
      <c r="X357" s="115"/>
      <c r="Y357" s="115"/>
      <c r="Z357" s="115"/>
      <c r="AA357" s="115"/>
      <c r="AB357" s="115"/>
      <c r="AC357" s="115"/>
    </row>
    <row r="358" spans="1:29" ht="15.75" customHeight="1" x14ac:dyDescent="0.3">
      <c r="A358" s="115"/>
      <c r="B358" s="115"/>
      <c r="C358" s="116"/>
      <c r="D358" s="116"/>
      <c r="E358" s="116"/>
      <c r="F358" s="116"/>
      <c r="G358" s="116"/>
      <c r="H358" s="116"/>
      <c r="I358" s="115"/>
      <c r="J358" s="115"/>
      <c r="K358" s="115"/>
      <c r="L358" s="115"/>
      <c r="M358" s="115"/>
      <c r="N358" s="115"/>
      <c r="O358" s="115"/>
      <c r="P358" s="115"/>
      <c r="Q358" s="115"/>
      <c r="R358" s="115"/>
      <c r="S358" s="115"/>
      <c r="T358" s="115"/>
      <c r="U358" s="115"/>
      <c r="V358" s="115"/>
      <c r="W358" s="115"/>
      <c r="X358" s="115"/>
      <c r="Y358" s="115"/>
      <c r="Z358" s="115"/>
      <c r="AA358" s="115"/>
      <c r="AB358" s="115"/>
      <c r="AC358" s="115"/>
    </row>
    <row r="359" spans="1:29" ht="15.75" customHeight="1" x14ac:dyDescent="0.3">
      <c r="A359" s="115"/>
      <c r="B359" s="115"/>
      <c r="C359" s="116"/>
      <c r="D359" s="116"/>
      <c r="E359" s="116"/>
      <c r="F359" s="116"/>
      <c r="G359" s="116"/>
      <c r="H359" s="116"/>
      <c r="I359" s="115"/>
      <c r="J359" s="115"/>
      <c r="K359" s="115"/>
      <c r="L359" s="115"/>
      <c r="M359" s="115"/>
      <c r="N359" s="115"/>
      <c r="O359" s="115"/>
      <c r="P359" s="115"/>
      <c r="Q359" s="115"/>
      <c r="R359" s="115"/>
      <c r="S359" s="115"/>
      <c r="T359" s="115"/>
      <c r="U359" s="115"/>
      <c r="V359" s="115"/>
      <c r="W359" s="115"/>
      <c r="X359" s="115"/>
      <c r="Y359" s="115"/>
      <c r="Z359" s="115"/>
      <c r="AA359" s="115"/>
      <c r="AB359" s="115"/>
      <c r="AC359" s="115"/>
    </row>
    <row r="360" spans="1:29" ht="15.75" customHeight="1" x14ac:dyDescent="0.3">
      <c r="A360" s="115"/>
      <c r="B360" s="115"/>
      <c r="C360" s="116"/>
      <c r="D360" s="116"/>
      <c r="E360" s="116"/>
      <c r="F360" s="116"/>
      <c r="G360" s="116"/>
      <c r="H360" s="116"/>
      <c r="I360" s="115"/>
      <c r="J360" s="115"/>
      <c r="K360" s="115"/>
      <c r="L360" s="115"/>
      <c r="M360" s="115"/>
      <c r="N360" s="115"/>
      <c r="O360" s="115"/>
      <c r="P360" s="115"/>
      <c r="Q360" s="115"/>
      <c r="R360" s="115"/>
      <c r="S360" s="115"/>
      <c r="T360" s="115"/>
      <c r="U360" s="115"/>
      <c r="V360" s="115"/>
      <c r="W360" s="115"/>
      <c r="X360" s="115"/>
      <c r="Y360" s="115"/>
      <c r="Z360" s="115"/>
      <c r="AA360" s="115"/>
      <c r="AB360" s="115"/>
      <c r="AC360" s="115"/>
    </row>
    <row r="361" spans="1:29" ht="15.75" customHeight="1" x14ac:dyDescent="0.3">
      <c r="A361" s="115"/>
      <c r="B361" s="115"/>
      <c r="C361" s="116"/>
      <c r="D361" s="116"/>
      <c r="E361" s="116"/>
      <c r="F361" s="116"/>
      <c r="G361" s="116"/>
      <c r="H361" s="116"/>
      <c r="I361" s="115"/>
      <c r="J361" s="115"/>
      <c r="K361" s="115"/>
      <c r="L361" s="115"/>
      <c r="M361" s="115"/>
      <c r="N361" s="115"/>
      <c r="O361" s="115"/>
      <c r="P361" s="115"/>
      <c r="Q361" s="115"/>
      <c r="R361" s="115"/>
      <c r="S361" s="115"/>
      <c r="T361" s="115"/>
      <c r="U361" s="115"/>
      <c r="V361" s="115"/>
      <c r="W361" s="115"/>
      <c r="X361" s="115"/>
      <c r="Y361" s="115"/>
      <c r="Z361" s="115"/>
      <c r="AA361" s="115"/>
      <c r="AB361" s="115"/>
      <c r="AC361" s="115"/>
    </row>
    <row r="362" spans="1:29" ht="15.75" customHeight="1" x14ac:dyDescent="0.3">
      <c r="A362" s="115"/>
      <c r="B362" s="115"/>
      <c r="C362" s="116"/>
      <c r="D362" s="116"/>
      <c r="E362" s="116"/>
      <c r="F362" s="116"/>
      <c r="G362" s="116"/>
      <c r="H362" s="116"/>
      <c r="I362" s="115"/>
      <c r="J362" s="115"/>
      <c r="K362" s="115"/>
      <c r="L362" s="115"/>
      <c r="M362" s="115"/>
      <c r="N362" s="115"/>
      <c r="O362" s="115"/>
      <c r="P362" s="115"/>
      <c r="Q362" s="115"/>
      <c r="R362" s="115"/>
      <c r="S362" s="115"/>
      <c r="T362" s="115"/>
      <c r="U362" s="115"/>
      <c r="V362" s="115"/>
      <c r="W362" s="115"/>
      <c r="X362" s="115"/>
      <c r="Y362" s="115"/>
      <c r="Z362" s="115"/>
      <c r="AA362" s="115"/>
      <c r="AB362" s="115"/>
      <c r="AC362" s="115"/>
    </row>
    <row r="363" spans="1:29" ht="15.75" customHeight="1" x14ac:dyDescent="0.3">
      <c r="A363" s="115"/>
      <c r="B363" s="115"/>
      <c r="C363" s="116"/>
      <c r="D363" s="116"/>
      <c r="E363" s="116"/>
      <c r="F363" s="116"/>
      <c r="G363" s="116"/>
      <c r="H363" s="116"/>
      <c r="I363" s="115"/>
      <c r="J363" s="115"/>
      <c r="K363" s="115"/>
      <c r="L363" s="115"/>
      <c r="M363" s="115"/>
      <c r="N363" s="115"/>
      <c r="O363" s="115"/>
      <c r="P363" s="115"/>
      <c r="Q363" s="115"/>
      <c r="R363" s="115"/>
      <c r="S363" s="115"/>
      <c r="T363" s="115"/>
      <c r="U363" s="115"/>
      <c r="V363" s="115"/>
      <c r="W363" s="115"/>
      <c r="X363" s="115"/>
      <c r="Y363" s="115"/>
      <c r="Z363" s="115"/>
      <c r="AA363" s="115"/>
      <c r="AB363" s="115"/>
      <c r="AC363" s="115"/>
    </row>
    <row r="364" spans="1:29" ht="15.75" customHeight="1" x14ac:dyDescent="0.3">
      <c r="A364" s="115"/>
      <c r="B364" s="115"/>
      <c r="C364" s="116"/>
      <c r="D364" s="116"/>
      <c r="E364" s="116"/>
      <c r="F364" s="116"/>
      <c r="G364" s="116"/>
      <c r="H364" s="116"/>
      <c r="I364" s="115"/>
      <c r="J364" s="115"/>
      <c r="K364" s="115"/>
      <c r="L364" s="115"/>
      <c r="M364" s="115"/>
      <c r="N364" s="115"/>
      <c r="O364" s="115"/>
      <c r="P364" s="115"/>
      <c r="Q364" s="115"/>
      <c r="R364" s="115"/>
      <c r="S364" s="115"/>
      <c r="T364" s="115"/>
      <c r="U364" s="115"/>
      <c r="V364" s="115"/>
      <c r="W364" s="115"/>
      <c r="X364" s="115"/>
      <c r="Y364" s="115"/>
      <c r="Z364" s="115"/>
      <c r="AA364" s="115"/>
      <c r="AB364" s="115"/>
      <c r="AC364" s="115"/>
    </row>
    <row r="365" spans="1:29" ht="15.75" customHeight="1" x14ac:dyDescent="0.3">
      <c r="A365" s="115"/>
      <c r="B365" s="115"/>
      <c r="C365" s="116"/>
      <c r="D365" s="116"/>
      <c r="E365" s="116"/>
      <c r="F365" s="116"/>
      <c r="G365" s="116"/>
      <c r="H365" s="116"/>
      <c r="I365" s="115"/>
      <c r="J365" s="115"/>
      <c r="K365" s="115"/>
      <c r="L365" s="115"/>
      <c r="M365" s="115"/>
      <c r="N365" s="115"/>
      <c r="O365" s="115"/>
      <c r="P365" s="115"/>
      <c r="Q365" s="115"/>
      <c r="R365" s="115"/>
      <c r="S365" s="115"/>
      <c r="T365" s="115"/>
      <c r="U365" s="115"/>
      <c r="V365" s="115"/>
      <c r="W365" s="115"/>
      <c r="X365" s="115"/>
      <c r="Y365" s="115"/>
      <c r="Z365" s="115"/>
      <c r="AA365" s="115"/>
      <c r="AB365" s="115"/>
      <c r="AC365" s="115"/>
    </row>
    <row r="366" spans="1:29" ht="15.75" customHeight="1" x14ac:dyDescent="0.3">
      <c r="A366" s="115"/>
      <c r="B366" s="115"/>
      <c r="C366" s="116"/>
      <c r="D366" s="116"/>
      <c r="E366" s="116"/>
      <c r="F366" s="116"/>
      <c r="G366" s="116"/>
      <c r="H366" s="116"/>
      <c r="I366" s="115"/>
      <c r="J366" s="115"/>
      <c r="K366" s="115"/>
      <c r="L366" s="115"/>
      <c r="M366" s="115"/>
      <c r="N366" s="115"/>
      <c r="O366" s="115"/>
      <c r="P366" s="115"/>
      <c r="Q366" s="115"/>
      <c r="R366" s="115"/>
      <c r="S366" s="115"/>
      <c r="T366" s="115"/>
      <c r="U366" s="115"/>
      <c r="V366" s="115"/>
      <c r="W366" s="115"/>
      <c r="X366" s="115"/>
      <c r="Y366" s="115"/>
      <c r="Z366" s="115"/>
      <c r="AA366" s="115"/>
      <c r="AB366" s="115"/>
      <c r="AC366" s="115"/>
    </row>
    <row r="367" spans="1:29" ht="15.75" customHeight="1" x14ac:dyDescent="0.3">
      <c r="A367" s="115"/>
      <c r="B367" s="115"/>
      <c r="C367" s="116"/>
      <c r="D367" s="116"/>
      <c r="E367" s="116"/>
      <c r="F367" s="116"/>
      <c r="G367" s="116"/>
      <c r="H367" s="116"/>
      <c r="I367" s="115"/>
      <c r="J367" s="115"/>
      <c r="K367" s="115"/>
      <c r="L367" s="115"/>
      <c r="M367" s="115"/>
      <c r="N367" s="115"/>
      <c r="O367" s="115"/>
      <c r="P367" s="115"/>
      <c r="Q367" s="115"/>
      <c r="R367" s="115"/>
      <c r="S367" s="115"/>
      <c r="T367" s="115"/>
      <c r="U367" s="115"/>
      <c r="V367" s="115"/>
      <c r="W367" s="115"/>
      <c r="X367" s="115"/>
      <c r="Y367" s="115"/>
      <c r="Z367" s="115"/>
      <c r="AA367" s="115"/>
      <c r="AB367" s="115"/>
      <c r="AC367" s="115"/>
    </row>
    <row r="368" spans="1:29" ht="15.75" customHeight="1" x14ac:dyDescent="0.3">
      <c r="A368" s="115"/>
      <c r="B368" s="115"/>
      <c r="C368" s="116"/>
      <c r="D368" s="116"/>
      <c r="E368" s="116"/>
      <c r="F368" s="116"/>
      <c r="G368" s="116"/>
      <c r="H368" s="116"/>
      <c r="I368" s="115"/>
      <c r="J368" s="115"/>
      <c r="K368" s="115"/>
      <c r="L368" s="115"/>
      <c r="M368" s="115"/>
      <c r="N368" s="115"/>
      <c r="O368" s="115"/>
      <c r="P368" s="115"/>
      <c r="Q368" s="115"/>
      <c r="R368" s="115"/>
      <c r="S368" s="115"/>
      <c r="T368" s="115"/>
      <c r="U368" s="115"/>
      <c r="V368" s="115"/>
      <c r="W368" s="115"/>
      <c r="X368" s="115"/>
      <c r="Y368" s="115"/>
      <c r="Z368" s="115"/>
      <c r="AA368" s="115"/>
      <c r="AB368" s="115"/>
      <c r="AC368" s="115"/>
    </row>
    <row r="369" spans="1:29" ht="15.75" customHeight="1" x14ac:dyDescent="0.3">
      <c r="A369" s="115"/>
      <c r="B369" s="115"/>
      <c r="C369" s="116"/>
      <c r="D369" s="116"/>
      <c r="E369" s="116"/>
      <c r="F369" s="116"/>
      <c r="G369" s="116"/>
      <c r="H369" s="116"/>
      <c r="I369" s="115"/>
      <c r="J369" s="115"/>
      <c r="K369" s="115"/>
      <c r="L369" s="115"/>
      <c r="M369" s="115"/>
      <c r="N369" s="115"/>
      <c r="O369" s="115"/>
      <c r="P369" s="115"/>
      <c r="Q369" s="115"/>
      <c r="R369" s="115"/>
      <c r="S369" s="115"/>
      <c r="T369" s="115"/>
      <c r="U369" s="115"/>
      <c r="V369" s="115"/>
      <c r="W369" s="115"/>
      <c r="X369" s="115"/>
      <c r="Y369" s="115"/>
      <c r="Z369" s="115"/>
      <c r="AA369" s="115"/>
      <c r="AB369" s="115"/>
      <c r="AC369" s="115"/>
    </row>
    <row r="370" spans="1:29" ht="15.75" customHeight="1" x14ac:dyDescent="0.3">
      <c r="A370" s="115"/>
      <c r="B370" s="115"/>
      <c r="C370" s="116"/>
      <c r="D370" s="116"/>
      <c r="E370" s="116"/>
      <c r="F370" s="116"/>
      <c r="G370" s="116"/>
      <c r="H370" s="116"/>
      <c r="I370" s="115"/>
      <c r="J370" s="115"/>
      <c r="K370" s="115"/>
      <c r="L370" s="115"/>
      <c r="M370" s="115"/>
      <c r="N370" s="115"/>
      <c r="O370" s="115"/>
      <c r="P370" s="115"/>
      <c r="Q370" s="115"/>
      <c r="R370" s="115"/>
      <c r="S370" s="115"/>
      <c r="T370" s="115"/>
      <c r="U370" s="115"/>
      <c r="V370" s="115"/>
      <c r="W370" s="115"/>
      <c r="X370" s="115"/>
      <c r="Y370" s="115"/>
      <c r="Z370" s="115"/>
      <c r="AA370" s="115"/>
      <c r="AB370" s="115"/>
      <c r="AC370" s="115"/>
    </row>
    <row r="371" spans="1:29" ht="15.75" customHeight="1" x14ac:dyDescent="0.3">
      <c r="A371" s="115"/>
      <c r="B371" s="115"/>
      <c r="C371" s="116"/>
      <c r="D371" s="116"/>
      <c r="E371" s="116"/>
      <c r="F371" s="116"/>
      <c r="G371" s="116"/>
      <c r="H371" s="116"/>
      <c r="I371" s="115"/>
      <c r="J371" s="115"/>
      <c r="K371" s="115"/>
      <c r="L371" s="115"/>
      <c r="M371" s="115"/>
      <c r="N371" s="115"/>
      <c r="O371" s="115"/>
      <c r="P371" s="115"/>
      <c r="Q371" s="115"/>
      <c r="R371" s="115"/>
      <c r="S371" s="115"/>
      <c r="T371" s="115"/>
      <c r="U371" s="115"/>
      <c r="V371" s="115"/>
      <c r="W371" s="115"/>
      <c r="X371" s="115"/>
      <c r="Y371" s="115"/>
      <c r="Z371" s="115"/>
      <c r="AA371" s="115"/>
      <c r="AB371" s="115"/>
      <c r="AC371" s="115"/>
    </row>
    <row r="372" spans="1:29" ht="15.75" customHeight="1" x14ac:dyDescent="0.3">
      <c r="A372" s="115"/>
      <c r="B372" s="115"/>
      <c r="C372" s="116"/>
      <c r="D372" s="116"/>
      <c r="E372" s="116"/>
      <c r="F372" s="116"/>
      <c r="G372" s="116"/>
      <c r="H372" s="116"/>
      <c r="I372" s="115"/>
      <c r="J372" s="115"/>
      <c r="K372" s="115"/>
      <c r="L372" s="115"/>
      <c r="M372" s="115"/>
      <c r="N372" s="115"/>
      <c r="O372" s="115"/>
      <c r="P372" s="115"/>
      <c r="Q372" s="115"/>
      <c r="R372" s="115"/>
      <c r="S372" s="115"/>
      <c r="T372" s="115"/>
      <c r="U372" s="115"/>
      <c r="V372" s="115"/>
      <c r="W372" s="115"/>
      <c r="X372" s="115"/>
      <c r="Y372" s="115"/>
      <c r="Z372" s="115"/>
      <c r="AA372" s="115"/>
      <c r="AB372" s="115"/>
      <c r="AC372" s="115"/>
    </row>
    <row r="373" spans="1:29" ht="15.75" customHeight="1" x14ac:dyDescent="0.3">
      <c r="A373" s="115"/>
      <c r="B373" s="115"/>
      <c r="C373" s="116"/>
      <c r="D373" s="116"/>
      <c r="E373" s="116"/>
      <c r="F373" s="116"/>
      <c r="G373" s="116"/>
      <c r="H373" s="116"/>
      <c r="I373" s="115"/>
      <c r="J373" s="115"/>
      <c r="K373" s="115"/>
      <c r="L373" s="115"/>
      <c r="M373" s="115"/>
      <c r="N373" s="115"/>
      <c r="O373" s="115"/>
      <c r="P373" s="115"/>
      <c r="Q373" s="115"/>
      <c r="R373" s="115"/>
      <c r="S373" s="115"/>
      <c r="T373" s="115"/>
      <c r="U373" s="115"/>
      <c r="V373" s="115"/>
      <c r="W373" s="115"/>
      <c r="X373" s="115"/>
      <c r="Y373" s="115"/>
      <c r="Z373" s="115"/>
      <c r="AA373" s="115"/>
      <c r="AB373" s="115"/>
      <c r="AC373" s="115"/>
    </row>
    <row r="374" spans="1:29" ht="15.75" customHeight="1" x14ac:dyDescent="0.3">
      <c r="A374" s="115"/>
      <c r="B374" s="115"/>
      <c r="C374" s="116"/>
      <c r="D374" s="116"/>
      <c r="E374" s="116"/>
      <c r="F374" s="116"/>
      <c r="G374" s="116"/>
      <c r="H374" s="116"/>
      <c r="I374" s="115"/>
      <c r="J374" s="115"/>
      <c r="K374" s="115"/>
      <c r="L374" s="115"/>
      <c r="M374" s="115"/>
      <c r="N374" s="115"/>
      <c r="O374" s="115"/>
      <c r="P374" s="115"/>
      <c r="Q374" s="115"/>
      <c r="R374" s="115"/>
      <c r="S374" s="115"/>
      <c r="T374" s="115"/>
      <c r="U374" s="115"/>
      <c r="V374" s="115"/>
      <c r="W374" s="115"/>
      <c r="X374" s="115"/>
      <c r="Y374" s="115"/>
      <c r="Z374" s="115"/>
      <c r="AA374" s="115"/>
      <c r="AB374" s="115"/>
      <c r="AC374" s="115"/>
    </row>
    <row r="375" spans="1:29" ht="15.75" customHeight="1" x14ac:dyDescent="0.3">
      <c r="A375" s="115"/>
      <c r="B375" s="115"/>
      <c r="C375" s="116"/>
      <c r="D375" s="116"/>
      <c r="E375" s="116"/>
      <c r="F375" s="116"/>
      <c r="G375" s="116"/>
      <c r="H375" s="116"/>
      <c r="I375" s="115"/>
      <c r="J375" s="115"/>
      <c r="K375" s="115"/>
      <c r="L375" s="115"/>
      <c r="M375" s="115"/>
      <c r="N375" s="115"/>
      <c r="O375" s="115"/>
      <c r="P375" s="115"/>
      <c r="Q375" s="115"/>
      <c r="R375" s="115"/>
      <c r="S375" s="115"/>
      <c r="T375" s="115"/>
      <c r="U375" s="115"/>
      <c r="V375" s="115"/>
      <c r="W375" s="115"/>
      <c r="X375" s="115"/>
      <c r="Y375" s="115"/>
      <c r="Z375" s="115"/>
      <c r="AA375" s="115"/>
      <c r="AB375" s="115"/>
      <c r="AC375" s="115"/>
    </row>
    <row r="376" spans="1:29" ht="15.75" customHeight="1" x14ac:dyDescent="0.3">
      <c r="A376" s="115"/>
      <c r="B376" s="115"/>
      <c r="C376" s="116"/>
      <c r="D376" s="116"/>
      <c r="E376" s="116"/>
      <c r="F376" s="116"/>
      <c r="G376" s="116"/>
      <c r="H376" s="116"/>
      <c r="I376" s="115"/>
      <c r="J376" s="115"/>
      <c r="K376" s="115"/>
      <c r="L376" s="115"/>
      <c r="M376" s="115"/>
      <c r="N376" s="115"/>
      <c r="O376" s="115"/>
      <c r="P376" s="115"/>
      <c r="Q376" s="115"/>
      <c r="R376" s="115"/>
      <c r="S376" s="115"/>
      <c r="T376" s="115"/>
      <c r="U376" s="115"/>
      <c r="V376" s="115"/>
      <c r="W376" s="115"/>
      <c r="X376" s="115"/>
      <c r="Y376" s="115"/>
      <c r="Z376" s="115"/>
      <c r="AA376" s="115"/>
      <c r="AB376" s="115"/>
      <c r="AC376" s="115"/>
    </row>
    <row r="377" spans="1:29" ht="15.75" customHeight="1" x14ac:dyDescent="0.3">
      <c r="A377" s="115"/>
      <c r="B377" s="115"/>
      <c r="C377" s="116"/>
      <c r="D377" s="116"/>
      <c r="E377" s="116"/>
      <c r="F377" s="116"/>
      <c r="G377" s="116"/>
      <c r="H377" s="116"/>
      <c r="I377" s="115"/>
      <c r="J377" s="115"/>
      <c r="K377" s="115"/>
      <c r="L377" s="115"/>
      <c r="M377" s="115"/>
      <c r="N377" s="115"/>
      <c r="O377" s="115"/>
      <c r="P377" s="115"/>
      <c r="Q377" s="115"/>
      <c r="R377" s="115"/>
      <c r="S377" s="115"/>
      <c r="T377" s="115"/>
      <c r="U377" s="115"/>
      <c r="V377" s="115"/>
      <c r="W377" s="115"/>
      <c r="X377" s="115"/>
      <c r="Y377" s="115"/>
      <c r="Z377" s="115"/>
      <c r="AA377" s="115"/>
      <c r="AB377" s="115"/>
      <c r="AC377" s="115"/>
    </row>
    <row r="378" spans="1:29" ht="15.75" customHeight="1" x14ac:dyDescent="0.3">
      <c r="A378" s="115"/>
      <c r="B378" s="115"/>
      <c r="C378" s="116"/>
      <c r="D378" s="116"/>
      <c r="E378" s="116"/>
      <c r="F378" s="116"/>
      <c r="G378" s="116"/>
      <c r="H378" s="116"/>
      <c r="I378" s="115"/>
      <c r="J378" s="115"/>
      <c r="K378" s="115"/>
      <c r="L378" s="115"/>
      <c r="M378" s="115"/>
      <c r="N378" s="115"/>
      <c r="O378" s="115"/>
      <c r="P378" s="115"/>
      <c r="Q378" s="115"/>
      <c r="R378" s="115"/>
      <c r="S378" s="115"/>
      <c r="T378" s="115"/>
      <c r="U378" s="115"/>
      <c r="V378" s="115"/>
      <c r="W378" s="115"/>
      <c r="X378" s="115"/>
      <c r="Y378" s="115"/>
      <c r="Z378" s="115"/>
      <c r="AA378" s="115"/>
      <c r="AB378" s="115"/>
      <c r="AC378" s="115"/>
    </row>
    <row r="379" spans="1:29" ht="15.75" customHeight="1" x14ac:dyDescent="0.3">
      <c r="A379" s="115"/>
      <c r="B379" s="115"/>
      <c r="C379" s="116"/>
      <c r="D379" s="116"/>
      <c r="E379" s="116"/>
      <c r="F379" s="116"/>
      <c r="G379" s="116"/>
      <c r="H379" s="116"/>
      <c r="I379" s="115"/>
      <c r="J379" s="115"/>
      <c r="K379" s="115"/>
      <c r="L379" s="115"/>
      <c r="M379" s="115"/>
      <c r="N379" s="115"/>
      <c r="O379" s="115"/>
      <c r="P379" s="115"/>
      <c r="Q379" s="115"/>
      <c r="R379" s="115"/>
      <c r="S379" s="115"/>
      <c r="T379" s="115"/>
      <c r="U379" s="115"/>
      <c r="V379" s="115"/>
      <c r="W379" s="115"/>
      <c r="X379" s="115"/>
      <c r="Y379" s="115"/>
      <c r="Z379" s="115"/>
      <c r="AA379" s="115"/>
      <c r="AB379" s="115"/>
      <c r="AC379" s="115"/>
    </row>
    <row r="380" spans="1:29" ht="15.75" customHeight="1" x14ac:dyDescent="0.3">
      <c r="A380" s="115"/>
      <c r="B380" s="115"/>
      <c r="C380" s="116"/>
      <c r="D380" s="116"/>
      <c r="E380" s="116"/>
      <c r="F380" s="116"/>
      <c r="G380" s="116"/>
      <c r="H380" s="116"/>
      <c r="I380" s="115"/>
      <c r="J380" s="115"/>
      <c r="K380" s="115"/>
      <c r="L380" s="115"/>
      <c r="M380" s="115"/>
      <c r="N380" s="115"/>
      <c r="O380" s="115"/>
      <c r="P380" s="115"/>
      <c r="Q380" s="115"/>
      <c r="R380" s="115"/>
      <c r="S380" s="115"/>
      <c r="T380" s="115"/>
      <c r="U380" s="115"/>
      <c r="V380" s="115"/>
      <c r="W380" s="115"/>
      <c r="X380" s="115"/>
      <c r="Y380" s="115"/>
      <c r="Z380" s="115"/>
      <c r="AA380" s="115"/>
      <c r="AB380" s="115"/>
      <c r="AC380" s="115"/>
    </row>
    <row r="381" spans="1:29" ht="15.75" customHeight="1" x14ac:dyDescent="0.3">
      <c r="A381" s="115"/>
      <c r="B381" s="115"/>
      <c r="C381" s="116"/>
      <c r="D381" s="116"/>
      <c r="E381" s="116"/>
      <c r="F381" s="116"/>
      <c r="G381" s="116"/>
      <c r="H381" s="116"/>
      <c r="I381" s="115"/>
      <c r="J381" s="115"/>
      <c r="K381" s="115"/>
      <c r="L381" s="115"/>
      <c r="M381" s="115"/>
      <c r="N381" s="115"/>
      <c r="O381" s="115"/>
      <c r="P381" s="115"/>
      <c r="Q381" s="115"/>
      <c r="R381" s="115"/>
      <c r="S381" s="115"/>
      <c r="T381" s="115"/>
      <c r="U381" s="115"/>
      <c r="V381" s="115"/>
      <c r="W381" s="115"/>
      <c r="X381" s="115"/>
      <c r="Y381" s="115"/>
      <c r="Z381" s="115"/>
      <c r="AA381" s="115"/>
      <c r="AB381" s="115"/>
      <c r="AC381" s="115"/>
    </row>
    <row r="382" spans="1:29" ht="15.75" customHeight="1" x14ac:dyDescent="0.3">
      <c r="A382" s="115"/>
      <c r="B382" s="115"/>
      <c r="C382" s="116"/>
      <c r="D382" s="116"/>
      <c r="E382" s="116"/>
      <c r="F382" s="116"/>
      <c r="G382" s="116"/>
      <c r="H382" s="116"/>
      <c r="I382" s="115"/>
      <c r="J382" s="115"/>
      <c r="K382" s="115"/>
      <c r="L382" s="115"/>
      <c r="M382" s="115"/>
      <c r="N382" s="115"/>
      <c r="O382" s="115"/>
      <c r="P382" s="115"/>
      <c r="Q382" s="115"/>
      <c r="R382" s="115"/>
      <c r="S382" s="115"/>
      <c r="T382" s="115"/>
      <c r="U382" s="115"/>
      <c r="V382" s="115"/>
      <c r="W382" s="115"/>
      <c r="X382" s="115"/>
      <c r="Y382" s="115"/>
      <c r="Z382" s="115"/>
      <c r="AA382" s="115"/>
      <c r="AB382" s="115"/>
      <c r="AC382" s="115"/>
    </row>
    <row r="383" spans="1:29" ht="15.75" customHeight="1" x14ac:dyDescent="0.3">
      <c r="A383" s="115"/>
      <c r="B383" s="115"/>
      <c r="C383" s="116"/>
      <c r="D383" s="116"/>
      <c r="E383" s="116"/>
      <c r="F383" s="116"/>
      <c r="G383" s="116"/>
      <c r="H383" s="116"/>
      <c r="I383" s="115"/>
      <c r="J383" s="115"/>
      <c r="K383" s="115"/>
      <c r="L383" s="115"/>
      <c r="M383" s="115"/>
      <c r="N383" s="115"/>
      <c r="O383" s="115"/>
      <c r="P383" s="115"/>
      <c r="Q383" s="115"/>
      <c r="R383" s="115"/>
      <c r="S383" s="115"/>
      <c r="T383" s="115"/>
      <c r="U383" s="115"/>
      <c r="V383" s="115"/>
      <c r="W383" s="115"/>
      <c r="X383" s="115"/>
      <c r="Y383" s="115"/>
      <c r="Z383" s="115"/>
      <c r="AA383" s="115"/>
      <c r="AB383" s="115"/>
      <c r="AC383" s="115"/>
    </row>
    <row r="384" spans="1:29" ht="15.75" customHeight="1" x14ac:dyDescent="0.3">
      <c r="A384" s="115"/>
      <c r="B384" s="115"/>
      <c r="C384" s="116"/>
      <c r="D384" s="116"/>
      <c r="E384" s="116"/>
      <c r="F384" s="116"/>
      <c r="G384" s="116"/>
      <c r="H384" s="116"/>
      <c r="I384" s="115"/>
      <c r="J384" s="115"/>
      <c r="K384" s="115"/>
      <c r="L384" s="115"/>
      <c r="M384" s="115"/>
      <c r="N384" s="115"/>
      <c r="O384" s="115"/>
      <c r="P384" s="115"/>
      <c r="Q384" s="115"/>
      <c r="R384" s="115"/>
      <c r="S384" s="115"/>
      <c r="T384" s="115"/>
      <c r="U384" s="115"/>
      <c r="V384" s="115"/>
      <c r="W384" s="115"/>
      <c r="X384" s="115"/>
      <c r="Y384" s="115"/>
      <c r="Z384" s="115"/>
      <c r="AA384" s="115"/>
      <c r="AB384" s="115"/>
      <c r="AC384" s="115"/>
    </row>
    <row r="385" spans="1:29" ht="15.75" customHeight="1" x14ac:dyDescent="0.3">
      <c r="A385" s="115"/>
      <c r="B385" s="115"/>
      <c r="C385" s="116"/>
      <c r="D385" s="116"/>
      <c r="E385" s="116"/>
      <c r="F385" s="116"/>
      <c r="G385" s="116"/>
      <c r="H385" s="116"/>
      <c r="I385" s="115"/>
      <c r="J385" s="115"/>
      <c r="K385" s="115"/>
      <c r="L385" s="115"/>
      <c r="M385" s="115"/>
      <c r="N385" s="115"/>
      <c r="O385" s="115"/>
      <c r="P385" s="115"/>
      <c r="Q385" s="115"/>
      <c r="R385" s="115"/>
      <c r="S385" s="115"/>
      <c r="T385" s="115"/>
      <c r="U385" s="115"/>
      <c r="V385" s="115"/>
      <c r="W385" s="115"/>
      <c r="X385" s="115"/>
      <c r="Y385" s="115"/>
      <c r="Z385" s="115"/>
      <c r="AA385" s="115"/>
      <c r="AB385" s="115"/>
      <c r="AC385" s="115"/>
    </row>
    <row r="386" spans="1:29" ht="15.75" customHeight="1" x14ac:dyDescent="0.3">
      <c r="A386" s="115"/>
      <c r="B386" s="115"/>
      <c r="C386" s="116"/>
      <c r="D386" s="116"/>
      <c r="E386" s="116"/>
      <c r="F386" s="116"/>
      <c r="G386" s="116"/>
      <c r="H386" s="116"/>
      <c r="I386" s="115"/>
      <c r="J386" s="115"/>
      <c r="K386" s="115"/>
      <c r="L386" s="115"/>
      <c r="M386" s="115"/>
      <c r="N386" s="115"/>
      <c r="O386" s="115"/>
      <c r="P386" s="115"/>
      <c r="Q386" s="115"/>
      <c r="R386" s="115"/>
      <c r="S386" s="115"/>
      <c r="T386" s="115"/>
      <c r="U386" s="115"/>
      <c r="V386" s="115"/>
      <c r="W386" s="115"/>
      <c r="X386" s="115"/>
      <c r="Y386" s="115"/>
      <c r="Z386" s="115"/>
      <c r="AA386" s="115"/>
      <c r="AB386" s="115"/>
      <c r="AC386" s="115"/>
    </row>
    <row r="387" spans="1:29" ht="15.75" customHeight="1" x14ac:dyDescent="0.3">
      <c r="A387" s="115"/>
      <c r="B387" s="115"/>
      <c r="C387" s="116"/>
      <c r="D387" s="116"/>
      <c r="E387" s="116"/>
      <c r="F387" s="116"/>
      <c r="G387" s="116"/>
      <c r="H387" s="116"/>
      <c r="I387" s="115"/>
      <c r="J387" s="115"/>
      <c r="K387" s="115"/>
      <c r="L387" s="115"/>
      <c r="M387" s="115"/>
      <c r="N387" s="115"/>
      <c r="O387" s="115"/>
      <c r="P387" s="115"/>
      <c r="Q387" s="115"/>
      <c r="R387" s="115"/>
      <c r="S387" s="115"/>
      <c r="T387" s="115"/>
      <c r="U387" s="115"/>
      <c r="V387" s="115"/>
      <c r="W387" s="115"/>
      <c r="X387" s="115"/>
      <c r="Y387" s="115"/>
      <c r="Z387" s="115"/>
      <c r="AA387" s="115"/>
      <c r="AB387" s="115"/>
      <c r="AC387" s="115"/>
    </row>
    <row r="388" spans="1:29" ht="15.75" customHeight="1" x14ac:dyDescent="0.3">
      <c r="A388" s="115"/>
      <c r="B388" s="115"/>
      <c r="C388" s="116"/>
      <c r="D388" s="116"/>
      <c r="E388" s="116"/>
      <c r="F388" s="116"/>
      <c r="G388" s="116"/>
      <c r="H388" s="116"/>
      <c r="I388" s="115"/>
      <c r="J388" s="115"/>
      <c r="K388" s="115"/>
      <c r="L388" s="115"/>
      <c r="M388" s="115"/>
      <c r="N388" s="115"/>
      <c r="O388" s="115"/>
      <c r="P388" s="115"/>
      <c r="Q388" s="115"/>
      <c r="R388" s="115"/>
      <c r="S388" s="115"/>
      <c r="T388" s="115"/>
      <c r="U388" s="115"/>
      <c r="V388" s="115"/>
      <c r="W388" s="115"/>
      <c r="X388" s="115"/>
      <c r="Y388" s="115"/>
      <c r="Z388" s="115"/>
      <c r="AA388" s="115"/>
      <c r="AB388" s="115"/>
      <c r="AC388" s="115"/>
    </row>
    <row r="389" spans="1:29" ht="15.75" customHeight="1" x14ac:dyDescent="0.3">
      <c r="A389" s="115"/>
      <c r="B389" s="115"/>
      <c r="C389" s="116"/>
      <c r="D389" s="116"/>
      <c r="E389" s="116"/>
      <c r="F389" s="116"/>
      <c r="G389" s="116"/>
      <c r="H389" s="116"/>
      <c r="I389" s="115"/>
      <c r="J389" s="115"/>
      <c r="K389" s="115"/>
      <c r="L389" s="115"/>
      <c r="M389" s="115"/>
      <c r="N389" s="115"/>
      <c r="O389" s="115"/>
      <c r="P389" s="115"/>
      <c r="Q389" s="115"/>
      <c r="R389" s="115"/>
      <c r="S389" s="115"/>
      <c r="T389" s="115"/>
      <c r="U389" s="115"/>
      <c r="V389" s="115"/>
      <c r="W389" s="115"/>
      <c r="X389" s="115"/>
      <c r="Y389" s="115"/>
      <c r="Z389" s="115"/>
      <c r="AA389" s="115"/>
      <c r="AB389" s="115"/>
      <c r="AC389" s="115"/>
    </row>
    <row r="390" spans="1:29" ht="15.75" customHeight="1" x14ac:dyDescent="0.3">
      <c r="A390" s="115"/>
      <c r="B390" s="115"/>
      <c r="C390" s="116"/>
      <c r="D390" s="116"/>
      <c r="E390" s="116"/>
      <c r="F390" s="116"/>
      <c r="G390" s="116"/>
      <c r="H390" s="116"/>
      <c r="I390" s="115"/>
      <c r="J390" s="115"/>
      <c r="K390" s="115"/>
      <c r="L390" s="115"/>
      <c r="M390" s="115"/>
      <c r="N390" s="115"/>
      <c r="O390" s="115"/>
      <c r="P390" s="115"/>
      <c r="Q390" s="115"/>
      <c r="R390" s="115"/>
      <c r="S390" s="115"/>
      <c r="T390" s="115"/>
      <c r="U390" s="115"/>
      <c r="V390" s="115"/>
      <c r="W390" s="115"/>
      <c r="X390" s="115"/>
      <c r="Y390" s="115"/>
      <c r="Z390" s="115"/>
      <c r="AA390" s="115"/>
      <c r="AB390" s="115"/>
      <c r="AC390" s="115"/>
    </row>
    <row r="391" spans="1:29" ht="15.75" customHeight="1" x14ac:dyDescent="0.3">
      <c r="A391" s="115"/>
      <c r="B391" s="115"/>
      <c r="C391" s="116"/>
      <c r="D391" s="116"/>
      <c r="E391" s="116"/>
      <c r="F391" s="116"/>
      <c r="G391" s="116"/>
      <c r="H391" s="116"/>
      <c r="I391" s="115"/>
      <c r="J391" s="115"/>
      <c r="K391" s="115"/>
      <c r="L391" s="115"/>
      <c r="M391" s="115"/>
      <c r="N391" s="115"/>
      <c r="O391" s="115"/>
      <c r="P391" s="115"/>
      <c r="Q391" s="115"/>
      <c r="R391" s="115"/>
      <c r="S391" s="115"/>
      <c r="T391" s="115"/>
      <c r="U391" s="115"/>
      <c r="V391" s="115"/>
      <c r="W391" s="115"/>
      <c r="X391" s="115"/>
      <c r="Y391" s="115"/>
      <c r="Z391" s="115"/>
      <c r="AA391" s="115"/>
      <c r="AB391" s="115"/>
      <c r="AC391" s="115"/>
    </row>
    <row r="392" spans="1:29" ht="15.75" customHeight="1" x14ac:dyDescent="0.3">
      <c r="A392" s="115"/>
      <c r="B392" s="115"/>
      <c r="C392" s="116"/>
      <c r="D392" s="116"/>
      <c r="E392" s="116"/>
      <c r="F392" s="116"/>
      <c r="G392" s="116"/>
      <c r="H392" s="116"/>
      <c r="I392" s="115"/>
      <c r="J392" s="115"/>
      <c r="K392" s="115"/>
      <c r="L392" s="115"/>
      <c r="M392" s="115"/>
      <c r="N392" s="115"/>
      <c r="O392" s="115"/>
      <c r="P392" s="115"/>
      <c r="Q392" s="115"/>
      <c r="R392" s="115"/>
      <c r="S392" s="115"/>
      <c r="T392" s="115"/>
      <c r="U392" s="115"/>
      <c r="V392" s="115"/>
      <c r="W392" s="115"/>
      <c r="X392" s="115"/>
      <c r="Y392" s="115"/>
      <c r="Z392" s="115"/>
      <c r="AA392" s="115"/>
      <c r="AB392" s="115"/>
      <c r="AC392" s="115"/>
    </row>
    <row r="393" spans="1:29" ht="15.75" customHeight="1" x14ac:dyDescent="0.3">
      <c r="A393" s="115"/>
      <c r="B393" s="115"/>
      <c r="C393" s="116"/>
      <c r="D393" s="116"/>
      <c r="E393" s="116"/>
      <c r="F393" s="116"/>
      <c r="G393" s="116"/>
      <c r="H393" s="116"/>
      <c r="I393" s="115"/>
      <c r="J393" s="115"/>
      <c r="K393" s="115"/>
      <c r="L393" s="115"/>
      <c r="M393" s="115"/>
      <c r="N393" s="115"/>
      <c r="O393" s="115"/>
      <c r="P393" s="115"/>
      <c r="Q393" s="115"/>
      <c r="R393" s="115"/>
      <c r="S393" s="115"/>
      <c r="T393" s="115"/>
      <c r="U393" s="115"/>
      <c r="V393" s="115"/>
      <c r="W393" s="115"/>
      <c r="X393" s="115"/>
      <c r="Y393" s="115"/>
      <c r="Z393" s="115"/>
      <c r="AA393" s="115"/>
      <c r="AB393" s="115"/>
      <c r="AC393" s="115"/>
    </row>
    <row r="394" spans="1:29" ht="15.75" customHeight="1" x14ac:dyDescent="0.3">
      <c r="A394" s="115"/>
      <c r="B394" s="115"/>
      <c r="C394" s="116"/>
      <c r="D394" s="116"/>
      <c r="E394" s="116"/>
      <c r="F394" s="116"/>
      <c r="G394" s="116"/>
      <c r="H394" s="116"/>
      <c r="I394" s="115"/>
      <c r="J394" s="115"/>
      <c r="K394" s="115"/>
      <c r="L394" s="115"/>
      <c r="M394" s="115"/>
      <c r="N394" s="115"/>
      <c r="O394" s="115"/>
      <c r="P394" s="115"/>
      <c r="Q394" s="115"/>
      <c r="R394" s="115"/>
      <c r="S394" s="115"/>
      <c r="T394" s="115"/>
      <c r="U394" s="115"/>
      <c r="V394" s="115"/>
      <c r="W394" s="115"/>
      <c r="X394" s="115"/>
      <c r="Y394" s="115"/>
      <c r="Z394" s="115"/>
      <c r="AA394" s="115"/>
      <c r="AB394" s="115"/>
      <c r="AC394" s="115"/>
    </row>
    <row r="395" spans="1:29" ht="15.75" customHeight="1" x14ac:dyDescent="0.3">
      <c r="A395" s="115"/>
      <c r="B395" s="115"/>
      <c r="C395" s="116"/>
      <c r="D395" s="116"/>
      <c r="E395" s="116"/>
      <c r="F395" s="116"/>
      <c r="G395" s="116"/>
      <c r="H395" s="116"/>
      <c r="I395" s="115"/>
      <c r="J395" s="115"/>
      <c r="K395" s="115"/>
      <c r="L395" s="115"/>
      <c r="M395" s="115"/>
      <c r="N395" s="115"/>
      <c r="O395" s="115"/>
      <c r="P395" s="115"/>
      <c r="Q395" s="115"/>
      <c r="R395" s="115"/>
      <c r="S395" s="115"/>
      <c r="T395" s="115"/>
      <c r="U395" s="115"/>
      <c r="V395" s="115"/>
      <c r="W395" s="115"/>
      <c r="X395" s="115"/>
      <c r="Y395" s="115"/>
      <c r="Z395" s="115"/>
      <c r="AA395" s="115"/>
      <c r="AB395" s="115"/>
      <c r="AC395" s="115"/>
    </row>
    <row r="396" spans="1:29" ht="15.75" customHeight="1" x14ac:dyDescent="0.3">
      <c r="A396" s="115"/>
      <c r="B396" s="115"/>
      <c r="C396" s="116"/>
      <c r="D396" s="116"/>
      <c r="E396" s="116"/>
      <c r="F396" s="116"/>
      <c r="G396" s="116"/>
      <c r="H396" s="116"/>
      <c r="I396" s="115"/>
      <c r="J396" s="115"/>
      <c r="K396" s="115"/>
      <c r="L396" s="115"/>
      <c r="M396" s="115"/>
      <c r="N396" s="115"/>
      <c r="O396" s="115"/>
      <c r="P396" s="115"/>
      <c r="Q396" s="115"/>
      <c r="R396" s="115"/>
      <c r="S396" s="115"/>
      <c r="T396" s="115"/>
      <c r="U396" s="115"/>
      <c r="V396" s="115"/>
      <c r="W396" s="115"/>
      <c r="X396" s="115"/>
      <c r="Y396" s="115"/>
      <c r="Z396" s="115"/>
      <c r="AA396" s="115"/>
      <c r="AB396" s="115"/>
      <c r="AC396" s="115"/>
    </row>
    <row r="397" spans="1:29" ht="15.75" customHeight="1" x14ac:dyDescent="0.3">
      <c r="A397" s="115"/>
      <c r="B397" s="115"/>
      <c r="C397" s="116"/>
      <c r="D397" s="116"/>
      <c r="E397" s="116"/>
      <c r="F397" s="116"/>
      <c r="G397" s="116"/>
      <c r="H397" s="116"/>
      <c r="I397" s="115"/>
      <c r="J397" s="115"/>
      <c r="K397" s="115"/>
      <c r="L397" s="115"/>
      <c r="M397" s="115"/>
      <c r="N397" s="115"/>
      <c r="O397" s="115"/>
      <c r="P397" s="115"/>
      <c r="Q397" s="115"/>
      <c r="R397" s="115"/>
      <c r="S397" s="115"/>
      <c r="T397" s="115"/>
      <c r="U397" s="115"/>
      <c r="V397" s="115"/>
      <c r="W397" s="115"/>
      <c r="X397" s="115"/>
      <c r="Y397" s="115"/>
      <c r="Z397" s="115"/>
      <c r="AA397" s="115"/>
      <c r="AB397" s="115"/>
      <c r="AC397" s="115"/>
    </row>
    <row r="398" spans="1:29" ht="15.75" customHeight="1" x14ac:dyDescent="0.3">
      <c r="A398" s="115"/>
      <c r="B398" s="115"/>
      <c r="C398" s="116"/>
      <c r="D398" s="116"/>
      <c r="E398" s="116"/>
      <c r="F398" s="116"/>
      <c r="G398" s="116"/>
      <c r="H398" s="116"/>
      <c r="I398" s="115"/>
      <c r="J398" s="115"/>
      <c r="K398" s="115"/>
      <c r="L398" s="115"/>
      <c r="M398" s="115"/>
      <c r="N398" s="115"/>
      <c r="O398" s="115"/>
      <c r="P398" s="115"/>
      <c r="Q398" s="115"/>
      <c r="R398" s="115"/>
      <c r="S398" s="115"/>
      <c r="T398" s="115"/>
      <c r="U398" s="115"/>
      <c r="V398" s="115"/>
      <c r="W398" s="115"/>
      <c r="X398" s="115"/>
      <c r="Y398" s="115"/>
      <c r="Z398" s="115"/>
      <c r="AA398" s="115"/>
      <c r="AB398" s="115"/>
      <c r="AC398" s="115"/>
    </row>
    <row r="399" spans="1:29" ht="15.75" customHeight="1" x14ac:dyDescent="0.3">
      <c r="A399" s="115"/>
      <c r="B399" s="115"/>
      <c r="C399" s="116"/>
      <c r="D399" s="116"/>
      <c r="E399" s="116"/>
      <c r="F399" s="116"/>
      <c r="G399" s="116"/>
      <c r="H399" s="116"/>
      <c r="I399" s="115"/>
      <c r="J399" s="115"/>
      <c r="K399" s="115"/>
      <c r="L399" s="115"/>
      <c r="M399" s="115"/>
      <c r="N399" s="115"/>
      <c r="O399" s="115"/>
      <c r="P399" s="115"/>
      <c r="Q399" s="115"/>
      <c r="R399" s="115"/>
      <c r="S399" s="115"/>
      <c r="T399" s="115"/>
      <c r="U399" s="115"/>
      <c r="V399" s="115"/>
      <c r="W399" s="115"/>
      <c r="X399" s="115"/>
      <c r="Y399" s="115"/>
      <c r="Z399" s="115"/>
      <c r="AA399" s="115"/>
      <c r="AB399" s="115"/>
      <c r="AC399" s="115"/>
    </row>
    <row r="400" spans="1:29" ht="15.75" customHeight="1" x14ac:dyDescent="0.3">
      <c r="A400" s="115"/>
      <c r="B400" s="115"/>
      <c r="C400" s="116"/>
      <c r="D400" s="116"/>
      <c r="E400" s="116"/>
      <c r="F400" s="116"/>
      <c r="G400" s="116"/>
      <c r="H400" s="116"/>
      <c r="I400" s="115"/>
      <c r="J400" s="115"/>
      <c r="K400" s="115"/>
      <c r="L400" s="115"/>
      <c r="M400" s="115"/>
      <c r="N400" s="115"/>
      <c r="O400" s="115"/>
      <c r="P400" s="115"/>
      <c r="Q400" s="115"/>
      <c r="R400" s="115"/>
      <c r="S400" s="115"/>
      <c r="T400" s="115"/>
      <c r="U400" s="115"/>
      <c r="V400" s="115"/>
      <c r="W400" s="115"/>
      <c r="X400" s="115"/>
      <c r="Y400" s="115"/>
      <c r="Z400" s="115"/>
      <c r="AA400" s="115"/>
      <c r="AB400" s="115"/>
      <c r="AC400" s="115"/>
    </row>
    <row r="401" spans="1:29" ht="15.75" customHeight="1" x14ac:dyDescent="0.3">
      <c r="A401" s="115"/>
      <c r="B401" s="115"/>
      <c r="C401" s="116"/>
      <c r="D401" s="116"/>
      <c r="E401" s="116"/>
      <c r="F401" s="116"/>
      <c r="G401" s="116"/>
      <c r="H401" s="116"/>
      <c r="I401" s="115"/>
      <c r="J401" s="115"/>
      <c r="K401" s="115"/>
      <c r="L401" s="115"/>
      <c r="M401" s="115"/>
      <c r="N401" s="115"/>
      <c r="O401" s="115"/>
      <c r="P401" s="115"/>
      <c r="Q401" s="115"/>
      <c r="R401" s="115"/>
      <c r="S401" s="115"/>
      <c r="T401" s="115"/>
      <c r="U401" s="115"/>
      <c r="V401" s="115"/>
      <c r="W401" s="115"/>
      <c r="X401" s="115"/>
      <c r="Y401" s="115"/>
      <c r="Z401" s="115"/>
      <c r="AA401" s="115"/>
      <c r="AB401" s="115"/>
      <c r="AC401" s="115"/>
    </row>
    <row r="402" spans="1:29" ht="15.75" customHeight="1" x14ac:dyDescent="0.3">
      <c r="A402" s="115"/>
      <c r="B402" s="115"/>
      <c r="C402" s="116"/>
      <c r="D402" s="116"/>
      <c r="E402" s="116"/>
      <c r="F402" s="116"/>
      <c r="G402" s="116"/>
      <c r="H402" s="116"/>
      <c r="I402" s="115"/>
      <c r="J402" s="115"/>
      <c r="K402" s="115"/>
      <c r="L402" s="115"/>
      <c r="M402" s="115"/>
      <c r="N402" s="115"/>
      <c r="O402" s="115"/>
      <c r="P402" s="115"/>
      <c r="Q402" s="115"/>
      <c r="R402" s="115"/>
      <c r="S402" s="115"/>
      <c r="T402" s="115"/>
      <c r="U402" s="115"/>
      <c r="V402" s="115"/>
      <c r="W402" s="115"/>
      <c r="X402" s="115"/>
      <c r="Y402" s="115"/>
      <c r="Z402" s="115"/>
      <c r="AA402" s="115"/>
      <c r="AB402" s="115"/>
      <c r="AC402" s="115"/>
    </row>
    <row r="403" spans="1:29" ht="15.75" customHeight="1" x14ac:dyDescent="0.3">
      <c r="A403" s="115"/>
      <c r="B403" s="115"/>
      <c r="C403" s="116"/>
      <c r="D403" s="116"/>
      <c r="E403" s="116"/>
      <c r="F403" s="116"/>
      <c r="G403" s="116"/>
      <c r="H403" s="116"/>
      <c r="I403" s="115"/>
      <c r="J403" s="115"/>
      <c r="K403" s="115"/>
      <c r="L403" s="115"/>
      <c r="M403" s="115"/>
      <c r="N403" s="115"/>
      <c r="O403" s="115"/>
      <c r="P403" s="115"/>
      <c r="Q403" s="115"/>
      <c r="R403" s="115"/>
      <c r="S403" s="115"/>
      <c r="T403" s="115"/>
      <c r="U403" s="115"/>
      <c r="V403" s="115"/>
      <c r="W403" s="115"/>
      <c r="X403" s="115"/>
      <c r="Y403" s="115"/>
      <c r="Z403" s="115"/>
      <c r="AA403" s="115"/>
      <c r="AB403" s="115"/>
      <c r="AC403" s="115"/>
    </row>
    <row r="404" spans="1:29" ht="15.75" customHeight="1" x14ac:dyDescent="0.3">
      <c r="A404" s="115"/>
      <c r="B404" s="115"/>
      <c r="C404" s="116"/>
      <c r="D404" s="116"/>
      <c r="E404" s="116"/>
      <c r="F404" s="116"/>
      <c r="G404" s="116"/>
      <c r="H404" s="116"/>
      <c r="I404" s="115"/>
      <c r="J404" s="115"/>
      <c r="K404" s="115"/>
      <c r="L404" s="115"/>
      <c r="M404" s="115"/>
      <c r="N404" s="115"/>
      <c r="O404" s="115"/>
      <c r="P404" s="115"/>
      <c r="Q404" s="115"/>
      <c r="R404" s="115"/>
      <c r="S404" s="115"/>
      <c r="T404" s="115"/>
      <c r="U404" s="115"/>
      <c r="V404" s="115"/>
      <c r="W404" s="115"/>
      <c r="X404" s="115"/>
      <c r="Y404" s="115"/>
      <c r="Z404" s="115"/>
      <c r="AA404" s="115"/>
      <c r="AB404" s="115"/>
      <c r="AC404" s="115"/>
    </row>
    <row r="405" spans="1:29" ht="15.75" customHeight="1" x14ac:dyDescent="0.3">
      <c r="A405" s="115"/>
      <c r="B405" s="115"/>
      <c r="C405" s="116"/>
      <c r="D405" s="116"/>
      <c r="E405" s="116"/>
      <c r="F405" s="116"/>
      <c r="G405" s="116"/>
      <c r="H405" s="116"/>
      <c r="I405" s="115"/>
      <c r="J405" s="115"/>
      <c r="K405" s="115"/>
      <c r="L405" s="115"/>
      <c r="M405" s="115"/>
      <c r="N405" s="115"/>
      <c r="O405" s="115"/>
      <c r="P405" s="115"/>
      <c r="Q405" s="115"/>
      <c r="R405" s="115"/>
      <c r="S405" s="115"/>
      <c r="T405" s="115"/>
      <c r="U405" s="115"/>
      <c r="V405" s="115"/>
      <c r="W405" s="115"/>
      <c r="X405" s="115"/>
      <c r="Y405" s="115"/>
      <c r="Z405" s="115"/>
      <c r="AA405" s="115"/>
      <c r="AB405" s="115"/>
      <c r="AC405" s="115"/>
    </row>
    <row r="406" spans="1:29" ht="15.75" customHeight="1" x14ac:dyDescent="0.3">
      <c r="A406" s="115"/>
      <c r="B406" s="115"/>
      <c r="C406" s="116"/>
      <c r="D406" s="116"/>
      <c r="E406" s="116"/>
      <c r="F406" s="116"/>
      <c r="G406" s="116"/>
      <c r="H406" s="116"/>
      <c r="I406" s="115"/>
      <c r="J406" s="115"/>
      <c r="K406" s="115"/>
      <c r="L406" s="115"/>
      <c r="M406" s="115"/>
      <c r="N406" s="115"/>
      <c r="O406" s="115"/>
      <c r="P406" s="115"/>
      <c r="Q406" s="115"/>
      <c r="R406" s="115"/>
      <c r="S406" s="115"/>
      <c r="T406" s="115"/>
      <c r="U406" s="115"/>
      <c r="V406" s="115"/>
      <c r="W406" s="115"/>
      <c r="X406" s="115"/>
      <c r="Y406" s="115"/>
      <c r="Z406" s="115"/>
      <c r="AA406" s="115"/>
      <c r="AB406" s="115"/>
      <c r="AC406" s="115"/>
    </row>
    <row r="407" spans="1:29" ht="15.75" customHeight="1" x14ac:dyDescent="0.3">
      <c r="A407" s="115"/>
      <c r="B407" s="115"/>
      <c r="C407" s="116"/>
      <c r="D407" s="116"/>
      <c r="E407" s="116"/>
      <c r="F407" s="116"/>
      <c r="G407" s="116"/>
      <c r="H407" s="116"/>
      <c r="I407" s="115"/>
      <c r="J407" s="115"/>
      <c r="K407" s="115"/>
      <c r="L407" s="115"/>
      <c r="M407" s="115"/>
      <c r="N407" s="115"/>
      <c r="O407" s="115"/>
      <c r="P407" s="115"/>
      <c r="Q407" s="115"/>
      <c r="R407" s="115"/>
      <c r="S407" s="115"/>
      <c r="T407" s="115"/>
      <c r="U407" s="115"/>
      <c r="V407" s="115"/>
      <c r="W407" s="115"/>
      <c r="X407" s="115"/>
      <c r="Y407" s="115"/>
      <c r="Z407" s="115"/>
      <c r="AA407" s="115"/>
      <c r="AB407" s="115"/>
      <c r="AC407" s="115"/>
    </row>
    <row r="408" spans="1:29" ht="15.75" customHeight="1" x14ac:dyDescent="0.3">
      <c r="A408" s="115"/>
      <c r="B408" s="115"/>
      <c r="C408" s="116"/>
      <c r="D408" s="116"/>
      <c r="E408" s="116"/>
      <c r="F408" s="116"/>
      <c r="G408" s="116"/>
      <c r="H408" s="116"/>
      <c r="I408" s="115"/>
      <c r="J408" s="115"/>
      <c r="K408" s="115"/>
      <c r="L408" s="115"/>
      <c r="M408" s="115"/>
      <c r="N408" s="115"/>
      <c r="O408" s="115"/>
      <c r="P408" s="115"/>
      <c r="Q408" s="115"/>
      <c r="R408" s="115"/>
      <c r="S408" s="115"/>
      <c r="T408" s="115"/>
      <c r="U408" s="115"/>
      <c r="V408" s="115"/>
      <c r="W408" s="115"/>
      <c r="X408" s="115"/>
      <c r="Y408" s="115"/>
      <c r="Z408" s="115"/>
      <c r="AA408" s="115"/>
      <c r="AB408" s="115"/>
      <c r="AC408" s="115"/>
    </row>
    <row r="409" spans="1:29" ht="15.75" customHeight="1" x14ac:dyDescent="0.3">
      <c r="A409" s="115"/>
      <c r="B409" s="115"/>
      <c r="C409" s="116"/>
      <c r="D409" s="116"/>
      <c r="E409" s="116"/>
      <c r="F409" s="116"/>
      <c r="G409" s="116"/>
      <c r="H409" s="116"/>
      <c r="I409" s="115"/>
      <c r="J409" s="115"/>
      <c r="K409" s="115"/>
      <c r="L409" s="115"/>
      <c r="M409" s="115"/>
      <c r="N409" s="115"/>
      <c r="O409" s="115"/>
      <c r="P409" s="115"/>
      <c r="Q409" s="115"/>
      <c r="R409" s="115"/>
      <c r="S409" s="115"/>
      <c r="T409" s="115"/>
      <c r="U409" s="115"/>
      <c r="V409" s="115"/>
      <c r="W409" s="115"/>
      <c r="X409" s="115"/>
      <c r="Y409" s="115"/>
      <c r="Z409" s="115"/>
      <c r="AA409" s="115"/>
      <c r="AB409" s="115"/>
      <c r="AC409" s="115"/>
    </row>
    <row r="410" spans="1:29" ht="15.75" customHeight="1" x14ac:dyDescent="0.3">
      <c r="A410" s="115"/>
      <c r="B410" s="115"/>
      <c r="C410" s="116"/>
      <c r="D410" s="116"/>
      <c r="E410" s="116"/>
      <c r="F410" s="116"/>
      <c r="G410" s="116"/>
      <c r="H410" s="116"/>
      <c r="I410" s="115"/>
      <c r="J410" s="115"/>
      <c r="K410" s="115"/>
      <c r="L410" s="115"/>
      <c r="M410" s="115"/>
      <c r="N410" s="115"/>
      <c r="O410" s="115"/>
      <c r="P410" s="115"/>
      <c r="Q410" s="115"/>
      <c r="R410" s="115"/>
      <c r="S410" s="115"/>
      <c r="T410" s="115"/>
      <c r="U410" s="115"/>
      <c r="V410" s="115"/>
      <c r="W410" s="115"/>
      <c r="X410" s="115"/>
      <c r="Y410" s="115"/>
      <c r="Z410" s="115"/>
      <c r="AA410" s="115"/>
      <c r="AB410" s="115"/>
      <c r="AC410" s="115"/>
    </row>
    <row r="411" spans="1:29" ht="15.75" customHeight="1" x14ac:dyDescent="0.3">
      <c r="A411" s="115"/>
      <c r="B411" s="115"/>
      <c r="C411" s="116"/>
      <c r="D411" s="116"/>
      <c r="E411" s="116"/>
      <c r="F411" s="116"/>
      <c r="G411" s="116"/>
      <c r="H411" s="116"/>
      <c r="I411" s="115"/>
      <c r="J411" s="115"/>
      <c r="K411" s="115"/>
      <c r="L411" s="115"/>
      <c r="M411" s="115"/>
      <c r="N411" s="115"/>
      <c r="O411" s="115"/>
      <c r="P411" s="115"/>
      <c r="Q411" s="115"/>
      <c r="R411" s="115"/>
      <c r="S411" s="115"/>
      <c r="T411" s="115"/>
      <c r="U411" s="115"/>
      <c r="V411" s="115"/>
      <c r="W411" s="115"/>
      <c r="X411" s="115"/>
      <c r="Y411" s="115"/>
      <c r="Z411" s="115"/>
      <c r="AA411" s="115"/>
      <c r="AB411" s="115"/>
      <c r="AC411" s="115"/>
    </row>
    <row r="412" spans="1:29" ht="15.75" customHeight="1" x14ac:dyDescent="0.3">
      <c r="A412" s="115"/>
      <c r="B412" s="115"/>
      <c r="C412" s="116"/>
      <c r="D412" s="116"/>
      <c r="E412" s="116"/>
      <c r="F412" s="116"/>
      <c r="G412" s="116"/>
      <c r="H412" s="116"/>
      <c r="I412" s="115"/>
      <c r="J412" s="115"/>
      <c r="K412" s="115"/>
      <c r="L412" s="115"/>
      <c r="M412" s="115"/>
      <c r="N412" s="115"/>
      <c r="O412" s="115"/>
      <c r="P412" s="115"/>
      <c r="Q412" s="115"/>
      <c r="R412" s="115"/>
      <c r="S412" s="115"/>
      <c r="T412" s="115"/>
      <c r="U412" s="115"/>
      <c r="V412" s="115"/>
      <c r="W412" s="115"/>
      <c r="X412" s="115"/>
      <c r="Y412" s="115"/>
      <c r="Z412" s="115"/>
      <c r="AA412" s="115"/>
      <c r="AB412" s="115"/>
      <c r="AC412" s="115"/>
    </row>
    <row r="413" spans="1:29" ht="15.75" customHeight="1" x14ac:dyDescent="0.3">
      <c r="A413" s="115"/>
      <c r="B413" s="115"/>
      <c r="C413" s="116"/>
      <c r="D413" s="116"/>
      <c r="E413" s="116"/>
      <c r="F413" s="116"/>
      <c r="G413" s="116"/>
      <c r="H413" s="116"/>
      <c r="I413" s="115"/>
      <c r="J413" s="115"/>
      <c r="K413" s="115"/>
      <c r="L413" s="115"/>
      <c r="M413" s="115"/>
      <c r="N413" s="115"/>
      <c r="O413" s="115"/>
      <c r="P413" s="115"/>
      <c r="Q413" s="115"/>
      <c r="R413" s="115"/>
      <c r="S413" s="115"/>
      <c r="T413" s="115"/>
      <c r="U413" s="115"/>
      <c r="V413" s="115"/>
      <c r="W413" s="115"/>
      <c r="X413" s="115"/>
      <c r="Y413" s="115"/>
      <c r="Z413" s="115"/>
      <c r="AA413" s="115"/>
      <c r="AB413" s="115"/>
      <c r="AC413" s="115"/>
    </row>
    <row r="414" spans="1:29" ht="15.75" customHeight="1" x14ac:dyDescent="0.3">
      <c r="A414" s="115"/>
      <c r="B414" s="115"/>
      <c r="C414" s="116"/>
      <c r="D414" s="116"/>
      <c r="E414" s="116"/>
      <c r="F414" s="116"/>
      <c r="G414" s="116"/>
      <c r="H414" s="116"/>
      <c r="I414" s="115"/>
      <c r="J414" s="115"/>
      <c r="K414" s="115"/>
      <c r="L414" s="115"/>
      <c r="M414" s="115"/>
      <c r="N414" s="115"/>
      <c r="O414" s="115"/>
      <c r="P414" s="115"/>
      <c r="Q414" s="115"/>
      <c r="R414" s="115"/>
      <c r="S414" s="115"/>
      <c r="T414" s="115"/>
      <c r="U414" s="115"/>
      <c r="V414" s="115"/>
      <c r="W414" s="115"/>
      <c r="X414" s="115"/>
      <c r="Y414" s="115"/>
      <c r="Z414" s="115"/>
      <c r="AA414" s="115"/>
      <c r="AB414" s="115"/>
      <c r="AC414" s="115"/>
    </row>
    <row r="415" spans="1:29" ht="15.75" customHeight="1" x14ac:dyDescent="0.3">
      <c r="A415" s="115"/>
      <c r="B415" s="115"/>
      <c r="C415" s="116"/>
      <c r="D415" s="116"/>
      <c r="E415" s="116"/>
      <c r="F415" s="116"/>
      <c r="G415" s="116"/>
      <c r="H415" s="116"/>
      <c r="I415" s="115"/>
      <c r="J415" s="115"/>
      <c r="K415" s="115"/>
      <c r="L415" s="115"/>
      <c r="M415" s="115"/>
      <c r="N415" s="115"/>
      <c r="O415" s="115"/>
      <c r="P415" s="115"/>
      <c r="Q415" s="115"/>
      <c r="R415" s="115"/>
      <c r="S415" s="115"/>
      <c r="T415" s="115"/>
      <c r="U415" s="115"/>
      <c r="V415" s="115"/>
      <c r="W415" s="115"/>
      <c r="X415" s="115"/>
      <c r="Y415" s="115"/>
      <c r="Z415" s="115"/>
      <c r="AA415" s="115"/>
      <c r="AB415" s="115"/>
      <c r="AC415" s="115"/>
    </row>
    <row r="416" spans="1:29" ht="15.75" customHeight="1" x14ac:dyDescent="0.3">
      <c r="A416" s="115"/>
      <c r="B416" s="115"/>
      <c r="C416" s="116"/>
      <c r="D416" s="116"/>
      <c r="E416" s="116"/>
      <c r="F416" s="116"/>
      <c r="G416" s="116"/>
      <c r="H416" s="116"/>
      <c r="I416" s="115"/>
      <c r="J416" s="115"/>
      <c r="K416" s="115"/>
      <c r="L416" s="115"/>
      <c r="M416" s="115"/>
      <c r="N416" s="115"/>
      <c r="O416" s="115"/>
      <c r="P416" s="115"/>
      <c r="Q416" s="115"/>
      <c r="R416" s="115"/>
      <c r="S416" s="115"/>
      <c r="T416" s="115"/>
      <c r="U416" s="115"/>
      <c r="V416" s="115"/>
      <c r="W416" s="115"/>
      <c r="X416" s="115"/>
      <c r="Y416" s="115"/>
      <c r="Z416" s="115"/>
      <c r="AA416" s="115"/>
      <c r="AB416" s="115"/>
      <c r="AC416" s="115"/>
    </row>
    <row r="417" spans="1:29" ht="15.75" customHeight="1" x14ac:dyDescent="0.3">
      <c r="A417" s="115"/>
      <c r="B417" s="115"/>
      <c r="C417" s="116"/>
      <c r="D417" s="116"/>
      <c r="E417" s="116"/>
      <c r="F417" s="116"/>
      <c r="G417" s="116"/>
      <c r="H417" s="116"/>
      <c r="I417" s="115"/>
      <c r="J417" s="115"/>
      <c r="K417" s="115"/>
      <c r="L417" s="115"/>
      <c r="M417" s="115"/>
      <c r="N417" s="115"/>
      <c r="O417" s="115"/>
      <c r="P417" s="115"/>
      <c r="Q417" s="115"/>
      <c r="R417" s="115"/>
      <c r="S417" s="115"/>
      <c r="T417" s="115"/>
      <c r="U417" s="115"/>
      <c r="V417" s="115"/>
      <c r="W417" s="115"/>
      <c r="X417" s="115"/>
      <c r="Y417" s="115"/>
      <c r="Z417" s="115"/>
      <c r="AA417" s="115"/>
      <c r="AB417" s="115"/>
      <c r="AC417" s="115"/>
    </row>
    <row r="418" spans="1:29" ht="15.75" customHeight="1" x14ac:dyDescent="0.3">
      <c r="A418" s="115"/>
      <c r="B418" s="115"/>
      <c r="C418" s="116"/>
      <c r="D418" s="116"/>
      <c r="E418" s="116"/>
      <c r="F418" s="116"/>
      <c r="G418" s="116"/>
      <c r="H418" s="116"/>
      <c r="I418" s="115"/>
      <c r="J418" s="115"/>
      <c r="K418" s="115"/>
      <c r="L418" s="115"/>
      <c r="M418" s="115"/>
      <c r="N418" s="115"/>
      <c r="O418" s="115"/>
      <c r="P418" s="115"/>
      <c r="Q418" s="115"/>
      <c r="R418" s="115"/>
      <c r="S418" s="115"/>
      <c r="T418" s="115"/>
      <c r="U418" s="115"/>
      <c r="V418" s="115"/>
      <c r="W418" s="115"/>
      <c r="X418" s="115"/>
      <c r="Y418" s="115"/>
      <c r="Z418" s="115"/>
      <c r="AA418" s="115"/>
      <c r="AB418" s="115"/>
      <c r="AC418" s="115"/>
    </row>
    <row r="419" spans="1:29" ht="15.75" customHeight="1" x14ac:dyDescent="0.3">
      <c r="A419" s="115"/>
      <c r="B419" s="115"/>
      <c r="C419" s="116"/>
      <c r="D419" s="116"/>
      <c r="E419" s="116"/>
      <c r="F419" s="116"/>
      <c r="G419" s="116"/>
      <c r="H419" s="116"/>
      <c r="I419" s="115"/>
      <c r="J419" s="115"/>
      <c r="K419" s="115"/>
      <c r="L419" s="115"/>
      <c r="M419" s="115"/>
      <c r="N419" s="115"/>
      <c r="O419" s="115"/>
      <c r="P419" s="115"/>
      <c r="Q419" s="115"/>
      <c r="R419" s="115"/>
      <c r="S419" s="115"/>
      <c r="T419" s="115"/>
      <c r="U419" s="115"/>
      <c r="V419" s="115"/>
      <c r="W419" s="115"/>
      <c r="X419" s="115"/>
      <c r="Y419" s="115"/>
      <c r="Z419" s="115"/>
      <c r="AA419" s="115"/>
      <c r="AB419" s="115"/>
      <c r="AC419" s="115"/>
    </row>
    <row r="420" spans="1:29" ht="15.75" customHeight="1" x14ac:dyDescent="0.3">
      <c r="A420" s="115"/>
      <c r="B420" s="115"/>
      <c r="C420" s="116"/>
      <c r="D420" s="116"/>
      <c r="E420" s="116"/>
      <c r="F420" s="116"/>
      <c r="G420" s="116"/>
      <c r="H420" s="116"/>
      <c r="I420" s="115"/>
      <c r="J420" s="115"/>
      <c r="K420" s="115"/>
      <c r="L420" s="115"/>
      <c r="M420" s="115"/>
      <c r="N420" s="115"/>
      <c r="O420" s="115"/>
      <c r="P420" s="115"/>
      <c r="Q420" s="115"/>
      <c r="R420" s="115"/>
      <c r="S420" s="115"/>
      <c r="T420" s="115"/>
      <c r="U420" s="115"/>
      <c r="V420" s="115"/>
      <c r="W420" s="115"/>
      <c r="X420" s="115"/>
      <c r="Y420" s="115"/>
      <c r="Z420" s="115"/>
      <c r="AA420" s="115"/>
      <c r="AB420" s="115"/>
      <c r="AC420" s="115"/>
    </row>
    <row r="421" spans="1:29" ht="15.75" customHeight="1" x14ac:dyDescent="0.3">
      <c r="A421" s="115"/>
      <c r="B421" s="115"/>
      <c r="C421" s="116"/>
      <c r="D421" s="116"/>
      <c r="E421" s="116"/>
      <c r="F421" s="116"/>
      <c r="G421" s="116"/>
      <c r="H421" s="116"/>
      <c r="I421" s="115"/>
      <c r="J421" s="115"/>
      <c r="K421" s="115"/>
      <c r="L421" s="115"/>
      <c r="M421" s="115"/>
      <c r="N421" s="115"/>
      <c r="O421" s="115"/>
      <c r="P421" s="115"/>
      <c r="Q421" s="115"/>
      <c r="R421" s="115"/>
      <c r="S421" s="115"/>
      <c r="T421" s="115"/>
      <c r="U421" s="115"/>
      <c r="V421" s="115"/>
      <c r="W421" s="115"/>
      <c r="X421" s="115"/>
      <c r="Y421" s="115"/>
      <c r="Z421" s="115"/>
      <c r="AA421" s="115"/>
      <c r="AB421" s="115"/>
      <c r="AC421" s="115"/>
    </row>
    <row r="422" spans="1:29" ht="15.75" customHeight="1" x14ac:dyDescent="0.3">
      <c r="A422" s="115"/>
      <c r="B422" s="115"/>
      <c r="C422" s="116"/>
      <c r="D422" s="116"/>
      <c r="E422" s="116"/>
      <c r="F422" s="116"/>
      <c r="G422" s="116"/>
      <c r="H422" s="116"/>
      <c r="I422" s="115"/>
      <c r="J422" s="115"/>
      <c r="K422" s="115"/>
      <c r="L422" s="115"/>
      <c r="M422" s="115"/>
      <c r="N422" s="115"/>
      <c r="O422" s="115"/>
      <c r="P422" s="115"/>
      <c r="Q422" s="115"/>
      <c r="R422" s="115"/>
      <c r="S422" s="115"/>
      <c r="T422" s="115"/>
      <c r="U422" s="115"/>
      <c r="V422" s="115"/>
      <c r="W422" s="115"/>
      <c r="X422" s="115"/>
      <c r="Y422" s="115"/>
      <c r="Z422" s="115"/>
      <c r="AA422" s="115"/>
      <c r="AB422" s="115"/>
      <c r="AC422" s="115"/>
    </row>
    <row r="423" spans="1:29" ht="15.75" customHeight="1" x14ac:dyDescent="0.3">
      <c r="A423" s="115"/>
      <c r="B423" s="115"/>
      <c r="C423" s="116"/>
      <c r="D423" s="116"/>
      <c r="E423" s="116"/>
      <c r="F423" s="116"/>
      <c r="G423" s="116"/>
      <c r="H423" s="116"/>
      <c r="I423" s="115"/>
      <c r="J423" s="115"/>
      <c r="K423" s="115"/>
      <c r="L423" s="115"/>
      <c r="M423" s="115"/>
      <c r="N423" s="115"/>
      <c r="O423" s="115"/>
      <c r="P423" s="115"/>
      <c r="Q423" s="115"/>
      <c r="R423" s="115"/>
      <c r="S423" s="115"/>
      <c r="T423" s="115"/>
      <c r="U423" s="115"/>
      <c r="V423" s="115"/>
      <c r="W423" s="115"/>
      <c r="X423" s="115"/>
      <c r="Y423" s="115"/>
      <c r="Z423" s="115"/>
      <c r="AA423" s="115"/>
      <c r="AB423" s="115"/>
      <c r="AC423" s="115"/>
    </row>
    <row r="424" spans="1:29" ht="15.75" customHeight="1" x14ac:dyDescent="0.3">
      <c r="A424" s="115"/>
      <c r="B424" s="115"/>
      <c r="C424" s="116"/>
      <c r="D424" s="116"/>
      <c r="E424" s="116"/>
      <c r="F424" s="116"/>
      <c r="G424" s="116"/>
      <c r="H424" s="116"/>
      <c r="I424" s="115"/>
      <c r="J424" s="115"/>
      <c r="K424" s="115"/>
      <c r="L424" s="115"/>
      <c r="M424" s="115"/>
      <c r="N424" s="115"/>
      <c r="O424" s="115"/>
      <c r="P424" s="115"/>
      <c r="Q424" s="115"/>
      <c r="R424" s="115"/>
      <c r="S424" s="115"/>
      <c r="T424" s="115"/>
      <c r="U424" s="115"/>
      <c r="V424" s="115"/>
      <c r="W424" s="115"/>
      <c r="X424" s="115"/>
      <c r="Y424" s="115"/>
      <c r="Z424" s="115"/>
      <c r="AA424" s="115"/>
      <c r="AB424" s="115"/>
      <c r="AC424" s="115"/>
    </row>
    <row r="425" spans="1:29" ht="15.75" customHeight="1" x14ac:dyDescent="0.3">
      <c r="A425" s="115"/>
      <c r="B425" s="115"/>
      <c r="C425" s="116"/>
      <c r="D425" s="116"/>
      <c r="E425" s="116"/>
      <c r="F425" s="116"/>
      <c r="G425" s="116"/>
      <c r="H425" s="116"/>
      <c r="I425" s="115"/>
      <c r="J425" s="115"/>
      <c r="K425" s="115"/>
      <c r="L425" s="115"/>
      <c r="M425" s="115"/>
      <c r="N425" s="115"/>
      <c r="O425" s="115"/>
      <c r="P425" s="115"/>
      <c r="Q425" s="115"/>
      <c r="R425" s="115"/>
      <c r="S425" s="115"/>
      <c r="T425" s="115"/>
      <c r="U425" s="115"/>
      <c r="V425" s="115"/>
      <c r="W425" s="115"/>
      <c r="X425" s="115"/>
      <c r="Y425" s="115"/>
      <c r="Z425" s="115"/>
      <c r="AA425" s="115"/>
      <c r="AB425" s="115"/>
      <c r="AC425" s="115"/>
    </row>
    <row r="426" spans="1:29" ht="15.75" customHeight="1" x14ac:dyDescent="0.3">
      <c r="A426" s="115"/>
      <c r="B426" s="115"/>
      <c r="C426" s="116"/>
      <c r="D426" s="116"/>
      <c r="E426" s="116"/>
      <c r="F426" s="116"/>
      <c r="G426" s="116"/>
      <c r="H426" s="116"/>
      <c r="I426" s="115"/>
      <c r="J426" s="115"/>
      <c r="K426" s="115"/>
      <c r="L426" s="115"/>
      <c r="M426" s="115"/>
      <c r="N426" s="115"/>
      <c r="O426" s="115"/>
      <c r="P426" s="115"/>
      <c r="Q426" s="115"/>
      <c r="R426" s="115"/>
      <c r="S426" s="115"/>
      <c r="T426" s="115"/>
      <c r="U426" s="115"/>
      <c r="V426" s="115"/>
      <c r="W426" s="115"/>
      <c r="X426" s="115"/>
      <c r="Y426" s="115"/>
      <c r="Z426" s="115"/>
      <c r="AA426" s="115"/>
      <c r="AB426" s="115"/>
      <c r="AC426" s="115"/>
    </row>
    <row r="427" spans="1:29" ht="15.75" customHeight="1" x14ac:dyDescent="0.3">
      <c r="A427" s="115"/>
      <c r="B427" s="115"/>
      <c r="C427" s="116"/>
      <c r="D427" s="116"/>
      <c r="E427" s="116"/>
      <c r="F427" s="116"/>
      <c r="G427" s="116"/>
      <c r="H427" s="116"/>
      <c r="I427" s="115"/>
      <c r="J427" s="115"/>
      <c r="K427" s="115"/>
      <c r="L427" s="115"/>
      <c r="M427" s="115"/>
      <c r="N427" s="115"/>
      <c r="O427" s="115"/>
      <c r="P427" s="115"/>
      <c r="Q427" s="115"/>
      <c r="R427" s="115"/>
      <c r="S427" s="115"/>
      <c r="T427" s="115"/>
      <c r="U427" s="115"/>
      <c r="V427" s="115"/>
      <c r="W427" s="115"/>
      <c r="X427" s="115"/>
      <c r="Y427" s="115"/>
      <c r="Z427" s="115"/>
      <c r="AA427" s="115"/>
      <c r="AB427" s="115"/>
      <c r="AC427" s="115"/>
    </row>
    <row r="428" spans="1:29" ht="15.75" customHeight="1" x14ac:dyDescent="0.3">
      <c r="A428" s="115"/>
      <c r="B428" s="115"/>
      <c r="C428" s="116"/>
      <c r="D428" s="116"/>
      <c r="E428" s="116"/>
      <c r="F428" s="116"/>
      <c r="G428" s="116"/>
      <c r="H428" s="116"/>
      <c r="I428" s="115"/>
      <c r="J428" s="115"/>
      <c r="K428" s="115"/>
      <c r="L428" s="115"/>
      <c r="M428" s="115"/>
      <c r="N428" s="115"/>
      <c r="O428" s="115"/>
      <c r="P428" s="115"/>
      <c r="Q428" s="115"/>
      <c r="R428" s="115"/>
      <c r="S428" s="115"/>
      <c r="T428" s="115"/>
      <c r="U428" s="115"/>
      <c r="V428" s="115"/>
      <c r="W428" s="115"/>
      <c r="X428" s="115"/>
      <c r="Y428" s="115"/>
      <c r="Z428" s="115"/>
      <c r="AA428" s="115"/>
      <c r="AB428" s="115"/>
      <c r="AC428" s="115"/>
    </row>
    <row r="429" spans="1:29" ht="15.75" customHeight="1" x14ac:dyDescent="0.3">
      <c r="A429" s="115"/>
      <c r="B429" s="115"/>
      <c r="C429" s="116"/>
      <c r="D429" s="116"/>
      <c r="E429" s="116"/>
      <c r="F429" s="116"/>
      <c r="G429" s="116"/>
      <c r="H429" s="116"/>
      <c r="I429" s="115"/>
      <c r="J429" s="115"/>
      <c r="K429" s="115"/>
      <c r="L429" s="115"/>
      <c r="M429" s="115"/>
      <c r="N429" s="115"/>
      <c r="O429" s="115"/>
      <c r="P429" s="115"/>
      <c r="Q429" s="115"/>
      <c r="R429" s="115"/>
      <c r="S429" s="115"/>
      <c r="T429" s="115"/>
      <c r="U429" s="115"/>
      <c r="V429" s="115"/>
      <c r="W429" s="115"/>
      <c r="X429" s="115"/>
      <c r="Y429" s="115"/>
      <c r="Z429" s="115"/>
      <c r="AA429" s="115"/>
      <c r="AB429" s="115"/>
      <c r="AC429" s="115"/>
    </row>
    <row r="430" spans="1:29" ht="15.75" customHeight="1" x14ac:dyDescent="0.3">
      <c r="A430" s="115"/>
      <c r="B430" s="115"/>
      <c r="C430" s="116"/>
      <c r="D430" s="116"/>
      <c r="E430" s="116"/>
      <c r="F430" s="116"/>
      <c r="G430" s="116"/>
      <c r="H430" s="116"/>
      <c r="I430" s="115"/>
      <c r="J430" s="115"/>
      <c r="K430" s="115"/>
      <c r="L430" s="115"/>
      <c r="M430" s="115"/>
      <c r="N430" s="115"/>
      <c r="O430" s="115"/>
      <c r="P430" s="115"/>
      <c r="Q430" s="115"/>
      <c r="R430" s="115"/>
      <c r="S430" s="115"/>
      <c r="T430" s="115"/>
      <c r="U430" s="115"/>
      <c r="V430" s="115"/>
      <c r="W430" s="115"/>
      <c r="X430" s="115"/>
      <c r="Y430" s="115"/>
      <c r="Z430" s="115"/>
      <c r="AA430" s="115"/>
      <c r="AB430" s="115"/>
      <c r="AC430" s="115"/>
    </row>
    <row r="431" spans="1:29" ht="15.75" customHeight="1" x14ac:dyDescent="0.3">
      <c r="A431" s="115"/>
      <c r="B431" s="115"/>
      <c r="C431" s="116"/>
      <c r="D431" s="116"/>
      <c r="E431" s="116"/>
      <c r="F431" s="116"/>
      <c r="G431" s="116"/>
      <c r="H431" s="116"/>
      <c r="I431" s="115"/>
      <c r="J431" s="115"/>
      <c r="K431" s="115"/>
      <c r="L431" s="115"/>
      <c r="M431" s="115"/>
      <c r="N431" s="115"/>
      <c r="O431" s="115"/>
      <c r="P431" s="115"/>
      <c r="Q431" s="115"/>
      <c r="R431" s="115"/>
      <c r="S431" s="115"/>
      <c r="T431" s="115"/>
      <c r="U431" s="115"/>
      <c r="V431" s="115"/>
      <c r="W431" s="115"/>
      <c r="X431" s="115"/>
      <c r="Y431" s="115"/>
      <c r="Z431" s="115"/>
      <c r="AA431" s="115"/>
      <c r="AB431" s="115"/>
      <c r="AC431" s="115"/>
    </row>
    <row r="432" spans="1:29" ht="15.75" customHeight="1" x14ac:dyDescent="0.3">
      <c r="A432" s="115"/>
      <c r="B432" s="115"/>
      <c r="C432" s="116"/>
      <c r="D432" s="116"/>
      <c r="E432" s="116"/>
      <c r="F432" s="116"/>
      <c r="G432" s="116"/>
      <c r="H432" s="116"/>
      <c r="I432" s="115"/>
      <c r="J432" s="115"/>
      <c r="K432" s="115"/>
      <c r="L432" s="115"/>
      <c r="M432" s="115"/>
      <c r="N432" s="115"/>
      <c r="O432" s="115"/>
      <c r="P432" s="115"/>
      <c r="Q432" s="115"/>
      <c r="R432" s="115"/>
      <c r="S432" s="115"/>
      <c r="T432" s="115"/>
      <c r="U432" s="115"/>
      <c r="V432" s="115"/>
      <c r="W432" s="115"/>
      <c r="X432" s="115"/>
      <c r="Y432" s="115"/>
      <c r="Z432" s="115"/>
      <c r="AA432" s="115"/>
      <c r="AB432" s="115"/>
      <c r="AC432" s="115"/>
    </row>
    <row r="433" spans="1:29" ht="15.75" customHeight="1" x14ac:dyDescent="0.3">
      <c r="A433" s="115"/>
      <c r="B433" s="115"/>
      <c r="C433" s="116"/>
      <c r="D433" s="116"/>
      <c r="E433" s="116"/>
      <c r="F433" s="116"/>
      <c r="G433" s="116"/>
      <c r="H433" s="116"/>
      <c r="I433" s="115"/>
      <c r="J433" s="115"/>
      <c r="K433" s="115"/>
      <c r="L433" s="115"/>
      <c r="M433" s="115"/>
      <c r="N433" s="115"/>
      <c r="O433" s="115"/>
      <c r="P433" s="115"/>
      <c r="Q433" s="115"/>
      <c r="R433" s="115"/>
      <c r="S433" s="115"/>
      <c r="T433" s="115"/>
      <c r="U433" s="115"/>
      <c r="V433" s="115"/>
      <c r="W433" s="115"/>
      <c r="X433" s="115"/>
      <c r="Y433" s="115"/>
      <c r="Z433" s="115"/>
      <c r="AA433" s="115"/>
      <c r="AB433" s="115"/>
      <c r="AC433" s="115"/>
    </row>
    <row r="434" spans="1:29" ht="15.75" customHeight="1" x14ac:dyDescent="0.3">
      <c r="A434" s="115"/>
      <c r="B434" s="115"/>
      <c r="C434" s="116"/>
      <c r="D434" s="116"/>
      <c r="E434" s="116"/>
      <c r="F434" s="116"/>
      <c r="G434" s="116"/>
      <c r="H434" s="116"/>
      <c r="I434" s="115"/>
      <c r="J434" s="115"/>
      <c r="K434" s="115"/>
      <c r="L434" s="115"/>
      <c r="M434" s="115"/>
      <c r="N434" s="115"/>
      <c r="O434" s="115"/>
      <c r="P434" s="115"/>
      <c r="Q434" s="115"/>
      <c r="R434" s="115"/>
      <c r="S434" s="115"/>
      <c r="T434" s="115"/>
      <c r="U434" s="115"/>
      <c r="V434" s="115"/>
      <c r="W434" s="115"/>
      <c r="X434" s="115"/>
      <c r="Y434" s="115"/>
      <c r="Z434" s="115"/>
      <c r="AA434" s="115"/>
      <c r="AB434" s="115"/>
      <c r="AC434" s="115"/>
    </row>
    <row r="435" spans="1:29" ht="15.75" customHeight="1" x14ac:dyDescent="0.3">
      <c r="A435" s="115"/>
      <c r="B435" s="115"/>
      <c r="C435" s="116"/>
      <c r="D435" s="116"/>
      <c r="E435" s="116"/>
      <c r="F435" s="116"/>
      <c r="G435" s="116"/>
      <c r="H435" s="116"/>
      <c r="I435" s="115"/>
      <c r="J435" s="115"/>
      <c r="K435" s="115"/>
      <c r="L435" s="115"/>
      <c r="M435" s="115"/>
      <c r="N435" s="115"/>
      <c r="O435" s="115"/>
      <c r="P435" s="115"/>
      <c r="Q435" s="115"/>
      <c r="R435" s="115"/>
      <c r="S435" s="115"/>
      <c r="T435" s="115"/>
      <c r="U435" s="115"/>
      <c r="V435" s="115"/>
      <c r="W435" s="115"/>
      <c r="X435" s="115"/>
      <c r="Y435" s="115"/>
      <c r="Z435" s="115"/>
      <c r="AA435" s="115"/>
      <c r="AB435" s="115"/>
      <c r="AC435" s="115"/>
    </row>
    <row r="436" spans="1:29" ht="15.75" customHeight="1" x14ac:dyDescent="0.3">
      <c r="A436" s="115"/>
      <c r="B436" s="115"/>
      <c r="C436" s="116"/>
      <c r="D436" s="116"/>
      <c r="E436" s="116"/>
      <c r="F436" s="116"/>
      <c r="G436" s="116"/>
      <c r="H436" s="116"/>
      <c r="I436" s="115"/>
      <c r="J436" s="115"/>
      <c r="K436" s="115"/>
      <c r="L436" s="115"/>
      <c r="M436" s="115"/>
      <c r="N436" s="115"/>
      <c r="O436" s="115"/>
      <c r="P436" s="115"/>
      <c r="Q436" s="115"/>
      <c r="R436" s="115"/>
      <c r="S436" s="115"/>
      <c r="T436" s="115"/>
      <c r="U436" s="115"/>
      <c r="V436" s="115"/>
      <c r="W436" s="115"/>
      <c r="X436" s="115"/>
      <c r="Y436" s="115"/>
      <c r="Z436" s="115"/>
      <c r="AA436" s="115"/>
      <c r="AB436" s="115"/>
      <c r="AC436" s="115"/>
    </row>
    <row r="437" spans="1:29" ht="15.75" customHeight="1" x14ac:dyDescent="0.3">
      <c r="A437" s="115"/>
      <c r="B437" s="115"/>
      <c r="C437" s="116"/>
      <c r="D437" s="116"/>
      <c r="E437" s="116"/>
      <c r="F437" s="116"/>
      <c r="G437" s="116"/>
      <c r="H437" s="116"/>
      <c r="I437" s="115"/>
      <c r="J437" s="115"/>
      <c r="K437" s="115"/>
      <c r="L437" s="115"/>
      <c r="M437" s="115"/>
      <c r="N437" s="115"/>
      <c r="O437" s="115"/>
      <c r="P437" s="115"/>
      <c r="Q437" s="115"/>
      <c r="R437" s="115"/>
      <c r="S437" s="115"/>
      <c r="T437" s="115"/>
      <c r="U437" s="115"/>
      <c r="V437" s="115"/>
      <c r="W437" s="115"/>
      <c r="X437" s="115"/>
      <c r="Y437" s="115"/>
      <c r="Z437" s="115"/>
      <c r="AA437" s="115"/>
      <c r="AB437" s="115"/>
      <c r="AC437" s="115"/>
    </row>
    <row r="438" spans="1:29" ht="15.75" customHeight="1" x14ac:dyDescent="0.3">
      <c r="A438" s="115"/>
      <c r="B438" s="115"/>
      <c r="C438" s="116"/>
      <c r="D438" s="116"/>
      <c r="E438" s="116"/>
      <c r="F438" s="116"/>
      <c r="G438" s="116"/>
      <c r="H438" s="116"/>
      <c r="I438" s="115"/>
      <c r="J438" s="115"/>
      <c r="K438" s="115"/>
      <c r="L438" s="115"/>
      <c r="M438" s="115"/>
      <c r="N438" s="115"/>
      <c r="O438" s="115"/>
      <c r="P438" s="115"/>
      <c r="Q438" s="115"/>
      <c r="R438" s="115"/>
      <c r="S438" s="115"/>
      <c r="T438" s="115"/>
      <c r="U438" s="115"/>
      <c r="V438" s="115"/>
      <c r="W438" s="115"/>
      <c r="X438" s="115"/>
      <c r="Y438" s="115"/>
      <c r="Z438" s="115"/>
      <c r="AA438" s="115"/>
      <c r="AB438" s="115"/>
      <c r="AC438" s="115"/>
    </row>
    <row r="439" spans="1:29" ht="15.75" customHeight="1" x14ac:dyDescent="0.3">
      <c r="A439" s="115"/>
      <c r="B439" s="115"/>
      <c r="C439" s="116"/>
      <c r="D439" s="116"/>
      <c r="E439" s="116"/>
      <c r="F439" s="116"/>
      <c r="G439" s="116"/>
      <c r="H439" s="116"/>
      <c r="I439" s="115"/>
      <c r="J439" s="115"/>
      <c r="K439" s="115"/>
      <c r="L439" s="115"/>
      <c r="M439" s="115"/>
      <c r="N439" s="115"/>
      <c r="O439" s="115"/>
      <c r="P439" s="115"/>
      <c r="Q439" s="115"/>
      <c r="R439" s="115"/>
      <c r="S439" s="115"/>
      <c r="T439" s="115"/>
      <c r="U439" s="115"/>
      <c r="V439" s="115"/>
      <c r="W439" s="115"/>
      <c r="X439" s="115"/>
      <c r="Y439" s="115"/>
      <c r="Z439" s="115"/>
      <c r="AA439" s="115"/>
      <c r="AB439" s="115"/>
      <c r="AC439" s="115"/>
    </row>
    <row r="440" spans="1:29" ht="15.75" customHeight="1" x14ac:dyDescent="0.3">
      <c r="A440" s="115"/>
      <c r="B440" s="115"/>
      <c r="C440" s="116"/>
      <c r="D440" s="116"/>
      <c r="E440" s="116"/>
      <c r="F440" s="116"/>
      <c r="G440" s="116"/>
      <c r="H440" s="116"/>
      <c r="I440" s="115"/>
      <c r="J440" s="115"/>
      <c r="K440" s="115"/>
      <c r="L440" s="115"/>
      <c r="M440" s="115"/>
      <c r="N440" s="115"/>
      <c r="O440" s="115"/>
      <c r="P440" s="115"/>
      <c r="Q440" s="115"/>
      <c r="R440" s="115"/>
      <c r="S440" s="115"/>
      <c r="T440" s="115"/>
      <c r="U440" s="115"/>
      <c r="V440" s="115"/>
      <c r="W440" s="115"/>
      <c r="X440" s="115"/>
      <c r="Y440" s="115"/>
      <c r="Z440" s="115"/>
      <c r="AA440" s="115"/>
      <c r="AB440" s="115"/>
      <c r="AC440" s="115"/>
    </row>
    <row r="441" spans="1:29" ht="15.75" customHeight="1" x14ac:dyDescent="0.3">
      <c r="A441" s="115"/>
      <c r="B441" s="115"/>
      <c r="C441" s="116"/>
      <c r="D441" s="116"/>
      <c r="E441" s="116"/>
      <c r="F441" s="116"/>
      <c r="G441" s="116"/>
      <c r="H441" s="116"/>
      <c r="I441" s="115"/>
      <c r="J441" s="115"/>
      <c r="K441" s="115"/>
      <c r="L441" s="115"/>
      <c r="M441" s="115"/>
      <c r="N441" s="115"/>
      <c r="O441" s="115"/>
      <c r="P441" s="115"/>
      <c r="Q441" s="115"/>
      <c r="R441" s="115"/>
      <c r="S441" s="115"/>
      <c r="T441" s="115"/>
      <c r="U441" s="115"/>
      <c r="V441" s="115"/>
      <c r="W441" s="115"/>
      <c r="X441" s="115"/>
      <c r="Y441" s="115"/>
      <c r="Z441" s="115"/>
      <c r="AA441" s="115"/>
      <c r="AB441" s="115"/>
      <c r="AC441" s="115"/>
    </row>
    <row r="442" spans="1:29" ht="15.75" customHeight="1" x14ac:dyDescent="0.3">
      <c r="A442" s="115"/>
      <c r="B442" s="115"/>
      <c r="C442" s="116"/>
      <c r="D442" s="116"/>
      <c r="E442" s="116"/>
      <c r="F442" s="116"/>
      <c r="G442" s="116"/>
      <c r="H442" s="116"/>
      <c r="I442" s="115"/>
      <c r="J442" s="115"/>
      <c r="K442" s="115"/>
      <c r="L442" s="115"/>
      <c r="M442" s="115"/>
      <c r="N442" s="115"/>
      <c r="O442" s="115"/>
      <c r="P442" s="115"/>
      <c r="Q442" s="115"/>
      <c r="R442" s="115"/>
      <c r="S442" s="115"/>
      <c r="T442" s="115"/>
      <c r="U442" s="115"/>
      <c r="V442" s="115"/>
      <c r="W442" s="115"/>
      <c r="X442" s="115"/>
      <c r="Y442" s="115"/>
      <c r="Z442" s="115"/>
      <c r="AA442" s="115"/>
      <c r="AB442" s="115"/>
      <c r="AC442" s="115"/>
    </row>
    <row r="443" spans="1:29" ht="15.75" customHeight="1" x14ac:dyDescent="0.3">
      <c r="A443" s="115"/>
      <c r="B443" s="115"/>
      <c r="C443" s="116"/>
      <c r="D443" s="116"/>
      <c r="E443" s="116"/>
      <c r="F443" s="116"/>
      <c r="G443" s="116"/>
      <c r="H443" s="116"/>
      <c r="I443" s="115"/>
      <c r="J443" s="115"/>
      <c r="K443" s="115"/>
      <c r="L443" s="115"/>
      <c r="M443" s="115"/>
      <c r="N443" s="115"/>
      <c r="O443" s="115"/>
      <c r="P443" s="115"/>
      <c r="Q443" s="115"/>
      <c r="R443" s="115"/>
      <c r="S443" s="115"/>
      <c r="T443" s="115"/>
      <c r="U443" s="115"/>
      <c r="V443" s="115"/>
      <c r="W443" s="115"/>
      <c r="X443" s="115"/>
      <c r="Y443" s="115"/>
      <c r="Z443" s="115"/>
      <c r="AA443" s="115"/>
      <c r="AB443" s="115"/>
      <c r="AC443" s="115"/>
    </row>
    <row r="444" spans="1:29" ht="15.75" customHeight="1" x14ac:dyDescent="0.3">
      <c r="A444" s="115"/>
      <c r="B444" s="115"/>
      <c r="C444" s="116"/>
      <c r="D444" s="116"/>
      <c r="E444" s="116"/>
      <c r="F444" s="116"/>
      <c r="G444" s="116"/>
      <c r="H444" s="116"/>
      <c r="I444" s="115"/>
      <c r="J444" s="115"/>
      <c r="K444" s="115"/>
      <c r="L444" s="115"/>
      <c r="M444" s="115"/>
      <c r="N444" s="115"/>
      <c r="O444" s="115"/>
      <c r="P444" s="115"/>
      <c r="Q444" s="115"/>
      <c r="R444" s="115"/>
      <c r="S444" s="115"/>
      <c r="T444" s="115"/>
      <c r="U444" s="115"/>
      <c r="V444" s="115"/>
      <c r="W444" s="115"/>
      <c r="X444" s="115"/>
      <c r="Y444" s="115"/>
      <c r="Z444" s="115"/>
      <c r="AA444" s="115"/>
      <c r="AB444" s="115"/>
      <c r="AC444" s="115"/>
    </row>
    <row r="445" spans="1:29" ht="15.75" customHeight="1" x14ac:dyDescent="0.3">
      <c r="A445" s="115"/>
      <c r="B445" s="115"/>
      <c r="C445" s="116"/>
      <c r="D445" s="116"/>
      <c r="E445" s="116"/>
      <c r="F445" s="116"/>
      <c r="G445" s="116"/>
      <c r="H445" s="116"/>
      <c r="I445" s="115"/>
      <c r="J445" s="115"/>
      <c r="K445" s="115"/>
      <c r="L445" s="115"/>
      <c r="M445" s="115"/>
      <c r="N445" s="115"/>
      <c r="O445" s="115"/>
      <c r="P445" s="115"/>
      <c r="Q445" s="115"/>
      <c r="R445" s="115"/>
      <c r="S445" s="115"/>
      <c r="T445" s="115"/>
      <c r="U445" s="115"/>
      <c r="V445" s="115"/>
      <c r="W445" s="115"/>
      <c r="X445" s="115"/>
      <c r="Y445" s="115"/>
      <c r="Z445" s="115"/>
      <c r="AA445" s="115"/>
      <c r="AB445" s="115"/>
      <c r="AC445" s="115"/>
    </row>
    <row r="446" spans="1:29" ht="15.75" customHeight="1" x14ac:dyDescent="0.3">
      <c r="A446" s="115"/>
      <c r="B446" s="115"/>
      <c r="C446" s="116"/>
      <c r="D446" s="116"/>
      <c r="E446" s="116"/>
      <c r="F446" s="116"/>
      <c r="G446" s="116"/>
      <c r="H446" s="116"/>
      <c r="I446" s="115"/>
      <c r="J446" s="115"/>
      <c r="K446" s="115"/>
      <c r="L446" s="115"/>
      <c r="M446" s="115"/>
      <c r="N446" s="115"/>
      <c r="O446" s="115"/>
      <c r="P446" s="115"/>
      <c r="Q446" s="115"/>
      <c r="R446" s="115"/>
      <c r="S446" s="115"/>
      <c r="T446" s="115"/>
      <c r="U446" s="115"/>
      <c r="V446" s="115"/>
      <c r="W446" s="115"/>
      <c r="X446" s="115"/>
      <c r="Y446" s="115"/>
      <c r="Z446" s="115"/>
      <c r="AA446" s="115"/>
      <c r="AB446" s="115"/>
      <c r="AC446" s="115"/>
    </row>
    <row r="447" spans="1:29" ht="15.75" customHeight="1" x14ac:dyDescent="0.3">
      <c r="A447" s="115"/>
      <c r="B447" s="115"/>
      <c r="C447" s="116"/>
      <c r="D447" s="116"/>
      <c r="E447" s="116"/>
      <c r="F447" s="116"/>
      <c r="G447" s="116"/>
      <c r="H447" s="116"/>
      <c r="I447" s="115"/>
      <c r="J447" s="115"/>
      <c r="K447" s="115"/>
      <c r="L447" s="115"/>
      <c r="M447" s="115"/>
      <c r="N447" s="115"/>
      <c r="O447" s="115"/>
      <c r="P447" s="115"/>
      <c r="Q447" s="115"/>
      <c r="R447" s="115"/>
      <c r="S447" s="115"/>
      <c r="T447" s="115"/>
      <c r="U447" s="115"/>
      <c r="V447" s="115"/>
      <c r="W447" s="115"/>
      <c r="X447" s="115"/>
      <c r="Y447" s="115"/>
      <c r="Z447" s="115"/>
      <c r="AA447" s="115"/>
      <c r="AB447" s="115"/>
      <c r="AC447" s="115"/>
    </row>
    <row r="448" spans="1:29" ht="15.75" customHeight="1" x14ac:dyDescent="0.3">
      <c r="A448" s="115"/>
      <c r="B448" s="115"/>
      <c r="C448" s="116"/>
      <c r="D448" s="116"/>
      <c r="E448" s="116"/>
      <c r="F448" s="116"/>
      <c r="G448" s="116"/>
      <c r="H448" s="116"/>
      <c r="I448" s="115"/>
      <c r="J448" s="115"/>
      <c r="K448" s="115"/>
      <c r="L448" s="115"/>
      <c r="M448" s="115"/>
      <c r="N448" s="115"/>
      <c r="O448" s="115"/>
      <c r="P448" s="115"/>
      <c r="Q448" s="115"/>
      <c r="R448" s="115"/>
      <c r="S448" s="115"/>
      <c r="T448" s="115"/>
      <c r="U448" s="115"/>
      <c r="V448" s="115"/>
      <c r="W448" s="115"/>
      <c r="X448" s="115"/>
      <c r="Y448" s="115"/>
      <c r="Z448" s="115"/>
      <c r="AA448" s="115"/>
      <c r="AB448" s="115"/>
      <c r="AC448" s="115"/>
    </row>
    <row r="449" spans="1:29" ht="15.75" customHeight="1" x14ac:dyDescent="0.3">
      <c r="A449" s="115"/>
      <c r="B449" s="115"/>
      <c r="C449" s="116"/>
      <c r="D449" s="116"/>
      <c r="E449" s="116"/>
      <c r="F449" s="116"/>
      <c r="G449" s="116"/>
      <c r="H449" s="116"/>
      <c r="I449" s="115"/>
      <c r="J449" s="115"/>
      <c r="K449" s="115"/>
      <c r="L449" s="115"/>
      <c r="M449" s="115"/>
      <c r="N449" s="115"/>
      <c r="O449" s="115"/>
      <c r="P449" s="115"/>
      <c r="Q449" s="115"/>
      <c r="R449" s="115"/>
      <c r="S449" s="115"/>
      <c r="T449" s="115"/>
      <c r="U449" s="115"/>
      <c r="V449" s="115"/>
      <c r="W449" s="115"/>
      <c r="X449" s="115"/>
      <c r="Y449" s="115"/>
      <c r="Z449" s="115"/>
      <c r="AA449" s="115"/>
      <c r="AB449" s="115"/>
      <c r="AC449" s="115"/>
    </row>
    <row r="450" spans="1:29" ht="15.75" customHeight="1" x14ac:dyDescent="0.3">
      <c r="A450" s="115"/>
      <c r="B450" s="115"/>
      <c r="C450" s="116"/>
      <c r="D450" s="116"/>
      <c r="E450" s="116"/>
      <c r="F450" s="116"/>
      <c r="G450" s="116"/>
      <c r="H450" s="116"/>
      <c r="I450" s="115"/>
      <c r="J450" s="115"/>
      <c r="K450" s="115"/>
      <c r="L450" s="115"/>
      <c r="M450" s="115"/>
      <c r="N450" s="115"/>
      <c r="O450" s="115"/>
      <c r="P450" s="115"/>
      <c r="Q450" s="115"/>
      <c r="R450" s="115"/>
      <c r="S450" s="115"/>
      <c r="T450" s="115"/>
      <c r="U450" s="115"/>
      <c r="V450" s="115"/>
      <c r="W450" s="115"/>
      <c r="X450" s="115"/>
      <c r="Y450" s="115"/>
      <c r="Z450" s="115"/>
      <c r="AA450" s="115"/>
      <c r="AB450" s="115"/>
      <c r="AC450" s="115"/>
    </row>
    <row r="451" spans="1:29" ht="15.75" customHeight="1" x14ac:dyDescent="0.3">
      <c r="A451" s="115"/>
      <c r="B451" s="115"/>
      <c r="C451" s="116"/>
      <c r="D451" s="116"/>
      <c r="E451" s="116"/>
      <c r="F451" s="116"/>
      <c r="G451" s="116"/>
      <c r="H451" s="116"/>
      <c r="I451" s="115"/>
      <c r="J451" s="115"/>
      <c r="K451" s="115"/>
      <c r="L451" s="115"/>
      <c r="M451" s="115"/>
      <c r="N451" s="115"/>
      <c r="O451" s="115"/>
      <c r="P451" s="115"/>
      <c r="Q451" s="115"/>
      <c r="R451" s="115"/>
      <c r="S451" s="115"/>
      <c r="T451" s="115"/>
      <c r="U451" s="115"/>
      <c r="V451" s="115"/>
      <c r="W451" s="115"/>
      <c r="X451" s="115"/>
      <c r="Y451" s="115"/>
      <c r="Z451" s="115"/>
      <c r="AA451" s="115"/>
      <c r="AB451" s="115"/>
      <c r="AC451" s="115"/>
    </row>
    <row r="452" spans="1:29" ht="15.75" customHeight="1" x14ac:dyDescent="0.3">
      <c r="A452" s="115"/>
      <c r="B452" s="115"/>
      <c r="C452" s="116"/>
      <c r="D452" s="116"/>
      <c r="E452" s="116"/>
      <c r="F452" s="116"/>
      <c r="G452" s="116"/>
      <c r="H452" s="116"/>
      <c r="I452" s="115"/>
      <c r="J452" s="115"/>
      <c r="K452" s="115"/>
      <c r="L452" s="115"/>
      <c r="M452" s="115"/>
      <c r="N452" s="115"/>
      <c r="O452" s="115"/>
      <c r="P452" s="115"/>
      <c r="Q452" s="115"/>
      <c r="R452" s="115"/>
      <c r="S452" s="115"/>
      <c r="T452" s="115"/>
      <c r="U452" s="115"/>
      <c r="V452" s="115"/>
      <c r="W452" s="115"/>
      <c r="X452" s="115"/>
      <c r="Y452" s="115"/>
      <c r="Z452" s="115"/>
      <c r="AA452" s="115"/>
      <c r="AB452" s="115"/>
      <c r="AC452" s="115"/>
    </row>
    <row r="453" spans="1:29" ht="15.75" customHeight="1" x14ac:dyDescent="0.3">
      <c r="A453" s="115"/>
      <c r="B453" s="115"/>
      <c r="C453" s="116"/>
      <c r="D453" s="116"/>
      <c r="E453" s="116"/>
      <c r="F453" s="116"/>
      <c r="G453" s="116"/>
      <c r="H453" s="116"/>
      <c r="I453" s="115"/>
      <c r="J453" s="115"/>
      <c r="K453" s="115"/>
      <c r="L453" s="115"/>
      <c r="M453" s="115"/>
      <c r="N453" s="115"/>
      <c r="O453" s="115"/>
      <c r="P453" s="115"/>
      <c r="Q453" s="115"/>
      <c r="R453" s="115"/>
      <c r="S453" s="115"/>
      <c r="T453" s="115"/>
      <c r="U453" s="115"/>
      <c r="V453" s="115"/>
      <c r="W453" s="115"/>
      <c r="X453" s="115"/>
      <c r="Y453" s="115"/>
      <c r="Z453" s="115"/>
      <c r="AA453" s="115"/>
      <c r="AB453" s="115"/>
      <c r="AC453" s="115"/>
    </row>
    <row r="454" spans="1:29" ht="15.75" customHeight="1" x14ac:dyDescent="0.3">
      <c r="A454" s="115"/>
      <c r="B454" s="115"/>
      <c r="C454" s="116"/>
      <c r="D454" s="116"/>
      <c r="E454" s="116"/>
      <c r="F454" s="116"/>
      <c r="G454" s="116"/>
      <c r="H454" s="116"/>
      <c r="I454" s="115"/>
      <c r="J454" s="115"/>
      <c r="K454" s="115"/>
      <c r="L454" s="115"/>
      <c r="M454" s="115"/>
      <c r="N454" s="115"/>
      <c r="O454" s="115"/>
      <c r="P454" s="115"/>
      <c r="Q454" s="115"/>
      <c r="R454" s="115"/>
      <c r="S454" s="115"/>
      <c r="T454" s="115"/>
      <c r="U454" s="115"/>
      <c r="V454" s="115"/>
      <c r="W454" s="115"/>
      <c r="X454" s="115"/>
      <c r="Y454" s="115"/>
      <c r="Z454" s="115"/>
      <c r="AA454" s="115"/>
      <c r="AB454" s="115"/>
      <c r="AC454" s="115"/>
    </row>
    <row r="455" spans="1:29" ht="15.75" customHeight="1" x14ac:dyDescent="0.3">
      <c r="A455" s="115"/>
      <c r="B455" s="115"/>
      <c r="C455" s="116"/>
      <c r="D455" s="116"/>
      <c r="E455" s="116"/>
      <c r="F455" s="116"/>
      <c r="G455" s="116"/>
      <c r="H455" s="116"/>
      <c r="I455" s="115"/>
      <c r="J455" s="115"/>
      <c r="K455" s="115"/>
      <c r="L455" s="115"/>
      <c r="M455" s="115"/>
      <c r="N455" s="115"/>
      <c r="O455" s="115"/>
      <c r="P455" s="115"/>
      <c r="Q455" s="115"/>
      <c r="R455" s="115"/>
      <c r="S455" s="115"/>
      <c r="T455" s="115"/>
      <c r="U455" s="115"/>
      <c r="V455" s="115"/>
      <c r="W455" s="115"/>
      <c r="X455" s="115"/>
      <c r="Y455" s="115"/>
      <c r="Z455" s="115"/>
      <c r="AA455" s="115"/>
      <c r="AB455" s="115"/>
      <c r="AC455" s="115"/>
    </row>
    <row r="456" spans="1:29" ht="15.75" customHeight="1" x14ac:dyDescent="0.3">
      <c r="A456" s="115"/>
      <c r="B456" s="115"/>
      <c r="C456" s="116"/>
      <c r="D456" s="116"/>
      <c r="E456" s="116"/>
      <c r="F456" s="116"/>
      <c r="G456" s="116"/>
      <c r="H456" s="116"/>
      <c r="I456" s="115"/>
      <c r="J456" s="115"/>
      <c r="K456" s="115"/>
      <c r="L456" s="115"/>
      <c r="M456" s="115"/>
      <c r="N456" s="115"/>
      <c r="O456" s="115"/>
      <c r="P456" s="115"/>
      <c r="Q456" s="115"/>
      <c r="R456" s="115"/>
      <c r="S456" s="115"/>
      <c r="T456" s="115"/>
      <c r="U456" s="115"/>
      <c r="V456" s="115"/>
      <c r="W456" s="115"/>
      <c r="X456" s="115"/>
      <c r="Y456" s="115"/>
      <c r="Z456" s="115"/>
      <c r="AA456" s="115"/>
      <c r="AB456" s="115"/>
      <c r="AC456" s="115"/>
    </row>
    <row r="457" spans="1:29" ht="15.75" customHeight="1" x14ac:dyDescent="0.3">
      <c r="A457" s="115"/>
      <c r="B457" s="115"/>
      <c r="C457" s="116"/>
      <c r="D457" s="116"/>
      <c r="E457" s="116"/>
      <c r="F457" s="116"/>
      <c r="G457" s="116"/>
      <c r="H457" s="116"/>
      <c r="I457" s="115"/>
      <c r="J457" s="115"/>
      <c r="K457" s="115"/>
      <c r="L457" s="115"/>
      <c r="M457" s="115"/>
      <c r="N457" s="115"/>
      <c r="O457" s="115"/>
      <c r="P457" s="115"/>
      <c r="Q457" s="115"/>
      <c r="R457" s="115"/>
      <c r="S457" s="115"/>
      <c r="T457" s="115"/>
      <c r="U457" s="115"/>
      <c r="V457" s="115"/>
      <c r="W457" s="115"/>
      <c r="X457" s="115"/>
      <c r="Y457" s="115"/>
      <c r="Z457" s="115"/>
      <c r="AA457" s="115"/>
      <c r="AB457" s="115"/>
      <c r="AC457" s="115"/>
    </row>
    <row r="458" spans="1:29" ht="15.75" customHeight="1" x14ac:dyDescent="0.3">
      <c r="A458" s="115"/>
      <c r="B458" s="115"/>
      <c r="C458" s="116"/>
      <c r="D458" s="116"/>
      <c r="E458" s="116"/>
      <c r="F458" s="116"/>
      <c r="G458" s="116"/>
      <c r="H458" s="116"/>
      <c r="I458" s="115"/>
      <c r="J458" s="115"/>
      <c r="K458" s="115"/>
      <c r="L458" s="115"/>
      <c r="M458" s="115"/>
      <c r="N458" s="115"/>
      <c r="O458" s="115"/>
      <c r="P458" s="115"/>
      <c r="Q458" s="115"/>
      <c r="R458" s="115"/>
      <c r="S458" s="115"/>
      <c r="T458" s="115"/>
      <c r="U458" s="115"/>
      <c r="V458" s="115"/>
      <c r="W458" s="115"/>
      <c r="X458" s="115"/>
      <c r="Y458" s="115"/>
      <c r="Z458" s="115"/>
      <c r="AA458" s="115"/>
      <c r="AB458" s="115"/>
      <c r="AC458" s="115"/>
    </row>
    <row r="459" spans="1:29" ht="15.75" customHeight="1" x14ac:dyDescent="0.3">
      <c r="A459" s="115"/>
      <c r="B459" s="115"/>
      <c r="C459" s="116"/>
      <c r="D459" s="116"/>
      <c r="E459" s="116"/>
      <c r="F459" s="116"/>
      <c r="G459" s="116"/>
      <c r="H459" s="116"/>
      <c r="I459" s="115"/>
      <c r="J459" s="115"/>
      <c r="K459" s="115"/>
      <c r="L459" s="115"/>
      <c r="M459" s="115"/>
      <c r="N459" s="115"/>
      <c r="O459" s="115"/>
      <c r="P459" s="115"/>
      <c r="Q459" s="115"/>
      <c r="R459" s="115"/>
      <c r="S459" s="115"/>
      <c r="T459" s="115"/>
      <c r="U459" s="115"/>
      <c r="V459" s="115"/>
      <c r="W459" s="115"/>
      <c r="X459" s="115"/>
      <c r="Y459" s="115"/>
      <c r="Z459" s="115"/>
      <c r="AA459" s="115"/>
      <c r="AB459" s="115"/>
      <c r="AC459" s="115"/>
    </row>
    <row r="460" spans="1:29" ht="15.75" customHeight="1" x14ac:dyDescent="0.3">
      <c r="A460" s="115"/>
      <c r="B460" s="115"/>
      <c r="C460" s="116"/>
      <c r="D460" s="116"/>
      <c r="E460" s="116"/>
      <c r="F460" s="116"/>
      <c r="G460" s="116"/>
      <c r="H460" s="116"/>
      <c r="I460" s="115"/>
      <c r="J460" s="115"/>
      <c r="K460" s="115"/>
      <c r="L460" s="115"/>
      <c r="M460" s="115"/>
      <c r="N460" s="115"/>
      <c r="O460" s="115"/>
      <c r="P460" s="115"/>
      <c r="Q460" s="115"/>
      <c r="R460" s="115"/>
      <c r="S460" s="115"/>
      <c r="T460" s="115"/>
      <c r="U460" s="115"/>
      <c r="V460" s="115"/>
      <c r="W460" s="115"/>
      <c r="X460" s="115"/>
      <c r="Y460" s="115"/>
      <c r="Z460" s="115"/>
      <c r="AA460" s="115"/>
      <c r="AB460" s="115"/>
      <c r="AC460" s="115"/>
    </row>
    <row r="461" spans="1:29" ht="15.75" customHeight="1" x14ac:dyDescent="0.3">
      <c r="A461" s="115"/>
      <c r="B461" s="115"/>
      <c r="C461" s="116"/>
      <c r="D461" s="116"/>
      <c r="E461" s="116"/>
      <c r="F461" s="116"/>
      <c r="G461" s="116"/>
      <c r="H461" s="116"/>
      <c r="I461" s="115"/>
      <c r="J461" s="115"/>
      <c r="K461" s="115"/>
      <c r="L461" s="115"/>
      <c r="M461" s="115"/>
      <c r="N461" s="115"/>
      <c r="O461" s="115"/>
      <c r="P461" s="115"/>
      <c r="Q461" s="115"/>
      <c r="R461" s="115"/>
      <c r="S461" s="115"/>
      <c r="T461" s="115"/>
      <c r="U461" s="115"/>
      <c r="V461" s="115"/>
      <c r="W461" s="115"/>
      <c r="X461" s="115"/>
      <c r="Y461" s="115"/>
      <c r="Z461" s="115"/>
      <c r="AA461" s="115"/>
      <c r="AB461" s="115"/>
      <c r="AC461" s="115"/>
    </row>
    <row r="462" spans="1:29" ht="15.75" customHeight="1" x14ac:dyDescent="0.3">
      <c r="A462" s="115"/>
      <c r="B462" s="115"/>
      <c r="C462" s="116"/>
      <c r="D462" s="116"/>
      <c r="E462" s="116"/>
      <c r="F462" s="116"/>
      <c r="G462" s="116"/>
      <c r="H462" s="116"/>
      <c r="I462" s="115"/>
      <c r="J462" s="115"/>
      <c r="K462" s="115"/>
      <c r="L462" s="115"/>
      <c r="M462" s="115"/>
      <c r="N462" s="115"/>
      <c r="O462" s="115"/>
      <c r="P462" s="115"/>
      <c r="Q462" s="115"/>
      <c r="R462" s="115"/>
      <c r="S462" s="115"/>
      <c r="T462" s="115"/>
      <c r="U462" s="115"/>
      <c r="V462" s="115"/>
      <c r="W462" s="115"/>
      <c r="X462" s="115"/>
      <c r="Y462" s="115"/>
      <c r="Z462" s="115"/>
      <c r="AA462" s="115"/>
      <c r="AB462" s="115"/>
      <c r="AC462" s="115"/>
    </row>
    <row r="463" spans="1:29" ht="15.75" customHeight="1" x14ac:dyDescent="0.3">
      <c r="A463" s="115"/>
      <c r="B463" s="115"/>
      <c r="C463" s="116"/>
      <c r="D463" s="116"/>
      <c r="E463" s="116"/>
      <c r="F463" s="116"/>
      <c r="G463" s="116"/>
      <c r="H463" s="116"/>
      <c r="I463" s="115"/>
      <c r="J463" s="115"/>
      <c r="K463" s="115"/>
      <c r="L463" s="115"/>
      <c r="M463" s="115"/>
      <c r="N463" s="115"/>
      <c r="O463" s="115"/>
      <c r="P463" s="115"/>
      <c r="Q463" s="115"/>
      <c r="R463" s="115"/>
      <c r="S463" s="115"/>
      <c r="T463" s="115"/>
      <c r="U463" s="115"/>
      <c r="V463" s="115"/>
      <c r="W463" s="115"/>
      <c r="X463" s="115"/>
      <c r="Y463" s="115"/>
      <c r="Z463" s="115"/>
      <c r="AA463" s="115"/>
      <c r="AB463" s="115"/>
      <c r="AC463" s="115"/>
    </row>
    <row r="464" spans="1:29" ht="15.75" customHeight="1" x14ac:dyDescent="0.3">
      <c r="A464" s="115"/>
      <c r="B464" s="115"/>
      <c r="C464" s="116"/>
      <c r="D464" s="116"/>
      <c r="E464" s="116"/>
      <c r="F464" s="116"/>
      <c r="G464" s="116"/>
      <c r="H464" s="116"/>
      <c r="I464" s="115"/>
      <c r="J464" s="115"/>
      <c r="K464" s="115"/>
      <c r="L464" s="115"/>
      <c r="M464" s="115"/>
      <c r="N464" s="115"/>
      <c r="O464" s="115"/>
      <c r="P464" s="115"/>
      <c r="Q464" s="115"/>
      <c r="R464" s="115"/>
      <c r="S464" s="115"/>
      <c r="T464" s="115"/>
      <c r="U464" s="115"/>
      <c r="V464" s="115"/>
      <c r="W464" s="115"/>
      <c r="X464" s="115"/>
      <c r="Y464" s="115"/>
      <c r="Z464" s="115"/>
      <c r="AA464" s="115"/>
      <c r="AB464" s="115"/>
      <c r="AC464" s="115"/>
    </row>
    <row r="465" spans="1:29" ht="15.75" customHeight="1" x14ac:dyDescent="0.3">
      <c r="A465" s="115"/>
      <c r="B465" s="115"/>
      <c r="C465" s="116"/>
      <c r="D465" s="116"/>
      <c r="E465" s="116"/>
      <c r="F465" s="116"/>
      <c r="G465" s="116"/>
      <c r="H465" s="116"/>
      <c r="I465" s="115"/>
      <c r="J465" s="115"/>
      <c r="K465" s="115"/>
      <c r="L465" s="115"/>
      <c r="M465" s="115"/>
      <c r="N465" s="115"/>
      <c r="O465" s="115"/>
      <c r="P465" s="115"/>
      <c r="Q465" s="115"/>
      <c r="R465" s="115"/>
      <c r="S465" s="115"/>
      <c r="T465" s="115"/>
      <c r="U465" s="115"/>
      <c r="V465" s="115"/>
      <c r="W465" s="115"/>
      <c r="X465" s="115"/>
      <c r="Y465" s="115"/>
      <c r="Z465" s="115"/>
      <c r="AA465" s="115"/>
      <c r="AB465" s="115"/>
      <c r="AC465" s="115"/>
    </row>
    <row r="466" spans="1:29" ht="15.75" customHeight="1" x14ac:dyDescent="0.3">
      <c r="A466" s="115"/>
      <c r="B466" s="115"/>
      <c r="C466" s="116"/>
      <c r="D466" s="116"/>
      <c r="E466" s="116"/>
      <c r="F466" s="116"/>
      <c r="G466" s="116"/>
      <c r="H466" s="116"/>
      <c r="I466" s="115"/>
      <c r="J466" s="115"/>
      <c r="K466" s="115"/>
      <c r="L466" s="115"/>
      <c r="M466" s="115"/>
      <c r="N466" s="115"/>
      <c r="O466" s="115"/>
      <c r="P466" s="115"/>
      <c r="Q466" s="115"/>
      <c r="R466" s="115"/>
      <c r="S466" s="115"/>
      <c r="T466" s="115"/>
      <c r="U466" s="115"/>
      <c r="V466" s="115"/>
      <c r="W466" s="115"/>
      <c r="X466" s="115"/>
      <c r="Y466" s="115"/>
      <c r="Z466" s="115"/>
      <c r="AA466" s="115"/>
      <c r="AB466" s="115"/>
      <c r="AC466" s="115"/>
    </row>
    <row r="467" spans="1:29" ht="15.75" customHeight="1" x14ac:dyDescent="0.3">
      <c r="A467" s="115"/>
      <c r="B467" s="115"/>
      <c r="C467" s="116"/>
      <c r="D467" s="116"/>
      <c r="E467" s="116"/>
      <c r="F467" s="116"/>
      <c r="G467" s="116"/>
      <c r="H467" s="116"/>
      <c r="I467" s="115"/>
      <c r="J467" s="115"/>
      <c r="K467" s="115"/>
      <c r="L467" s="115"/>
      <c r="M467" s="115"/>
      <c r="N467" s="115"/>
      <c r="O467" s="115"/>
      <c r="P467" s="115"/>
      <c r="Q467" s="115"/>
      <c r="R467" s="115"/>
      <c r="S467" s="115"/>
      <c r="T467" s="115"/>
      <c r="U467" s="115"/>
      <c r="V467" s="115"/>
      <c r="W467" s="115"/>
      <c r="X467" s="115"/>
      <c r="Y467" s="115"/>
      <c r="Z467" s="115"/>
      <c r="AA467" s="115"/>
      <c r="AB467" s="115"/>
      <c r="AC467" s="115"/>
    </row>
    <row r="468" spans="1:29" ht="15.75" customHeight="1" x14ac:dyDescent="0.3">
      <c r="A468" s="115"/>
      <c r="B468" s="115"/>
      <c r="C468" s="116"/>
      <c r="D468" s="116"/>
      <c r="E468" s="116"/>
      <c r="F468" s="116"/>
      <c r="G468" s="116"/>
      <c r="H468" s="116"/>
      <c r="I468" s="115"/>
      <c r="J468" s="115"/>
      <c r="K468" s="115"/>
      <c r="L468" s="115"/>
      <c r="M468" s="115"/>
      <c r="N468" s="115"/>
      <c r="O468" s="115"/>
      <c r="P468" s="115"/>
      <c r="Q468" s="115"/>
      <c r="R468" s="115"/>
      <c r="S468" s="115"/>
      <c r="T468" s="115"/>
      <c r="U468" s="115"/>
      <c r="V468" s="115"/>
      <c r="W468" s="115"/>
      <c r="X468" s="115"/>
      <c r="Y468" s="115"/>
      <c r="Z468" s="115"/>
      <c r="AA468" s="115"/>
      <c r="AB468" s="115"/>
      <c r="AC468" s="115"/>
    </row>
    <row r="469" spans="1:29" ht="15.75" customHeight="1" x14ac:dyDescent="0.3">
      <c r="A469" s="115"/>
      <c r="B469" s="115"/>
      <c r="C469" s="116"/>
      <c r="D469" s="116"/>
      <c r="E469" s="116"/>
      <c r="F469" s="116"/>
      <c r="G469" s="116"/>
      <c r="H469" s="116"/>
      <c r="I469" s="115"/>
      <c r="J469" s="115"/>
      <c r="K469" s="115"/>
      <c r="L469" s="115"/>
      <c r="M469" s="115"/>
      <c r="N469" s="115"/>
      <c r="O469" s="115"/>
      <c r="P469" s="115"/>
      <c r="Q469" s="115"/>
      <c r="R469" s="115"/>
      <c r="S469" s="115"/>
      <c r="T469" s="115"/>
      <c r="U469" s="115"/>
      <c r="V469" s="115"/>
      <c r="W469" s="115"/>
      <c r="X469" s="115"/>
      <c r="Y469" s="115"/>
      <c r="Z469" s="115"/>
      <c r="AA469" s="115"/>
      <c r="AB469" s="115"/>
      <c r="AC469" s="115"/>
    </row>
    <row r="470" spans="1:29" ht="15.75" customHeight="1" x14ac:dyDescent="0.3">
      <c r="A470" s="115"/>
      <c r="B470" s="115"/>
      <c r="C470" s="116"/>
      <c r="D470" s="116"/>
      <c r="E470" s="116"/>
      <c r="F470" s="116"/>
      <c r="G470" s="116"/>
      <c r="H470" s="116"/>
      <c r="I470" s="115"/>
      <c r="J470" s="115"/>
      <c r="K470" s="115"/>
      <c r="L470" s="115"/>
      <c r="M470" s="115"/>
      <c r="N470" s="115"/>
      <c r="O470" s="115"/>
      <c r="P470" s="115"/>
      <c r="Q470" s="115"/>
      <c r="R470" s="115"/>
      <c r="S470" s="115"/>
      <c r="T470" s="115"/>
      <c r="U470" s="115"/>
      <c r="V470" s="115"/>
      <c r="W470" s="115"/>
      <c r="X470" s="115"/>
      <c r="Y470" s="115"/>
      <c r="Z470" s="115"/>
      <c r="AA470" s="115"/>
      <c r="AB470" s="115"/>
      <c r="AC470" s="115"/>
    </row>
    <row r="471" spans="1:29" ht="15.75" customHeight="1" x14ac:dyDescent="0.3">
      <c r="A471" s="115"/>
      <c r="B471" s="115"/>
      <c r="C471" s="116"/>
      <c r="D471" s="116"/>
      <c r="E471" s="116"/>
      <c r="F471" s="116"/>
      <c r="G471" s="116"/>
      <c r="H471" s="116"/>
      <c r="I471" s="115"/>
      <c r="J471" s="115"/>
      <c r="K471" s="115"/>
      <c r="L471" s="115"/>
      <c r="M471" s="115"/>
      <c r="N471" s="115"/>
      <c r="O471" s="115"/>
      <c r="P471" s="115"/>
      <c r="Q471" s="115"/>
      <c r="R471" s="115"/>
      <c r="S471" s="115"/>
      <c r="T471" s="115"/>
      <c r="U471" s="115"/>
      <c r="V471" s="115"/>
      <c r="W471" s="115"/>
      <c r="X471" s="115"/>
      <c r="Y471" s="115"/>
      <c r="Z471" s="115"/>
      <c r="AA471" s="115"/>
      <c r="AB471" s="115"/>
      <c r="AC471" s="115"/>
    </row>
    <row r="472" spans="1:29" ht="15.75" customHeight="1" x14ac:dyDescent="0.3">
      <c r="A472" s="115"/>
      <c r="B472" s="115"/>
      <c r="C472" s="116"/>
      <c r="D472" s="116"/>
      <c r="E472" s="116"/>
      <c r="F472" s="116"/>
      <c r="G472" s="116"/>
      <c r="H472" s="116"/>
      <c r="I472" s="115"/>
      <c r="J472" s="115"/>
      <c r="K472" s="115"/>
      <c r="L472" s="115"/>
      <c r="M472" s="115"/>
      <c r="N472" s="115"/>
      <c r="O472" s="115"/>
      <c r="P472" s="115"/>
      <c r="Q472" s="115"/>
      <c r="R472" s="115"/>
      <c r="S472" s="115"/>
      <c r="T472" s="115"/>
      <c r="U472" s="115"/>
      <c r="V472" s="115"/>
      <c r="W472" s="115"/>
      <c r="X472" s="115"/>
      <c r="Y472" s="115"/>
      <c r="Z472" s="115"/>
      <c r="AA472" s="115"/>
      <c r="AB472" s="115"/>
      <c r="AC472" s="115"/>
    </row>
    <row r="473" spans="1:29" ht="15.75" customHeight="1" x14ac:dyDescent="0.3">
      <c r="A473" s="115"/>
      <c r="B473" s="115"/>
      <c r="C473" s="116"/>
      <c r="D473" s="116"/>
      <c r="E473" s="116"/>
      <c r="F473" s="116"/>
      <c r="G473" s="116"/>
      <c r="H473" s="116"/>
      <c r="I473" s="115"/>
      <c r="J473" s="115"/>
      <c r="K473" s="115"/>
      <c r="L473" s="115"/>
      <c r="M473" s="115"/>
      <c r="N473" s="115"/>
      <c r="O473" s="115"/>
      <c r="P473" s="115"/>
      <c r="Q473" s="115"/>
      <c r="R473" s="115"/>
      <c r="S473" s="115"/>
      <c r="T473" s="115"/>
      <c r="U473" s="115"/>
      <c r="V473" s="115"/>
      <c r="W473" s="115"/>
      <c r="X473" s="115"/>
      <c r="Y473" s="115"/>
      <c r="Z473" s="115"/>
      <c r="AA473" s="115"/>
      <c r="AB473" s="115"/>
      <c r="AC473" s="115"/>
    </row>
    <row r="474" spans="1:29" ht="15.75" customHeight="1" x14ac:dyDescent="0.3">
      <c r="A474" s="115"/>
      <c r="B474" s="115"/>
      <c r="C474" s="116"/>
      <c r="D474" s="116"/>
      <c r="E474" s="116"/>
      <c r="F474" s="116"/>
      <c r="G474" s="116"/>
      <c r="H474" s="116"/>
      <c r="I474" s="115"/>
      <c r="J474" s="115"/>
      <c r="K474" s="115"/>
      <c r="L474" s="115"/>
      <c r="M474" s="115"/>
      <c r="N474" s="115"/>
      <c r="O474" s="115"/>
      <c r="P474" s="115"/>
      <c r="Q474" s="115"/>
      <c r="R474" s="115"/>
      <c r="S474" s="115"/>
      <c r="T474" s="115"/>
      <c r="U474" s="115"/>
      <c r="V474" s="115"/>
      <c r="W474" s="115"/>
      <c r="X474" s="115"/>
      <c r="Y474" s="115"/>
      <c r="Z474" s="115"/>
      <c r="AA474" s="115"/>
      <c r="AB474" s="115"/>
      <c r="AC474" s="115"/>
    </row>
    <row r="475" spans="1:29" ht="15.75" customHeight="1" x14ac:dyDescent="0.3">
      <c r="A475" s="115"/>
      <c r="B475" s="115"/>
      <c r="C475" s="116"/>
      <c r="D475" s="116"/>
      <c r="E475" s="116"/>
      <c r="F475" s="116"/>
      <c r="G475" s="116"/>
      <c r="H475" s="116"/>
      <c r="I475" s="115"/>
      <c r="J475" s="115"/>
      <c r="K475" s="115"/>
      <c r="L475" s="115"/>
      <c r="M475" s="115"/>
      <c r="N475" s="115"/>
      <c r="O475" s="115"/>
      <c r="P475" s="115"/>
      <c r="Q475" s="115"/>
      <c r="R475" s="115"/>
      <c r="S475" s="115"/>
      <c r="T475" s="115"/>
      <c r="U475" s="115"/>
      <c r="V475" s="115"/>
      <c r="W475" s="115"/>
      <c r="X475" s="115"/>
      <c r="Y475" s="115"/>
      <c r="Z475" s="115"/>
      <c r="AA475" s="115"/>
      <c r="AB475" s="115"/>
      <c r="AC475" s="115"/>
    </row>
    <row r="476" spans="1:29" ht="15.75" customHeight="1" x14ac:dyDescent="0.3">
      <c r="A476" s="115"/>
      <c r="B476" s="115"/>
      <c r="C476" s="116"/>
      <c r="D476" s="116"/>
      <c r="E476" s="116"/>
      <c r="F476" s="116"/>
      <c r="G476" s="116"/>
      <c r="H476" s="116"/>
      <c r="I476" s="115"/>
      <c r="J476" s="115"/>
      <c r="K476" s="115"/>
      <c r="L476" s="115"/>
      <c r="M476" s="115"/>
      <c r="N476" s="115"/>
      <c r="O476" s="115"/>
      <c r="P476" s="115"/>
      <c r="Q476" s="115"/>
      <c r="R476" s="115"/>
      <c r="S476" s="115"/>
      <c r="T476" s="115"/>
      <c r="U476" s="115"/>
      <c r="V476" s="115"/>
      <c r="W476" s="115"/>
      <c r="X476" s="115"/>
      <c r="Y476" s="115"/>
      <c r="Z476" s="115"/>
      <c r="AA476" s="115"/>
      <c r="AB476" s="115"/>
      <c r="AC476" s="115"/>
    </row>
    <row r="477" spans="1:29" ht="15.75" customHeight="1" x14ac:dyDescent="0.3">
      <c r="A477" s="115"/>
      <c r="B477" s="115"/>
      <c r="C477" s="116"/>
      <c r="D477" s="116"/>
      <c r="E477" s="116"/>
      <c r="F477" s="116"/>
      <c r="G477" s="116"/>
      <c r="H477" s="116"/>
      <c r="I477" s="115"/>
      <c r="J477" s="115"/>
      <c r="K477" s="115"/>
      <c r="L477" s="115"/>
      <c r="M477" s="115"/>
      <c r="N477" s="115"/>
      <c r="O477" s="115"/>
      <c r="P477" s="115"/>
      <c r="Q477" s="115"/>
      <c r="R477" s="115"/>
      <c r="S477" s="115"/>
      <c r="T477" s="115"/>
      <c r="U477" s="115"/>
      <c r="V477" s="115"/>
      <c r="W477" s="115"/>
      <c r="X477" s="115"/>
      <c r="Y477" s="115"/>
      <c r="Z477" s="115"/>
      <c r="AA477" s="115"/>
      <c r="AB477" s="115"/>
      <c r="AC477" s="115"/>
    </row>
    <row r="478" spans="1:29" ht="15.75" customHeight="1" x14ac:dyDescent="0.3">
      <c r="A478" s="115"/>
      <c r="B478" s="115"/>
      <c r="C478" s="116"/>
      <c r="D478" s="116"/>
      <c r="E478" s="116"/>
      <c r="F478" s="116"/>
      <c r="G478" s="116"/>
      <c r="H478" s="116"/>
      <c r="I478" s="115"/>
      <c r="J478" s="115"/>
      <c r="K478" s="115"/>
      <c r="L478" s="115"/>
      <c r="M478" s="115"/>
      <c r="N478" s="115"/>
      <c r="O478" s="115"/>
      <c r="P478" s="115"/>
      <c r="Q478" s="115"/>
      <c r="R478" s="115"/>
      <c r="S478" s="115"/>
      <c r="T478" s="115"/>
      <c r="U478" s="115"/>
      <c r="V478" s="115"/>
      <c r="W478" s="115"/>
      <c r="X478" s="115"/>
      <c r="Y478" s="115"/>
      <c r="Z478" s="115"/>
      <c r="AA478" s="115"/>
      <c r="AB478" s="115"/>
      <c r="AC478" s="115"/>
    </row>
    <row r="479" spans="1:29" ht="15.75" customHeight="1" x14ac:dyDescent="0.3">
      <c r="A479" s="115"/>
      <c r="B479" s="115"/>
      <c r="C479" s="116"/>
      <c r="D479" s="116"/>
      <c r="E479" s="116"/>
      <c r="F479" s="116"/>
      <c r="G479" s="116"/>
      <c r="H479" s="116"/>
      <c r="I479" s="115"/>
      <c r="J479" s="115"/>
      <c r="K479" s="115"/>
      <c r="L479" s="115"/>
      <c r="M479" s="115"/>
      <c r="N479" s="115"/>
      <c r="O479" s="115"/>
      <c r="P479" s="115"/>
      <c r="Q479" s="115"/>
      <c r="R479" s="115"/>
      <c r="S479" s="115"/>
      <c r="T479" s="115"/>
      <c r="U479" s="115"/>
      <c r="V479" s="115"/>
      <c r="W479" s="115"/>
      <c r="X479" s="115"/>
      <c r="Y479" s="115"/>
      <c r="Z479" s="115"/>
      <c r="AA479" s="115"/>
      <c r="AB479" s="115"/>
      <c r="AC479" s="115"/>
    </row>
    <row r="480" spans="1:29" ht="15.75" customHeight="1" x14ac:dyDescent="0.3">
      <c r="A480" s="115"/>
      <c r="B480" s="115"/>
      <c r="C480" s="116"/>
      <c r="D480" s="116"/>
      <c r="E480" s="116"/>
      <c r="F480" s="116"/>
      <c r="G480" s="116"/>
      <c r="H480" s="116"/>
      <c r="I480" s="115"/>
      <c r="J480" s="115"/>
      <c r="K480" s="115"/>
      <c r="L480" s="115"/>
      <c r="M480" s="115"/>
      <c r="N480" s="115"/>
      <c r="O480" s="115"/>
      <c r="P480" s="115"/>
      <c r="Q480" s="115"/>
      <c r="R480" s="115"/>
      <c r="S480" s="115"/>
      <c r="T480" s="115"/>
      <c r="U480" s="115"/>
      <c r="V480" s="115"/>
      <c r="W480" s="115"/>
      <c r="X480" s="115"/>
      <c r="Y480" s="115"/>
      <c r="Z480" s="115"/>
      <c r="AA480" s="115"/>
      <c r="AB480" s="115"/>
      <c r="AC480" s="115"/>
    </row>
    <row r="481" spans="1:29" ht="15.75" customHeight="1" x14ac:dyDescent="0.3">
      <c r="A481" s="115"/>
      <c r="B481" s="115"/>
      <c r="C481" s="116"/>
      <c r="D481" s="116"/>
      <c r="E481" s="116"/>
      <c r="F481" s="116"/>
      <c r="G481" s="116"/>
      <c r="H481" s="116"/>
      <c r="I481" s="115"/>
      <c r="J481" s="115"/>
      <c r="K481" s="115"/>
      <c r="L481" s="115"/>
      <c r="M481" s="115"/>
      <c r="N481" s="115"/>
      <c r="O481" s="115"/>
      <c r="P481" s="115"/>
      <c r="Q481" s="115"/>
      <c r="R481" s="115"/>
      <c r="S481" s="115"/>
      <c r="T481" s="115"/>
      <c r="U481" s="115"/>
      <c r="V481" s="115"/>
      <c r="W481" s="115"/>
      <c r="X481" s="115"/>
      <c r="Y481" s="115"/>
      <c r="Z481" s="115"/>
      <c r="AA481" s="115"/>
      <c r="AB481" s="115"/>
      <c r="AC481" s="115"/>
    </row>
    <row r="482" spans="1:29" ht="15.75" customHeight="1" x14ac:dyDescent="0.3">
      <c r="A482" s="115"/>
      <c r="B482" s="115"/>
      <c r="C482" s="116"/>
      <c r="D482" s="116"/>
      <c r="E482" s="116"/>
      <c r="F482" s="116"/>
      <c r="G482" s="116"/>
      <c r="H482" s="116"/>
      <c r="I482" s="115"/>
      <c r="J482" s="115"/>
      <c r="K482" s="115"/>
      <c r="L482" s="115"/>
      <c r="M482" s="115"/>
      <c r="N482" s="115"/>
      <c r="O482" s="115"/>
      <c r="P482" s="115"/>
      <c r="Q482" s="115"/>
      <c r="R482" s="115"/>
      <c r="S482" s="115"/>
      <c r="T482" s="115"/>
      <c r="U482" s="115"/>
      <c r="V482" s="115"/>
      <c r="W482" s="115"/>
      <c r="X482" s="115"/>
      <c r="Y482" s="115"/>
      <c r="Z482" s="115"/>
      <c r="AA482" s="115"/>
      <c r="AB482" s="115"/>
      <c r="AC482" s="115"/>
    </row>
    <row r="483" spans="1:29" ht="15.75" customHeight="1" x14ac:dyDescent="0.3">
      <c r="A483" s="115"/>
      <c r="B483" s="115"/>
      <c r="C483" s="116"/>
      <c r="D483" s="116"/>
      <c r="E483" s="116"/>
      <c r="F483" s="116"/>
      <c r="G483" s="116"/>
      <c r="H483" s="116"/>
      <c r="I483" s="115"/>
      <c r="J483" s="115"/>
      <c r="K483" s="115"/>
      <c r="L483" s="115"/>
      <c r="M483" s="115"/>
      <c r="N483" s="115"/>
      <c r="O483" s="115"/>
      <c r="P483" s="115"/>
      <c r="Q483" s="115"/>
      <c r="R483" s="115"/>
      <c r="S483" s="115"/>
      <c r="T483" s="115"/>
      <c r="U483" s="115"/>
      <c r="V483" s="115"/>
      <c r="W483" s="115"/>
      <c r="X483" s="115"/>
      <c r="Y483" s="115"/>
      <c r="Z483" s="115"/>
      <c r="AA483" s="115"/>
      <c r="AB483" s="115"/>
      <c r="AC483" s="115"/>
    </row>
    <row r="484" spans="1:29" ht="15.75" customHeight="1" x14ac:dyDescent="0.3">
      <c r="A484" s="115"/>
      <c r="B484" s="115"/>
      <c r="C484" s="116"/>
      <c r="D484" s="116"/>
      <c r="E484" s="116"/>
      <c r="F484" s="116"/>
      <c r="G484" s="116"/>
      <c r="H484" s="116"/>
      <c r="I484" s="115"/>
      <c r="J484" s="115"/>
      <c r="K484" s="115"/>
      <c r="L484" s="115"/>
      <c r="M484" s="115"/>
      <c r="N484" s="115"/>
      <c r="O484" s="115"/>
      <c r="P484" s="115"/>
      <c r="Q484" s="115"/>
      <c r="R484" s="115"/>
      <c r="S484" s="115"/>
      <c r="T484" s="115"/>
      <c r="U484" s="115"/>
      <c r="V484" s="115"/>
      <c r="W484" s="115"/>
      <c r="X484" s="115"/>
      <c r="Y484" s="115"/>
      <c r="Z484" s="115"/>
      <c r="AA484" s="115"/>
      <c r="AB484" s="115"/>
      <c r="AC484" s="115"/>
    </row>
    <row r="485" spans="1:29" ht="15.75" customHeight="1" x14ac:dyDescent="0.3">
      <c r="A485" s="115"/>
      <c r="B485" s="115"/>
      <c r="C485" s="116"/>
      <c r="D485" s="116"/>
      <c r="E485" s="116"/>
      <c r="F485" s="116"/>
      <c r="G485" s="116"/>
      <c r="H485" s="116"/>
      <c r="I485" s="115"/>
      <c r="J485" s="115"/>
      <c r="K485" s="115"/>
      <c r="L485" s="115"/>
      <c r="M485" s="115"/>
      <c r="N485" s="115"/>
      <c r="O485" s="115"/>
      <c r="P485" s="115"/>
      <c r="Q485" s="115"/>
      <c r="R485" s="115"/>
      <c r="S485" s="115"/>
      <c r="T485" s="115"/>
      <c r="U485" s="115"/>
      <c r="V485" s="115"/>
      <c r="W485" s="115"/>
      <c r="X485" s="115"/>
      <c r="Y485" s="115"/>
      <c r="Z485" s="115"/>
      <c r="AA485" s="115"/>
      <c r="AB485" s="115"/>
      <c r="AC485" s="115"/>
    </row>
    <row r="486" spans="1:29" ht="15.75" customHeight="1" x14ac:dyDescent="0.3">
      <c r="A486" s="115"/>
      <c r="B486" s="115"/>
      <c r="C486" s="116"/>
      <c r="D486" s="116"/>
      <c r="E486" s="116"/>
      <c r="F486" s="116"/>
      <c r="G486" s="116"/>
      <c r="H486" s="116"/>
      <c r="I486" s="115"/>
      <c r="J486" s="115"/>
      <c r="K486" s="115"/>
      <c r="L486" s="115"/>
      <c r="M486" s="115"/>
      <c r="N486" s="115"/>
      <c r="O486" s="115"/>
      <c r="P486" s="115"/>
      <c r="Q486" s="115"/>
      <c r="R486" s="115"/>
      <c r="S486" s="115"/>
      <c r="T486" s="115"/>
      <c r="U486" s="115"/>
      <c r="V486" s="115"/>
      <c r="W486" s="115"/>
      <c r="X486" s="115"/>
      <c r="Y486" s="115"/>
      <c r="Z486" s="115"/>
      <c r="AA486" s="115"/>
      <c r="AB486" s="115"/>
      <c r="AC486" s="115"/>
    </row>
    <row r="487" spans="1:29" ht="15.75" customHeight="1" x14ac:dyDescent="0.3">
      <c r="A487" s="115"/>
      <c r="B487" s="115"/>
      <c r="C487" s="116"/>
      <c r="D487" s="116"/>
      <c r="E487" s="116"/>
      <c r="F487" s="116"/>
      <c r="G487" s="116"/>
      <c r="H487" s="116"/>
      <c r="I487" s="115"/>
      <c r="J487" s="115"/>
      <c r="K487" s="115"/>
      <c r="L487" s="115"/>
      <c r="M487" s="115"/>
      <c r="N487" s="115"/>
      <c r="O487" s="115"/>
      <c r="P487" s="115"/>
      <c r="Q487" s="115"/>
      <c r="R487" s="115"/>
      <c r="S487" s="115"/>
      <c r="T487" s="115"/>
      <c r="U487" s="115"/>
      <c r="V487" s="115"/>
      <c r="W487" s="115"/>
      <c r="X487" s="115"/>
      <c r="Y487" s="115"/>
      <c r="Z487" s="115"/>
      <c r="AA487" s="115"/>
      <c r="AB487" s="115"/>
      <c r="AC487" s="115"/>
    </row>
    <row r="488" spans="1:29" ht="15.75" customHeight="1" x14ac:dyDescent="0.3">
      <c r="A488" s="115"/>
      <c r="B488" s="115"/>
      <c r="C488" s="116"/>
      <c r="D488" s="116"/>
      <c r="E488" s="116"/>
      <c r="F488" s="116"/>
      <c r="G488" s="116"/>
      <c r="H488" s="116"/>
      <c r="I488" s="115"/>
      <c r="J488" s="115"/>
      <c r="K488" s="115"/>
      <c r="L488" s="115"/>
      <c r="M488" s="115"/>
      <c r="N488" s="115"/>
      <c r="O488" s="115"/>
      <c r="P488" s="115"/>
      <c r="Q488" s="115"/>
      <c r="R488" s="115"/>
      <c r="S488" s="115"/>
      <c r="T488" s="115"/>
      <c r="U488" s="115"/>
      <c r="V488" s="115"/>
      <c r="W488" s="115"/>
      <c r="X488" s="115"/>
      <c r="Y488" s="115"/>
      <c r="Z488" s="115"/>
      <c r="AA488" s="115"/>
      <c r="AB488" s="115"/>
      <c r="AC488" s="115"/>
    </row>
    <row r="489" spans="1:29" ht="15.75" customHeight="1" x14ac:dyDescent="0.3">
      <c r="A489" s="115"/>
      <c r="B489" s="115"/>
      <c r="C489" s="116"/>
      <c r="D489" s="116"/>
      <c r="E489" s="116"/>
      <c r="F489" s="116"/>
      <c r="G489" s="116"/>
      <c r="H489" s="116"/>
      <c r="I489" s="115"/>
      <c r="J489" s="115"/>
      <c r="K489" s="115"/>
      <c r="L489" s="115"/>
      <c r="M489" s="115"/>
      <c r="N489" s="115"/>
      <c r="O489" s="115"/>
      <c r="P489" s="115"/>
      <c r="Q489" s="115"/>
      <c r="R489" s="115"/>
      <c r="S489" s="115"/>
      <c r="T489" s="115"/>
      <c r="U489" s="115"/>
      <c r="V489" s="115"/>
      <c r="W489" s="115"/>
      <c r="X489" s="115"/>
      <c r="Y489" s="115"/>
      <c r="Z489" s="115"/>
      <c r="AA489" s="115"/>
      <c r="AB489" s="115"/>
      <c r="AC489" s="115"/>
    </row>
    <row r="490" spans="1:29" ht="15.75" customHeight="1" x14ac:dyDescent="0.3">
      <c r="A490" s="115"/>
      <c r="B490" s="115"/>
      <c r="C490" s="116"/>
      <c r="D490" s="116"/>
      <c r="E490" s="116"/>
      <c r="F490" s="116"/>
      <c r="G490" s="116"/>
      <c r="H490" s="116"/>
      <c r="I490" s="115"/>
      <c r="J490" s="115"/>
      <c r="K490" s="115"/>
      <c r="L490" s="115"/>
      <c r="M490" s="115"/>
      <c r="N490" s="115"/>
      <c r="O490" s="115"/>
      <c r="P490" s="115"/>
      <c r="Q490" s="115"/>
      <c r="R490" s="115"/>
      <c r="S490" s="115"/>
      <c r="T490" s="115"/>
      <c r="U490" s="115"/>
      <c r="V490" s="115"/>
      <c r="W490" s="115"/>
      <c r="X490" s="115"/>
      <c r="Y490" s="115"/>
      <c r="Z490" s="115"/>
      <c r="AA490" s="115"/>
      <c r="AB490" s="115"/>
      <c r="AC490" s="115"/>
    </row>
    <row r="491" spans="1:29" ht="15.75" customHeight="1" x14ac:dyDescent="0.3">
      <c r="A491" s="115"/>
      <c r="B491" s="115"/>
      <c r="C491" s="116"/>
      <c r="D491" s="116"/>
      <c r="E491" s="116"/>
      <c r="F491" s="116"/>
      <c r="G491" s="116"/>
      <c r="H491" s="116"/>
      <c r="I491" s="115"/>
      <c r="J491" s="115"/>
      <c r="K491" s="115"/>
      <c r="L491" s="115"/>
      <c r="M491" s="115"/>
      <c r="N491" s="115"/>
      <c r="O491" s="115"/>
      <c r="P491" s="115"/>
      <c r="Q491" s="115"/>
      <c r="R491" s="115"/>
      <c r="S491" s="115"/>
      <c r="T491" s="115"/>
      <c r="U491" s="115"/>
      <c r="V491" s="115"/>
      <c r="W491" s="115"/>
      <c r="X491" s="115"/>
      <c r="Y491" s="115"/>
      <c r="Z491" s="115"/>
      <c r="AA491" s="115"/>
      <c r="AB491" s="115"/>
      <c r="AC491" s="115"/>
    </row>
    <row r="492" spans="1:29" ht="15.75" customHeight="1" x14ac:dyDescent="0.3">
      <c r="A492" s="115"/>
      <c r="B492" s="115"/>
      <c r="C492" s="116"/>
      <c r="D492" s="116"/>
      <c r="E492" s="116"/>
      <c r="F492" s="116"/>
      <c r="G492" s="116"/>
      <c r="H492" s="116"/>
      <c r="I492" s="115"/>
      <c r="J492" s="115"/>
      <c r="K492" s="115"/>
      <c r="L492" s="115"/>
      <c r="M492" s="115"/>
      <c r="N492" s="115"/>
      <c r="O492" s="115"/>
      <c r="P492" s="115"/>
      <c r="Q492" s="115"/>
      <c r="R492" s="115"/>
      <c r="S492" s="115"/>
      <c r="T492" s="115"/>
      <c r="U492" s="115"/>
      <c r="V492" s="115"/>
      <c r="W492" s="115"/>
      <c r="X492" s="115"/>
      <c r="Y492" s="115"/>
      <c r="Z492" s="115"/>
      <c r="AA492" s="115"/>
      <c r="AB492" s="115"/>
      <c r="AC492" s="115"/>
    </row>
    <row r="493" spans="1:29" ht="15.75" customHeight="1" x14ac:dyDescent="0.3">
      <c r="A493" s="115"/>
      <c r="B493" s="115"/>
      <c r="C493" s="116"/>
      <c r="D493" s="116"/>
      <c r="E493" s="116"/>
      <c r="F493" s="116"/>
      <c r="G493" s="116"/>
      <c r="H493" s="116"/>
      <c r="I493" s="115"/>
      <c r="J493" s="115"/>
      <c r="K493" s="115"/>
      <c r="L493" s="115"/>
      <c r="M493" s="115"/>
      <c r="N493" s="115"/>
      <c r="O493" s="115"/>
      <c r="P493" s="115"/>
      <c r="Q493" s="115"/>
      <c r="R493" s="115"/>
      <c r="S493" s="115"/>
      <c r="T493" s="115"/>
      <c r="U493" s="115"/>
      <c r="V493" s="115"/>
      <c r="W493" s="115"/>
      <c r="X493" s="115"/>
      <c r="Y493" s="115"/>
      <c r="Z493" s="115"/>
      <c r="AA493" s="115"/>
      <c r="AB493" s="115"/>
      <c r="AC493" s="115"/>
    </row>
    <row r="494" spans="1:29" ht="15.75" customHeight="1" x14ac:dyDescent="0.3">
      <c r="A494" s="115"/>
      <c r="B494" s="115"/>
      <c r="C494" s="116"/>
      <c r="D494" s="116"/>
      <c r="E494" s="116"/>
      <c r="F494" s="116"/>
      <c r="G494" s="116"/>
      <c r="H494" s="116"/>
      <c r="I494" s="115"/>
      <c r="J494" s="115"/>
      <c r="K494" s="115"/>
      <c r="L494" s="115"/>
      <c r="M494" s="115"/>
      <c r="N494" s="115"/>
      <c r="O494" s="115"/>
      <c r="P494" s="115"/>
      <c r="Q494" s="115"/>
      <c r="R494" s="115"/>
      <c r="S494" s="115"/>
      <c r="T494" s="115"/>
      <c r="U494" s="115"/>
      <c r="V494" s="115"/>
      <c r="W494" s="115"/>
      <c r="X494" s="115"/>
      <c r="Y494" s="115"/>
      <c r="Z494" s="115"/>
      <c r="AA494" s="115"/>
      <c r="AB494" s="115"/>
      <c r="AC494" s="115"/>
    </row>
    <row r="495" spans="1:29" ht="15.75" customHeight="1" x14ac:dyDescent="0.3">
      <c r="A495" s="115"/>
      <c r="B495" s="115"/>
      <c r="C495" s="116"/>
      <c r="D495" s="116"/>
      <c r="E495" s="116"/>
      <c r="F495" s="116"/>
      <c r="G495" s="116"/>
      <c r="H495" s="116"/>
      <c r="I495" s="115"/>
      <c r="J495" s="115"/>
      <c r="K495" s="115"/>
      <c r="L495" s="115"/>
      <c r="M495" s="115"/>
      <c r="N495" s="115"/>
      <c r="O495" s="115"/>
      <c r="P495" s="115"/>
      <c r="Q495" s="115"/>
      <c r="R495" s="115"/>
      <c r="S495" s="115"/>
      <c r="T495" s="115"/>
      <c r="U495" s="115"/>
      <c r="V495" s="115"/>
      <c r="W495" s="115"/>
      <c r="X495" s="115"/>
      <c r="Y495" s="115"/>
      <c r="Z495" s="115"/>
      <c r="AA495" s="115"/>
      <c r="AB495" s="115"/>
      <c r="AC495" s="115"/>
    </row>
    <row r="496" spans="1:29" ht="15.75" customHeight="1" x14ac:dyDescent="0.3">
      <c r="A496" s="115"/>
      <c r="B496" s="115"/>
      <c r="C496" s="116"/>
      <c r="D496" s="116"/>
      <c r="E496" s="116"/>
      <c r="F496" s="116"/>
      <c r="G496" s="116"/>
      <c r="H496" s="116"/>
      <c r="I496" s="115"/>
      <c r="J496" s="115"/>
      <c r="K496" s="115"/>
      <c r="L496" s="115"/>
      <c r="M496" s="115"/>
      <c r="N496" s="115"/>
      <c r="O496" s="115"/>
      <c r="P496" s="115"/>
      <c r="Q496" s="115"/>
      <c r="R496" s="115"/>
      <c r="S496" s="115"/>
      <c r="T496" s="115"/>
      <c r="U496" s="115"/>
      <c r="V496" s="115"/>
      <c r="W496" s="115"/>
      <c r="X496" s="115"/>
      <c r="Y496" s="115"/>
      <c r="Z496" s="115"/>
      <c r="AA496" s="115"/>
      <c r="AB496" s="115"/>
      <c r="AC496" s="115"/>
    </row>
    <row r="497" spans="1:29" ht="15.75" customHeight="1" x14ac:dyDescent="0.3">
      <c r="A497" s="115"/>
      <c r="B497" s="115"/>
      <c r="C497" s="116"/>
      <c r="D497" s="116"/>
      <c r="E497" s="116"/>
      <c r="F497" s="116"/>
      <c r="G497" s="116"/>
      <c r="H497" s="116"/>
      <c r="I497" s="115"/>
      <c r="J497" s="115"/>
      <c r="K497" s="115"/>
      <c r="L497" s="115"/>
      <c r="M497" s="115"/>
      <c r="N497" s="115"/>
      <c r="O497" s="115"/>
      <c r="P497" s="115"/>
      <c r="Q497" s="115"/>
      <c r="R497" s="115"/>
      <c r="S497" s="115"/>
      <c r="T497" s="115"/>
      <c r="U497" s="115"/>
      <c r="V497" s="115"/>
      <c r="W497" s="115"/>
      <c r="X497" s="115"/>
      <c r="Y497" s="115"/>
      <c r="Z497" s="115"/>
      <c r="AA497" s="115"/>
      <c r="AB497" s="115"/>
      <c r="AC497" s="115"/>
    </row>
    <row r="498" spans="1:29" ht="15.75" customHeight="1" x14ac:dyDescent="0.3">
      <c r="A498" s="115"/>
      <c r="B498" s="115"/>
      <c r="C498" s="116"/>
      <c r="D498" s="116"/>
      <c r="E498" s="116"/>
      <c r="F498" s="116"/>
      <c r="G498" s="116"/>
      <c r="H498" s="116"/>
      <c r="I498" s="115"/>
      <c r="J498" s="115"/>
      <c r="K498" s="115"/>
      <c r="L498" s="115"/>
      <c r="M498" s="115"/>
      <c r="N498" s="115"/>
      <c r="O498" s="115"/>
      <c r="P498" s="115"/>
      <c r="Q498" s="115"/>
      <c r="R498" s="115"/>
      <c r="S498" s="115"/>
      <c r="T498" s="115"/>
      <c r="U498" s="115"/>
      <c r="V498" s="115"/>
      <c r="W498" s="115"/>
      <c r="X498" s="115"/>
      <c r="Y498" s="115"/>
      <c r="Z498" s="115"/>
      <c r="AA498" s="115"/>
      <c r="AB498" s="115"/>
      <c r="AC498" s="115"/>
    </row>
    <row r="499" spans="1:29" ht="15.75" customHeight="1" x14ac:dyDescent="0.3">
      <c r="A499" s="115"/>
      <c r="B499" s="115"/>
      <c r="C499" s="116"/>
      <c r="D499" s="116"/>
      <c r="E499" s="116"/>
      <c r="F499" s="116"/>
      <c r="G499" s="116"/>
      <c r="H499" s="116"/>
      <c r="I499" s="115"/>
      <c r="J499" s="115"/>
      <c r="K499" s="115"/>
      <c r="L499" s="115"/>
      <c r="M499" s="115"/>
      <c r="N499" s="115"/>
      <c r="O499" s="115"/>
      <c r="P499" s="115"/>
      <c r="Q499" s="115"/>
      <c r="R499" s="115"/>
      <c r="S499" s="115"/>
      <c r="T499" s="115"/>
      <c r="U499" s="115"/>
      <c r="V499" s="115"/>
      <c r="W499" s="115"/>
      <c r="X499" s="115"/>
      <c r="Y499" s="115"/>
      <c r="Z499" s="115"/>
      <c r="AA499" s="115"/>
      <c r="AB499" s="115"/>
      <c r="AC499" s="115"/>
    </row>
    <row r="500" spans="1:29" ht="15.75" customHeight="1" x14ac:dyDescent="0.3">
      <c r="A500" s="115"/>
      <c r="B500" s="115"/>
      <c r="C500" s="116"/>
      <c r="D500" s="116"/>
      <c r="E500" s="116"/>
      <c r="F500" s="116"/>
      <c r="G500" s="116"/>
      <c r="H500" s="116"/>
      <c r="I500" s="115"/>
      <c r="J500" s="115"/>
      <c r="K500" s="115"/>
      <c r="L500" s="115"/>
      <c r="M500" s="115"/>
      <c r="N500" s="115"/>
      <c r="O500" s="115"/>
      <c r="P500" s="115"/>
      <c r="Q500" s="115"/>
      <c r="R500" s="115"/>
      <c r="S500" s="115"/>
      <c r="T500" s="115"/>
      <c r="U500" s="115"/>
      <c r="V500" s="115"/>
      <c r="W500" s="115"/>
      <c r="X500" s="115"/>
      <c r="Y500" s="115"/>
      <c r="Z500" s="115"/>
      <c r="AA500" s="115"/>
      <c r="AB500" s="115"/>
      <c r="AC500" s="115"/>
    </row>
    <row r="501" spans="1:29" ht="15.75" customHeight="1" x14ac:dyDescent="0.3">
      <c r="A501" s="115"/>
      <c r="B501" s="115"/>
      <c r="C501" s="116"/>
      <c r="D501" s="116"/>
      <c r="E501" s="116"/>
      <c r="F501" s="116"/>
      <c r="G501" s="116"/>
      <c r="H501" s="116"/>
      <c r="I501" s="115"/>
      <c r="J501" s="115"/>
      <c r="K501" s="115"/>
      <c r="L501" s="115"/>
      <c r="M501" s="115"/>
      <c r="N501" s="115"/>
      <c r="O501" s="115"/>
      <c r="P501" s="115"/>
      <c r="Q501" s="115"/>
      <c r="R501" s="115"/>
      <c r="S501" s="115"/>
      <c r="T501" s="115"/>
      <c r="U501" s="115"/>
      <c r="V501" s="115"/>
      <c r="W501" s="115"/>
      <c r="X501" s="115"/>
      <c r="Y501" s="115"/>
      <c r="Z501" s="115"/>
      <c r="AA501" s="115"/>
      <c r="AB501" s="115"/>
      <c r="AC501" s="115"/>
    </row>
    <row r="502" spans="1:29" ht="15.75" customHeight="1" x14ac:dyDescent="0.3">
      <c r="A502" s="115"/>
      <c r="B502" s="115"/>
      <c r="C502" s="116"/>
      <c r="D502" s="116"/>
      <c r="E502" s="116"/>
      <c r="F502" s="116"/>
      <c r="G502" s="116"/>
      <c r="H502" s="116"/>
      <c r="I502" s="115"/>
      <c r="J502" s="115"/>
      <c r="K502" s="115"/>
      <c r="L502" s="115"/>
      <c r="M502" s="115"/>
      <c r="N502" s="115"/>
      <c r="O502" s="115"/>
      <c r="P502" s="115"/>
      <c r="Q502" s="115"/>
      <c r="R502" s="115"/>
      <c r="S502" s="115"/>
      <c r="T502" s="115"/>
      <c r="U502" s="115"/>
      <c r="V502" s="115"/>
      <c r="W502" s="115"/>
      <c r="X502" s="115"/>
      <c r="Y502" s="115"/>
      <c r="Z502" s="115"/>
      <c r="AA502" s="115"/>
      <c r="AB502" s="115"/>
      <c r="AC502" s="115"/>
    </row>
    <row r="503" spans="1:29" ht="15.75" customHeight="1" x14ac:dyDescent="0.3">
      <c r="A503" s="115"/>
      <c r="B503" s="115"/>
      <c r="C503" s="116"/>
      <c r="D503" s="116"/>
      <c r="E503" s="116"/>
      <c r="F503" s="116"/>
      <c r="G503" s="116"/>
      <c r="H503" s="116"/>
      <c r="I503" s="115"/>
      <c r="J503" s="115"/>
      <c r="K503" s="115"/>
      <c r="L503" s="115"/>
      <c r="M503" s="115"/>
      <c r="N503" s="115"/>
      <c r="O503" s="115"/>
      <c r="P503" s="115"/>
      <c r="Q503" s="115"/>
      <c r="R503" s="115"/>
      <c r="S503" s="115"/>
      <c r="T503" s="115"/>
      <c r="U503" s="115"/>
      <c r="V503" s="115"/>
      <c r="W503" s="115"/>
      <c r="X503" s="115"/>
      <c r="Y503" s="115"/>
      <c r="Z503" s="115"/>
      <c r="AA503" s="115"/>
      <c r="AB503" s="115"/>
      <c r="AC503" s="115"/>
    </row>
    <row r="504" spans="1:29" ht="15.75" customHeight="1" x14ac:dyDescent="0.3">
      <c r="A504" s="115"/>
      <c r="B504" s="115"/>
      <c r="C504" s="116"/>
      <c r="D504" s="116"/>
      <c r="E504" s="116"/>
      <c r="F504" s="116"/>
      <c r="G504" s="116"/>
      <c r="H504" s="116"/>
      <c r="I504" s="115"/>
      <c r="J504" s="115"/>
      <c r="K504" s="115"/>
      <c r="L504" s="115"/>
      <c r="M504" s="115"/>
      <c r="N504" s="115"/>
      <c r="O504" s="115"/>
      <c r="P504" s="115"/>
      <c r="Q504" s="115"/>
      <c r="R504" s="115"/>
      <c r="S504" s="115"/>
      <c r="T504" s="115"/>
      <c r="U504" s="115"/>
      <c r="V504" s="115"/>
      <c r="W504" s="115"/>
      <c r="X504" s="115"/>
      <c r="Y504" s="115"/>
      <c r="Z504" s="115"/>
      <c r="AA504" s="115"/>
      <c r="AB504" s="115"/>
      <c r="AC504" s="115"/>
    </row>
    <row r="505" spans="1:29" ht="15.75" customHeight="1" x14ac:dyDescent="0.3">
      <c r="A505" s="115"/>
      <c r="B505" s="115"/>
      <c r="C505" s="116"/>
      <c r="D505" s="116"/>
      <c r="E505" s="116"/>
      <c r="F505" s="116"/>
      <c r="G505" s="116"/>
      <c r="H505" s="116"/>
      <c r="I505" s="115"/>
      <c r="J505" s="115"/>
      <c r="K505" s="115"/>
      <c r="L505" s="115"/>
      <c r="M505" s="115"/>
      <c r="N505" s="115"/>
      <c r="O505" s="115"/>
      <c r="P505" s="115"/>
      <c r="Q505" s="115"/>
      <c r="R505" s="115"/>
      <c r="S505" s="115"/>
      <c r="T505" s="115"/>
      <c r="U505" s="115"/>
      <c r="V505" s="115"/>
      <c r="W505" s="115"/>
      <c r="X505" s="115"/>
      <c r="Y505" s="115"/>
      <c r="Z505" s="115"/>
      <c r="AA505" s="115"/>
      <c r="AB505" s="115"/>
      <c r="AC505" s="115"/>
    </row>
    <row r="506" spans="1:29" ht="15.75" customHeight="1" x14ac:dyDescent="0.3">
      <c r="A506" s="115"/>
      <c r="B506" s="115"/>
      <c r="C506" s="116"/>
      <c r="D506" s="116"/>
      <c r="E506" s="116"/>
      <c r="F506" s="116"/>
      <c r="G506" s="116"/>
      <c r="H506" s="116"/>
      <c r="I506" s="115"/>
      <c r="J506" s="115"/>
      <c r="K506" s="115"/>
      <c r="L506" s="115"/>
      <c r="M506" s="115"/>
      <c r="N506" s="115"/>
      <c r="O506" s="115"/>
      <c r="P506" s="115"/>
      <c r="Q506" s="115"/>
      <c r="R506" s="115"/>
      <c r="S506" s="115"/>
      <c r="T506" s="115"/>
      <c r="U506" s="115"/>
      <c r="V506" s="115"/>
      <c r="W506" s="115"/>
      <c r="X506" s="115"/>
      <c r="Y506" s="115"/>
      <c r="Z506" s="115"/>
      <c r="AA506" s="115"/>
      <c r="AB506" s="115"/>
      <c r="AC506" s="115"/>
    </row>
    <row r="507" spans="1:29" ht="15.75" customHeight="1" x14ac:dyDescent="0.3">
      <c r="A507" s="115"/>
      <c r="B507" s="115"/>
      <c r="C507" s="116"/>
      <c r="D507" s="116"/>
      <c r="E507" s="116"/>
      <c r="F507" s="116"/>
      <c r="G507" s="116"/>
      <c r="H507" s="116"/>
      <c r="I507" s="115"/>
      <c r="J507" s="115"/>
      <c r="K507" s="115"/>
      <c r="L507" s="115"/>
      <c r="M507" s="115"/>
      <c r="N507" s="115"/>
      <c r="O507" s="115"/>
      <c r="P507" s="115"/>
      <c r="Q507" s="115"/>
      <c r="R507" s="115"/>
      <c r="S507" s="115"/>
      <c r="T507" s="115"/>
      <c r="U507" s="115"/>
      <c r="V507" s="115"/>
      <c r="W507" s="115"/>
      <c r="X507" s="115"/>
      <c r="Y507" s="115"/>
      <c r="Z507" s="115"/>
      <c r="AA507" s="115"/>
      <c r="AB507" s="115"/>
      <c r="AC507" s="115"/>
    </row>
    <row r="508" spans="1:29" ht="15.75" customHeight="1" x14ac:dyDescent="0.3">
      <c r="A508" s="115"/>
      <c r="B508" s="115"/>
      <c r="C508" s="116"/>
      <c r="D508" s="116"/>
      <c r="E508" s="116"/>
      <c r="F508" s="116"/>
      <c r="G508" s="116"/>
      <c r="H508" s="116"/>
      <c r="I508" s="115"/>
      <c r="J508" s="115"/>
      <c r="K508" s="115"/>
      <c r="L508" s="115"/>
      <c r="M508" s="115"/>
      <c r="N508" s="115"/>
      <c r="O508" s="115"/>
      <c r="P508" s="115"/>
      <c r="Q508" s="115"/>
      <c r="R508" s="115"/>
      <c r="S508" s="115"/>
      <c r="T508" s="115"/>
      <c r="U508" s="115"/>
      <c r="V508" s="115"/>
      <c r="W508" s="115"/>
      <c r="X508" s="115"/>
      <c r="Y508" s="115"/>
      <c r="Z508" s="115"/>
      <c r="AA508" s="115"/>
      <c r="AB508" s="115"/>
      <c r="AC508" s="115"/>
    </row>
    <row r="509" spans="1:29" ht="15.75" customHeight="1" x14ac:dyDescent="0.3">
      <c r="A509" s="115"/>
      <c r="B509" s="115"/>
      <c r="C509" s="116"/>
      <c r="D509" s="116"/>
      <c r="E509" s="116"/>
      <c r="F509" s="116"/>
      <c r="G509" s="116"/>
      <c r="H509" s="116"/>
      <c r="I509" s="115"/>
      <c r="J509" s="115"/>
      <c r="K509" s="115"/>
      <c r="L509" s="115"/>
      <c r="M509" s="115"/>
      <c r="N509" s="115"/>
      <c r="O509" s="115"/>
      <c r="P509" s="115"/>
      <c r="Q509" s="115"/>
      <c r="R509" s="115"/>
      <c r="S509" s="115"/>
      <c r="T509" s="115"/>
      <c r="U509" s="115"/>
      <c r="V509" s="115"/>
      <c r="W509" s="115"/>
      <c r="X509" s="115"/>
      <c r="Y509" s="115"/>
      <c r="Z509" s="115"/>
      <c r="AA509" s="115"/>
      <c r="AB509" s="115"/>
      <c r="AC509" s="115"/>
    </row>
    <row r="510" spans="1:29" ht="15.75" customHeight="1" x14ac:dyDescent="0.3">
      <c r="A510" s="115"/>
      <c r="B510" s="115"/>
      <c r="C510" s="116"/>
      <c r="D510" s="116"/>
      <c r="E510" s="116"/>
      <c r="F510" s="116"/>
      <c r="G510" s="116"/>
      <c r="H510" s="116"/>
      <c r="I510" s="115"/>
      <c r="J510" s="115"/>
      <c r="K510" s="115"/>
      <c r="L510" s="115"/>
      <c r="M510" s="115"/>
      <c r="N510" s="115"/>
      <c r="O510" s="115"/>
      <c r="P510" s="115"/>
      <c r="Q510" s="115"/>
      <c r="R510" s="115"/>
      <c r="S510" s="115"/>
      <c r="T510" s="115"/>
      <c r="U510" s="115"/>
      <c r="V510" s="115"/>
      <c r="W510" s="115"/>
      <c r="X510" s="115"/>
      <c r="Y510" s="115"/>
      <c r="Z510" s="115"/>
      <c r="AA510" s="115"/>
      <c r="AB510" s="115"/>
      <c r="AC510" s="115"/>
    </row>
    <row r="511" spans="1:29" ht="15.75" customHeight="1" x14ac:dyDescent="0.3">
      <c r="A511" s="115"/>
      <c r="B511" s="115"/>
      <c r="C511" s="116"/>
      <c r="D511" s="116"/>
      <c r="E511" s="116"/>
      <c r="F511" s="116"/>
      <c r="G511" s="116"/>
      <c r="H511" s="116"/>
      <c r="I511" s="115"/>
      <c r="J511" s="115"/>
      <c r="K511" s="115"/>
      <c r="L511" s="115"/>
      <c r="M511" s="115"/>
      <c r="N511" s="115"/>
      <c r="O511" s="115"/>
      <c r="P511" s="115"/>
      <c r="Q511" s="115"/>
      <c r="R511" s="115"/>
      <c r="S511" s="115"/>
      <c r="T511" s="115"/>
      <c r="U511" s="115"/>
      <c r="V511" s="115"/>
      <c r="W511" s="115"/>
      <c r="X511" s="115"/>
      <c r="Y511" s="115"/>
      <c r="Z511" s="115"/>
      <c r="AA511" s="115"/>
      <c r="AB511" s="115"/>
      <c r="AC511" s="115"/>
    </row>
    <row r="512" spans="1:29" ht="15.75" customHeight="1" x14ac:dyDescent="0.3">
      <c r="A512" s="115"/>
      <c r="B512" s="115"/>
      <c r="C512" s="116"/>
      <c r="D512" s="116"/>
      <c r="E512" s="116"/>
      <c r="F512" s="116"/>
      <c r="G512" s="116"/>
      <c r="H512" s="116"/>
      <c r="I512" s="115"/>
      <c r="J512" s="115"/>
      <c r="K512" s="115"/>
      <c r="L512" s="115"/>
      <c r="M512" s="115"/>
      <c r="N512" s="115"/>
      <c r="O512" s="115"/>
      <c r="P512" s="115"/>
      <c r="Q512" s="115"/>
      <c r="R512" s="115"/>
      <c r="S512" s="115"/>
      <c r="T512" s="115"/>
      <c r="U512" s="115"/>
      <c r="V512" s="115"/>
      <c r="W512" s="115"/>
      <c r="X512" s="115"/>
      <c r="Y512" s="115"/>
      <c r="Z512" s="115"/>
      <c r="AA512" s="115"/>
      <c r="AB512" s="115"/>
      <c r="AC512" s="115"/>
    </row>
    <row r="513" spans="1:29" ht="15.75" customHeight="1" x14ac:dyDescent="0.3">
      <c r="A513" s="115"/>
      <c r="B513" s="115"/>
      <c r="C513" s="116"/>
      <c r="D513" s="116"/>
      <c r="E513" s="116"/>
      <c r="F513" s="116"/>
      <c r="G513" s="116"/>
      <c r="H513" s="116"/>
      <c r="I513" s="115"/>
      <c r="J513" s="115"/>
      <c r="K513" s="115"/>
      <c r="L513" s="115"/>
      <c r="M513" s="115"/>
      <c r="N513" s="115"/>
      <c r="O513" s="115"/>
      <c r="P513" s="115"/>
      <c r="Q513" s="115"/>
      <c r="R513" s="115"/>
      <c r="S513" s="115"/>
      <c r="T513" s="115"/>
      <c r="U513" s="115"/>
      <c r="V513" s="115"/>
      <c r="W513" s="115"/>
      <c r="X513" s="115"/>
      <c r="Y513" s="115"/>
      <c r="Z513" s="115"/>
      <c r="AA513" s="115"/>
      <c r="AB513" s="115"/>
      <c r="AC513" s="115"/>
    </row>
    <row r="514" spans="1:29" ht="15.75" customHeight="1" x14ac:dyDescent="0.3">
      <c r="A514" s="115"/>
      <c r="B514" s="115"/>
      <c r="C514" s="116"/>
      <c r="D514" s="116"/>
      <c r="E514" s="116"/>
      <c r="F514" s="116"/>
      <c r="G514" s="116"/>
      <c r="H514" s="116"/>
      <c r="I514" s="115"/>
      <c r="J514" s="115"/>
      <c r="K514" s="115"/>
      <c r="L514" s="115"/>
      <c r="M514" s="115"/>
      <c r="N514" s="115"/>
      <c r="O514" s="115"/>
      <c r="P514" s="115"/>
      <c r="Q514" s="115"/>
      <c r="R514" s="115"/>
      <c r="S514" s="115"/>
      <c r="T514" s="115"/>
      <c r="U514" s="115"/>
      <c r="V514" s="115"/>
      <c r="W514" s="115"/>
      <c r="X514" s="115"/>
      <c r="Y514" s="115"/>
      <c r="Z514" s="115"/>
      <c r="AA514" s="115"/>
      <c r="AB514" s="115"/>
      <c r="AC514" s="115"/>
    </row>
    <row r="515" spans="1:29" ht="15.75" customHeight="1" x14ac:dyDescent="0.3">
      <c r="A515" s="115"/>
      <c r="B515" s="115"/>
      <c r="C515" s="116"/>
      <c r="D515" s="116"/>
      <c r="E515" s="116"/>
      <c r="F515" s="116"/>
      <c r="G515" s="116"/>
      <c r="H515" s="116"/>
      <c r="I515" s="115"/>
      <c r="J515" s="115"/>
      <c r="K515" s="115"/>
      <c r="L515" s="115"/>
      <c r="M515" s="115"/>
      <c r="N515" s="115"/>
      <c r="O515" s="115"/>
      <c r="P515" s="115"/>
      <c r="Q515" s="115"/>
      <c r="R515" s="115"/>
      <c r="S515" s="115"/>
      <c r="T515" s="115"/>
      <c r="U515" s="115"/>
      <c r="V515" s="115"/>
      <c r="W515" s="115"/>
      <c r="X515" s="115"/>
      <c r="Y515" s="115"/>
      <c r="Z515" s="115"/>
      <c r="AA515" s="115"/>
      <c r="AB515" s="115"/>
      <c r="AC515" s="115"/>
    </row>
    <row r="516" spans="1:29" ht="15.75" customHeight="1" x14ac:dyDescent="0.3">
      <c r="A516" s="115"/>
      <c r="B516" s="115"/>
      <c r="C516" s="116"/>
      <c r="D516" s="116"/>
      <c r="E516" s="116"/>
      <c r="F516" s="116"/>
      <c r="G516" s="116"/>
      <c r="H516" s="116"/>
      <c r="I516" s="115"/>
      <c r="J516" s="115"/>
      <c r="K516" s="115"/>
      <c r="L516" s="115"/>
      <c r="M516" s="115"/>
      <c r="N516" s="115"/>
      <c r="O516" s="115"/>
      <c r="P516" s="115"/>
      <c r="Q516" s="115"/>
      <c r="R516" s="115"/>
      <c r="S516" s="115"/>
      <c r="T516" s="115"/>
      <c r="U516" s="115"/>
      <c r="V516" s="115"/>
      <c r="W516" s="115"/>
      <c r="X516" s="115"/>
      <c r="Y516" s="115"/>
      <c r="Z516" s="115"/>
      <c r="AA516" s="115"/>
      <c r="AB516" s="115"/>
      <c r="AC516" s="115"/>
    </row>
    <row r="517" spans="1:29" ht="15.75" customHeight="1" x14ac:dyDescent="0.3">
      <c r="A517" s="115"/>
      <c r="B517" s="115"/>
      <c r="C517" s="116"/>
      <c r="D517" s="116"/>
      <c r="E517" s="116"/>
      <c r="F517" s="116"/>
      <c r="G517" s="116"/>
      <c r="H517" s="116"/>
      <c r="I517" s="115"/>
      <c r="J517" s="115"/>
      <c r="K517" s="115"/>
      <c r="L517" s="115"/>
      <c r="M517" s="115"/>
      <c r="N517" s="115"/>
      <c r="O517" s="115"/>
      <c r="P517" s="115"/>
      <c r="Q517" s="115"/>
      <c r="R517" s="115"/>
      <c r="S517" s="115"/>
      <c r="T517" s="115"/>
      <c r="U517" s="115"/>
      <c r="V517" s="115"/>
      <c r="W517" s="115"/>
      <c r="X517" s="115"/>
      <c r="Y517" s="115"/>
      <c r="Z517" s="115"/>
      <c r="AA517" s="115"/>
      <c r="AB517" s="115"/>
      <c r="AC517" s="115"/>
    </row>
    <row r="518" spans="1:29" ht="15.75" customHeight="1" x14ac:dyDescent="0.3">
      <c r="A518" s="115"/>
      <c r="B518" s="115"/>
      <c r="C518" s="116"/>
      <c r="D518" s="116"/>
      <c r="E518" s="116"/>
      <c r="F518" s="116"/>
      <c r="G518" s="116"/>
      <c r="H518" s="116"/>
      <c r="I518" s="115"/>
      <c r="J518" s="115"/>
      <c r="K518" s="115"/>
      <c r="L518" s="115"/>
      <c r="M518" s="115"/>
      <c r="N518" s="115"/>
      <c r="O518" s="115"/>
      <c r="P518" s="115"/>
      <c r="Q518" s="115"/>
      <c r="R518" s="115"/>
      <c r="S518" s="115"/>
      <c r="T518" s="115"/>
      <c r="U518" s="115"/>
      <c r="V518" s="115"/>
      <c r="W518" s="115"/>
      <c r="X518" s="115"/>
      <c r="Y518" s="115"/>
      <c r="Z518" s="115"/>
      <c r="AA518" s="115"/>
      <c r="AB518" s="115"/>
      <c r="AC518" s="115"/>
    </row>
    <row r="519" spans="1:29" ht="15.75" customHeight="1" x14ac:dyDescent="0.3">
      <c r="A519" s="115"/>
      <c r="B519" s="115"/>
      <c r="C519" s="116"/>
      <c r="D519" s="116"/>
      <c r="E519" s="116"/>
      <c r="F519" s="116"/>
      <c r="G519" s="116"/>
      <c r="H519" s="116"/>
      <c r="I519" s="115"/>
      <c r="J519" s="115"/>
      <c r="K519" s="115"/>
      <c r="L519" s="115"/>
      <c r="M519" s="115"/>
      <c r="N519" s="115"/>
      <c r="O519" s="115"/>
      <c r="P519" s="115"/>
      <c r="Q519" s="115"/>
      <c r="R519" s="115"/>
      <c r="S519" s="115"/>
      <c r="T519" s="115"/>
      <c r="U519" s="115"/>
      <c r="V519" s="115"/>
      <c r="W519" s="115"/>
      <c r="X519" s="115"/>
      <c r="Y519" s="115"/>
      <c r="Z519" s="115"/>
      <c r="AA519" s="115"/>
      <c r="AB519" s="115"/>
      <c r="AC519" s="115"/>
    </row>
    <row r="520" spans="1:29" ht="15.75" customHeight="1" x14ac:dyDescent="0.3">
      <c r="A520" s="115"/>
      <c r="B520" s="115"/>
      <c r="C520" s="116"/>
      <c r="D520" s="116"/>
      <c r="E520" s="116"/>
      <c r="F520" s="116"/>
      <c r="G520" s="116"/>
      <c r="H520" s="116"/>
      <c r="I520" s="115"/>
      <c r="J520" s="115"/>
      <c r="K520" s="115"/>
      <c r="L520" s="115"/>
      <c r="M520" s="115"/>
      <c r="N520" s="115"/>
      <c r="O520" s="115"/>
      <c r="P520" s="115"/>
      <c r="Q520" s="115"/>
      <c r="R520" s="115"/>
      <c r="S520" s="115"/>
      <c r="T520" s="115"/>
      <c r="U520" s="115"/>
      <c r="V520" s="115"/>
      <c r="W520" s="115"/>
      <c r="X520" s="115"/>
      <c r="Y520" s="115"/>
      <c r="Z520" s="115"/>
      <c r="AA520" s="115"/>
      <c r="AB520" s="115"/>
      <c r="AC520" s="115"/>
    </row>
    <row r="521" spans="1:29" ht="15.75" customHeight="1" x14ac:dyDescent="0.3">
      <c r="A521" s="115"/>
      <c r="B521" s="115"/>
      <c r="C521" s="116"/>
      <c r="D521" s="116"/>
      <c r="E521" s="116"/>
      <c r="F521" s="116"/>
      <c r="G521" s="116"/>
      <c r="H521" s="116"/>
      <c r="I521" s="115"/>
      <c r="J521" s="115"/>
      <c r="K521" s="115"/>
      <c r="L521" s="115"/>
      <c r="M521" s="115"/>
      <c r="N521" s="115"/>
      <c r="O521" s="115"/>
      <c r="P521" s="115"/>
      <c r="Q521" s="115"/>
      <c r="R521" s="115"/>
      <c r="S521" s="115"/>
      <c r="T521" s="115"/>
      <c r="U521" s="115"/>
      <c r="V521" s="115"/>
      <c r="W521" s="115"/>
      <c r="X521" s="115"/>
      <c r="Y521" s="115"/>
      <c r="Z521" s="115"/>
      <c r="AA521" s="115"/>
      <c r="AB521" s="115"/>
      <c r="AC521" s="115"/>
    </row>
    <row r="522" spans="1:29" ht="15.75" customHeight="1" x14ac:dyDescent="0.3">
      <c r="A522" s="115"/>
      <c r="B522" s="115"/>
      <c r="C522" s="116"/>
      <c r="D522" s="116"/>
      <c r="E522" s="116"/>
      <c r="F522" s="116"/>
      <c r="G522" s="116"/>
      <c r="H522" s="116"/>
      <c r="I522" s="115"/>
      <c r="J522" s="115"/>
      <c r="K522" s="115"/>
      <c r="L522" s="115"/>
      <c r="M522" s="115"/>
      <c r="N522" s="115"/>
      <c r="O522" s="115"/>
      <c r="P522" s="115"/>
      <c r="Q522" s="115"/>
      <c r="R522" s="115"/>
      <c r="S522" s="115"/>
      <c r="T522" s="115"/>
      <c r="U522" s="115"/>
      <c r="V522" s="115"/>
      <c r="W522" s="115"/>
      <c r="X522" s="115"/>
      <c r="Y522" s="115"/>
      <c r="Z522" s="115"/>
      <c r="AA522" s="115"/>
      <c r="AB522" s="115"/>
      <c r="AC522" s="115"/>
    </row>
    <row r="523" spans="1:29" ht="15.75" customHeight="1" x14ac:dyDescent="0.3">
      <c r="A523" s="115"/>
      <c r="B523" s="115"/>
      <c r="C523" s="116"/>
      <c r="D523" s="116"/>
      <c r="E523" s="116"/>
      <c r="F523" s="116"/>
      <c r="G523" s="116"/>
      <c r="H523" s="116"/>
      <c r="I523" s="115"/>
      <c r="J523" s="115"/>
      <c r="K523" s="115"/>
      <c r="L523" s="115"/>
      <c r="M523" s="115"/>
      <c r="N523" s="115"/>
      <c r="O523" s="115"/>
      <c r="P523" s="115"/>
      <c r="Q523" s="115"/>
      <c r="R523" s="115"/>
      <c r="S523" s="115"/>
      <c r="T523" s="115"/>
      <c r="U523" s="115"/>
      <c r="V523" s="115"/>
      <c r="W523" s="115"/>
      <c r="X523" s="115"/>
      <c r="Y523" s="115"/>
      <c r="Z523" s="115"/>
      <c r="AA523" s="115"/>
      <c r="AB523" s="115"/>
      <c r="AC523" s="115"/>
    </row>
    <row r="524" spans="1:29" ht="15.75" customHeight="1" x14ac:dyDescent="0.3">
      <c r="A524" s="115"/>
      <c r="B524" s="115"/>
      <c r="C524" s="116"/>
      <c r="D524" s="116"/>
      <c r="E524" s="116"/>
      <c r="F524" s="116"/>
      <c r="G524" s="116"/>
      <c r="H524" s="116"/>
      <c r="I524" s="115"/>
      <c r="J524" s="115"/>
      <c r="K524" s="115"/>
      <c r="L524" s="115"/>
      <c r="M524" s="115"/>
      <c r="N524" s="115"/>
      <c r="O524" s="115"/>
      <c r="P524" s="115"/>
      <c r="Q524" s="115"/>
      <c r="R524" s="115"/>
      <c r="S524" s="115"/>
      <c r="T524" s="115"/>
      <c r="U524" s="115"/>
      <c r="V524" s="115"/>
      <c r="W524" s="115"/>
      <c r="X524" s="115"/>
      <c r="Y524" s="115"/>
      <c r="Z524" s="115"/>
      <c r="AA524" s="115"/>
      <c r="AB524" s="115"/>
      <c r="AC524" s="115"/>
    </row>
    <row r="525" spans="1:29" ht="15.75" customHeight="1" x14ac:dyDescent="0.3">
      <c r="A525" s="115"/>
      <c r="B525" s="115"/>
      <c r="C525" s="116"/>
      <c r="D525" s="116"/>
      <c r="E525" s="116"/>
      <c r="F525" s="116"/>
      <c r="G525" s="116"/>
      <c r="H525" s="116"/>
      <c r="I525" s="115"/>
      <c r="J525" s="115"/>
      <c r="K525" s="115"/>
      <c r="L525" s="115"/>
      <c r="M525" s="115"/>
      <c r="N525" s="115"/>
      <c r="O525" s="115"/>
      <c r="P525" s="115"/>
      <c r="Q525" s="115"/>
      <c r="R525" s="115"/>
      <c r="S525" s="115"/>
      <c r="T525" s="115"/>
      <c r="U525" s="115"/>
      <c r="V525" s="115"/>
      <c r="W525" s="115"/>
      <c r="X525" s="115"/>
      <c r="Y525" s="115"/>
      <c r="Z525" s="115"/>
      <c r="AA525" s="115"/>
      <c r="AB525" s="115"/>
      <c r="AC525" s="115"/>
    </row>
    <row r="526" spans="1:29" ht="15.75" customHeight="1" x14ac:dyDescent="0.3">
      <c r="A526" s="115"/>
      <c r="B526" s="115"/>
      <c r="C526" s="116"/>
      <c r="D526" s="116"/>
      <c r="E526" s="116"/>
      <c r="F526" s="116"/>
      <c r="G526" s="116"/>
      <c r="H526" s="116"/>
      <c r="I526" s="115"/>
      <c r="J526" s="115"/>
      <c r="K526" s="115"/>
      <c r="L526" s="115"/>
      <c r="M526" s="115"/>
      <c r="N526" s="115"/>
      <c r="O526" s="115"/>
      <c r="P526" s="115"/>
      <c r="Q526" s="115"/>
      <c r="R526" s="115"/>
      <c r="S526" s="115"/>
      <c r="T526" s="115"/>
      <c r="U526" s="115"/>
      <c r="V526" s="115"/>
      <c r="W526" s="115"/>
      <c r="X526" s="115"/>
      <c r="Y526" s="115"/>
      <c r="Z526" s="115"/>
      <c r="AA526" s="115"/>
      <c r="AB526" s="115"/>
      <c r="AC526" s="115"/>
    </row>
    <row r="527" spans="1:29" ht="15.75" customHeight="1" x14ac:dyDescent="0.3">
      <c r="A527" s="115"/>
      <c r="B527" s="115"/>
      <c r="C527" s="116"/>
      <c r="D527" s="116"/>
      <c r="E527" s="116"/>
      <c r="F527" s="116"/>
      <c r="G527" s="116"/>
      <c r="H527" s="116"/>
      <c r="I527" s="115"/>
      <c r="J527" s="115"/>
      <c r="K527" s="115"/>
      <c r="L527" s="115"/>
      <c r="M527" s="115"/>
      <c r="N527" s="115"/>
      <c r="O527" s="115"/>
      <c r="P527" s="115"/>
      <c r="Q527" s="115"/>
      <c r="R527" s="115"/>
      <c r="S527" s="115"/>
      <c r="T527" s="115"/>
      <c r="U527" s="115"/>
      <c r="V527" s="115"/>
      <c r="W527" s="115"/>
      <c r="X527" s="115"/>
      <c r="Y527" s="115"/>
      <c r="Z527" s="115"/>
      <c r="AA527" s="115"/>
      <c r="AB527" s="115"/>
      <c r="AC527" s="115"/>
    </row>
    <row r="528" spans="1:29" ht="15.75" customHeight="1" x14ac:dyDescent="0.3">
      <c r="A528" s="115"/>
      <c r="B528" s="115"/>
      <c r="C528" s="116"/>
      <c r="D528" s="116"/>
      <c r="E528" s="116"/>
      <c r="F528" s="116"/>
      <c r="G528" s="116"/>
      <c r="H528" s="116"/>
      <c r="I528" s="115"/>
      <c r="J528" s="115"/>
      <c r="K528" s="115"/>
      <c r="L528" s="115"/>
      <c r="M528" s="115"/>
      <c r="N528" s="115"/>
      <c r="O528" s="115"/>
      <c r="P528" s="115"/>
      <c r="Q528" s="115"/>
      <c r="R528" s="115"/>
      <c r="S528" s="115"/>
      <c r="T528" s="115"/>
      <c r="U528" s="115"/>
      <c r="V528" s="115"/>
      <c r="W528" s="115"/>
      <c r="X528" s="115"/>
      <c r="Y528" s="115"/>
      <c r="Z528" s="115"/>
      <c r="AA528" s="115"/>
      <c r="AB528" s="115"/>
      <c r="AC528" s="115"/>
    </row>
    <row r="529" spans="1:29" ht="15.75" customHeight="1" x14ac:dyDescent="0.3">
      <c r="A529" s="115"/>
      <c r="B529" s="115"/>
      <c r="C529" s="116"/>
      <c r="D529" s="116"/>
      <c r="E529" s="116"/>
      <c r="F529" s="116"/>
      <c r="G529" s="116"/>
      <c r="H529" s="116"/>
      <c r="I529" s="115"/>
      <c r="J529" s="115"/>
      <c r="K529" s="115"/>
      <c r="L529" s="115"/>
      <c r="M529" s="115"/>
      <c r="N529" s="115"/>
      <c r="O529" s="115"/>
      <c r="P529" s="115"/>
      <c r="Q529" s="115"/>
      <c r="R529" s="115"/>
      <c r="S529" s="115"/>
      <c r="T529" s="115"/>
      <c r="U529" s="115"/>
      <c r="V529" s="115"/>
      <c r="W529" s="115"/>
      <c r="X529" s="115"/>
      <c r="Y529" s="115"/>
      <c r="Z529" s="115"/>
      <c r="AA529" s="115"/>
      <c r="AB529" s="115"/>
      <c r="AC529" s="115"/>
    </row>
    <row r="530" spans="1:29" ht="15.75" customHeight="1" x14ac:dyDescent="0.3">
      <c r="A530" s="115"/>
      <c r="B530" s="115"/>
      <c r="C530" s="116"/>
      <c r="D530" s="116"/>
      <c r="E530" s="116"/>
      <c r="F530" s="116"/>
      <c r="G530" s="116"/>
      <c r="H530" s="116"/>
      <c r="I530" s="115"/>
      <c r="J530" s="115"/>
      <c r="K530" s="115"/>
      <c r="L530" s="115"/>
      <c r="M530" s="115"/>
      <c r="N530" s="115"/>
      <c r="O530" s="115"/>
      <c r="P530" s="115"/>
      <c r="Q530" s="115"/>
      <c r="R530" s="115"/>
      <c r="S530" s="115"/>
      <c r="T530" s="115"/>
      <c r="U530" s="115"/>
      <c r="V530" s="115"/>
      <c r="W530" s="115"/>
      <c r="X530" s="115"/>
      <c r="Y530" s="115"/>
      <c r="Z530" s="115"/>
      <c r="AA530" s="115"/>
      <c r="AB530" s="115"/>
      <c r="AC530" s="115"/>
    </row>
    <row r="531" spans="1:29" ht="15.75" customHeight="1" x14ac:dyDescent="0.3">
      <c r="A531" s="115"/>
      <c r="B531" s="115"/>
      <c r="C531" s="116"/>
      <c r="D531" s="116"/>
      <c r="E531" s="116"/>
      <c r="F531" s="116"/>
      <c r="G531" s="116"/>
      <c r="H531" s="116"/>
      <c r="I531" s="115"/>
      <c r="J531" s="115"/>
      <c r="K531" s="115"/>
      <c r="L531" s="115"/>
      <c r="M531" s="115"/>
      <c r="N531" s="115"/>
      <c r="O531" s="115"/>
      <c r="P531" s="115"/>
      <c r="Q531" s="115"/>
      <c r="R531" s="115"/>
      <c r="S531" s="115"/>
      <c r="T531" s="115"/>
      <c r="U531" s="115"/>
      <c r="V531" s="115"/>
      <c r="W531" s="115"/>
      <c r="X531" s="115"/>
      <c r="Y531" s="115"/>
      <c r="Z531" s="115"/>
      <c r="AA531" s="115"/>
      <c r="AB531" s="115"/>
      <c r="AC531" s="115"/>
    </row>
    <row r="532" spans="1:29" ht="15.75" customHeight="1" x14ac:dyDescent="0.3">
      <c r="A532" s="115"/>
      <c r="B532" s="115"/>
      <c r="C532" s="116"/>
      <c r="D532" s="116"/>
      <c r="E532" s="116"/>
      <c r="F532" s="116"/>
      <c r="G532" s="116"/>
      <c r="H532" s="116"/>
      <c r="I532" s="115"/>
      <c r="J532" s="115"/>
      <c r="K532" s="115"/>
      <c r="L532" s="115"/>
      <c r="M532" s="115"/>
      <c r="N532" s="115"/>
      <c r="O532" s="115"/>
      <c r="P532" s="115"/>
      <c r="Q532" s="115"/>
      <c r="R532" s="115"/>
      <c r="S532" s="115"/>
      <c r="T532" s="115"/>
      <c r="U532" s="115"/>
      <c r="V532" s="115"/>
      <c r="W532" s="115"/>
      <c r="X532" s="115"/>
      <c r="Y532" s="115"/>
      <c r="Z532" s="115"/>
      <c r="AA532" s="115"/>
      <c r="AB532" s="115"/>
      <c r="AC532" s="115"/>
    </row>
    <row r="533" spans="1:29" ht="15.75" customHeight="1" x14ac:dyDescent="0.3">
      <c r="A533" s="115"/>
      <c r="B533" s="115"/>
      <c r="C533" s="116"/>
      <c r="D533" s="116"/>
      <c r="E533" s="116"/>
      <c r="F533" s="116"/>
      <c r="G533" s="116"/>
      <c r="H533" s="116"/>
      <c r="I533" s="115"/>
      <c r="J533" s="115"/>
      <c r="K533" s="115"/>
      <c r="L533" s="115"/>
      <c r="M533" s="115"/>
      <c r="N533" s="115"/>
      <c r="O533" s="115"/>
      <c r="P533" s="115"/>
      <c r="Q533" s="115"/>
      <c r="R533" s="115"/>
      <c r="S533" s="115"/>
      <c r="T533" s="115"/>
      <c r="U533" s="115"/>
      <c r="V533" s="115"/>
      <c r="W533" s="115"/>
      <c r="X533" s="115"/>
      <c r="Y533" s="115"/>
      <c r="Z533" s="115"/>
      <c r="AA533" s="115"/>
      <c r="AB533" s="115"/>
      <c r="AC533" s="115"/>
    </row>
    <row r="534" spans="1:29" ht="15.75" customHeight="1" x14ac:dyDescent="0.3">
      <c r="A534" s="115"/>
      <c r="B534" s="115"/>
      <c r="C534" s="116"/>
      <c r="D534" s="116"/>
      <c r="E534" s="116"/>
      <c r="F534" s="116"/>
      <c r="G534" s="116"/>
      <c r="H534" s="116"/>
      <c r="I534" s="115"/>
      <c r="J534" s="115"/>
      <c r="K534" s="115"/>
      <c r="L534" s="115"/>
      <c r="M534" s="115"/>
      <c r="N534" s="115"/>
      <c r="O534" s="115"/>
      <c r="P534" s="115"/>
      <c r="Q534" s="115"/>
      <c r="R534" s="115"/>
      <c r="S534" s="115"/>
      <c r="T534" s="115"/>
      <c r="U534" s="115"/>
      <c r="V534" s="115"/>
      <c r="W534" s="115"/>
      <c r="X534" s="115"/>
      <c r="Y534" s="115"/>
      <c r="Z534" s="115"/>
      <c r="AA534" s="115"/>
      <c r="AB534" s="115"/>
      <c r="AC534" s="115"/>
    </row>
    <row r="535" spans="1:29" ht="15.75" customHeight="1" x14ac:dyDescent="0.3">
      <c r="A535" s="115"/>
      <c r="B535" s="115"/>
      <c r="C535" s="116"/>
      <c r="D535" s="116"/>
      <c r="E535" s="116"/>
      <c r="F535" s="116"/>
      <c r="G535" s="116"/>
      <c r="H535" s="116"/>
      <c r="I535" s="115"/>
      <c r="J535" s="115"/>
      <c r="K535" s="115"/>
      <c r="L535" s="115"/>
      <c r="M535" s="115"/>
      <c r="N535" s="115"/>
      <c r="O535" s="115"/>
      <c r="P535" s="115"/>
      <c r="Q535" s="115"/>
      <c r="R535" s="115"/>
      <c r="S535" s="115"/>
      <c r="T535" s="115"/>
      <c r="U535" s="115"/>
      <c r="V535" s="115"/>
      <c r="W535" s="115"/>
      <c r="X535" s="115"/>
      <c r="Y535" s="115"/>
      <c r="Z535" s="115"/>
      <c r="AA535" s="115"/>
      <c r="AB535" s="115"/>
      <c r="AC535" s="115"/>
    </row>
    <row r="536" spans="1:29" ht="15.75" customHeight="1" x14ac:dyDescent="0.3">
      <c r="A536" s="115"/>
      <c r="B536" s="115"/>
      <c r="C536" s="116"/>
      <c r="D536" s="116"/>
      <c r="E536" s="116"/>
      <c r="F536" s="116"/>
      <c r="G536" s="116"/>
      <c r="H536" s="116"/>
      <c r="I536" s="115"/>
      <c r="J536" s="115"/>
      <c r="K536" s="115"/>
      <c r="L536" s="115"/>
      <c r="M536" s="115"/>
      <c r="N536" s="115"/>
      <c r="O536" s="115"/>
      <c r="P536" s="115"/>
      <c r="Q536" s="115"/>
      <c r="R536" s="115"/>
      <c r="S536" s="115"/>
      <c r="T536" s="115"/>
      <c r="U536" s="115"/>
      <c r="V536" s="115"/>
      <c r="W536" s="115"/>
      <c r="X536" s="115"/>
      <c r="Y536" s="115"/>
      <c r="Z536" s="115"/>
      <c r="AA536" s="115"/>
      <c r="AB536" s="115"/>
      <c r="AC536" s="115"/>
    </row>
    <row r="537" spans="1:29" ht="15.75" customHeight="1" x14ac:dyDescent="0.3">
      <c r="A537" s="115"/>
      <c r="B537" s="115"/>
      <c r="C537" s="116"/>
      <c r="D537" s="116"/>
      <c r="E537" s="116"/>
      <c r="F537" s="116"/>
      <c r="G537" s="116"/>
      <c r="H537" s="116"/>
      <c r="I537" s="115"/>
      <c r="J537" s="115"/>
      <c r="K537" s="115"/>
      <c r="L537" s="115"/>
      <c r="M537" s="115"/>
      <c r="N537" s="115"/>
      <c r="O537" s="115"/>
      <c r="P537" s="115"/>
      <c r="Q537" s="115"/>
      <c r="R537" s="115"/>
      <c r="S537" s="115"/>
      <c r="T537" s="115"/>
      <c r="U537" s="115"/>
      <c r="V537" s="115"/>
      <c r="W537" s="115"/>
      <c r="X537" s="115"/>
      <c r="Y537" s="115"/>
      <c r="Z537" s="115"/>
      <c r="AA537" s="115"/>
      <c r="AB537" s="115"/>
      <c r="AC537" s="115"/>
    </row>
    <row r="538" spans="1:29" ht="15.75" customHeight="1" x14ac:dyDescent="0.3">
      <c r="A538" s="115"/>
      <c r="B538" s="115"/>
      <c r="C538" s="116"/>
      <c r="D538" s="116"/>
      <c r="E538" s="116"/>
      <c r="F538" s="116"/>
      <c r="G538" s="116"/>
      <c r="H538" s="116"/>
      <c r="I538" s="115"/>
      <c r="J538" s="115"/>
      <c r="K538" s="115"/>
      <c r="L538" s="115"/>
      <c r="M538" s="115"/>
      <c r="N538" s="115"/>
      <c r="O538" s="115"/>
      <c r="P538" s="115"/>
      <c r="Q538" s="115"/>
      <c r="R538" s="115"/>
      <c r="S538" s="115"/>
      <c r="T538" s="115"/>
      <c r="U538" s="115"/>
      <c r="V538" s="115"/>
      <c r="W538" s="115"/>
      <c r="X538" s="115"/>
      <c r="Y538" s="115"/>
      <c r="Z538" s="115"/>
      <c r="AA538" s="115"/>
      <c r="AB538" s="115"/>
      <c r="AC538" s="115"/>
    </row>
    <row r="539" spans="1:29" ht="15.75" customHeight="1" x14ac:dyDescent="0.3">
      <c r="A539" s="115"/>
      <c r="B539" s="115"/>
      <c r="C539" s="116"/>
      <c r="D539" s="116"/>
      <c r="E539" s="116"/>
      <c r="F539" s="116"/>
      <c r="G539" s="116"/>
      <c r="H539" s="116"/>
      <c r="I539" s="115"/>
      <c r="J539" s="115"/>
      <c r="K539" s="115"/>
      <c r="L539" s="115"/>
      <c r="M539" s="115"/>
      <c r="N539" s="115"/>
      <c r="O539" s="115"/>
      <c r="P539" s="115"/>
      <c r="Q539" s="115"/>
      <c r="R539" s="115"/>
      <c r="S539" s="115"/>
      <c r="T539" s="115"/>
      <c r="U539" s="115"/>
      <c r="V539" s="115"/>
      <c r="W539" s="115"/>
      <c r="X539" s="115"/>
      <c r="Y539" s="115"/>
      <c r="Z539" s="115"/>
      <c r="AA539" s="115"/>
      <c r="AB539" s="115"/>
      <c r="AC539" s="115"/>
    </row>
    <row r="540" spans="1:29" ht="15.75" customHeight="1" x14ac:dyDescent="0.3">
      <c r="A540" s="115"/>
      <c r="B540" s="115"/>
      <c r="C540" s="116"/>
      <c r="D540" s="116"/>
      <c r="E540" s="116"/>
      <c r="F540" s="116"/>
      <c r="G540" s="116"/>
      <c r="H540" s="116"/>
      <c r="I540" s="115"/>
      <c r="J540" s="115"/>
      <c r="K540" s="115"/>
      <c r="L540" s="115"/>
      <c r="M540" s="115"/>
      <c r="N540" s="115"/>
      <c r="O540" s="115"/>
      <c r="P540" s="115"/>
      <c r="Q540" s="115"/>
      <c r="R540" s="115"/>
      <c r="S540" s="115"/>
      <c r="T540" s="115"/>
      <c r="U540" s="115"/>
      <c r="V540" s="115"/>
      <c r="W540" s="115"/>
      <c r="X540" s="115"/>
      <c r="Y540" s="115"/>
      <c r="Z540" s="115"/>
      <c r="AA540" s="115"/>
      <c r="AB540" s="115"/>
      <c r="AC540" s="115"/>
    </row>
    <row r="541" spans="1:29" ht="15.75" customHeight="1" x14ac:dyDescent="0.3">
      <c r="A541" s="115"/>
      <c r="B541" s="115"/>
      <c r="C541" s="116"/>
      <c r="D541" s="116"/>
      <c r="E541" s="116"/>
      <c r="F541" s="116"/>
      <c r="G541" s="116"/>
      <c r="H541" s="116"/>
      <c r="I541" s="115"/>
      <c r="J541" s="115"/>
      <c r="K541" s="115"/>
      <c r="L541" s="115"/>
      <c r="M541" s="115"/>
      <c r="N541" s="115"/>
      <c r="O541" s="115"/>
      <c r="P541" s="115"/>
      <c r="Q541" s="115"/>
      <c r="R541" s="115"/>
      <c r="S541" s="115"/>
      <c r="T541" s="115"/>
      <c r="U541" s="115"/>
      <c r="V541" s="115"/>
      <c r="W541" s="115"/>
      <c r="X541" s="115"/>
      <c r="Y541" s="115"/>
      <c r="Z541" s="115"/>
      <c r="AA541" s="115"/>
      <c r="AB541" s="115"/>
      <c r="AC541" s="115"/>
    </row>
    <row r="542" spans="1:29" ht="15.75" customHeight="1" x14ac:dyDescent="0.3">
      <c r="A542" s="115"/>
      <c r="B542" s="115"/>
      <c r="C542" s="116"/>
      <c r="D542" s="116"/>
      <c r="E542" s="116"/>
      <c r="F542" s="116"/>
      <c r="G542" s="116"/>
      <c r="H542" s="116"/>
      <c r="I542" s="115"/>
      <c r="J542" s="115"/>
      <c r="K542" s="115"/>
      <c r="L542" s="115"/>
      <c r="M542" s="115"/>
      <c r="N542" s="115"/>
      <c r="O542" s="115"/>
      <c r="P542" s="115"/>
      <c r="Q542" s="115"/>
      <c r="R542" s="115"/>
      <c r="S542" s="115"/>
      <c r="T542" s="115"/>
      <c r="U542" s="115"/>
      <c r="V542" s="115"/>
      <c r="W542" s="115"/>
      <c r="X542" s="115"/>
      <c r="Y542" s="115"/>
      <c r="Z542" s="115"/>
      <c r="AA542" s="115"/>
      <c r="AB542" s="115"/>
      <c r="AC542" s="115"/>
    </row>
    <row r="543" spans="1:29" ht="15.75" customHeight="1" x14ac:dyDescent="0.3">
      <c r="A543" s="115"/>
      <c r="B543" s="115"/>
      <c r="C543" s="116"/>
      <c r="D543" s="116"/>
      <c r="E543" s="116"/>
      <c r="F543" s="116"/>
      <c r="G543" s="116"/>
      <c r="H543" s="116"/>
      <c r="I543" s="115"/>
      <c r="J543" s="115"/>
      <c r="K543" s="115"/>
      <c r="L543" s="115"/>
      <c r="M543" s="115"/>
      <c r="N543" s="115"/>
      <c r="O543" s="115"/>
      <c r="P543" s="115"/>
      <c r="Q543" s="115"/>
      <c r="R543" s="115"/>
      <c r="S543" s="115"/>
      <c r="T543" s="115"/>
      <c r="U543" s="115"/>
      <c r="V543" s="115"/>
      <c r="W543" s="115"/>
      <c r="X543" s="115"/>
      <c r="Y543" s="115"/>
      <c r="Z543" s="115"/>
      <c r="AA543" s="115"/>
      <c r="AB543" s="115"/>
      <c r="AC543" s="115"/>
    </row>
    <row r="544" spans="1:29" ht="15.75" customHeight="1" x14ac:dyDescent="0.3">
      <c r="A544" s="115"/>
      <c r="B544" s="115"/>
      <c r="C544" s="116"/>
      <c r="D544" s="116"/>
      <c r="E544" s="116"/>
      <c r="F544" s="116"/>
      <c r="G544" s="116"/>
      <c r="H544" s="116"/>
      <c r="I544" s="115"/>
      <c r="J544" s="115"/>
      <c r="K544" s="115"/>
      <c r="L544" s="115"/>
      <c r="M544" s="115"/>
      <c r="N544" s="115"/>
      <c r="O544" s="115"/>
      <c r="P544" s="115"/>
      <c r="Q544" s="115"/>
      <c r="R544" s="115"/>
      <c r="S544" s="115"/>
      <c r="T544" s="115"/>
      <c r="U544" s="115"/>
      <c r="V544" s="115"/>
      <c r="W544" s="115"/>
      <c r="X544" s="115"/>
      <c r="Y544" s="115"/>
      <c r="Z544" s="115"/>
      <c r="AA544" s="115"/>
      <c r="AB544" s="115"/>
      <c r="AC544" s="115"/>
    </row>
    <row r="545" spans="1:29" ht="15.75" customHeight="1" x14ac:dyDescent="0.3">
      <c r="A545" s="115"/>
      <c r="B545" s="115"/>
      <c r="C545" s="116"/>
      <c r="D545" s="116"/>
      <c r="E545" s="116"/>
      <c r="F545" s="116"/>
      <c r="G545" s="116"/>
      <c r="H545" s="116"/>
      <c r="I545" s="115"/>
      <c r="J545" s="115"/>
      <c r="K545" s="115"/>
      <c r="L545" s="115"/>
      <c r="M545" s="115"/>
      <c r="N545" s="115"/>
      <c r="O545" s="115"/>
      <c r="P545" s="115"/>
      <c r="Q545" s="115"/>
      <c r="R545" s="115"/>
      <c r="S545" s="115"/>
      <c r="T545" s="115"/>
      <c r="U545" s="115"/>
      <c r="V545" s="115"/>
      <c r="W545" s="115"/>
      <c r="X545" s="115"/>
      <c r="Y545" s="115"/>
      <c r="Z545" s="115"/>
      <c r="AA545" s="115"/>
      <c r="AB545" s="115"/>
      <c r="AC545" s="115"/>
    </row>
    <row r="546" spans="1:29" ht="15.75" customHeight="1" x14ac:dyDescent="0.3">
      <c r="A546" s="115"/>
      <c r="B546" s="115"/>
      <c r="C546" s="116"/>
      <c r="D546" s="116"/>
      <c r="E546" s="116"/>
      <c r="F546" s="116"/>
      <c r="G546" s="116"/>
      <c r="H546" s="116"/>
      <c r="I546" s="115"/>
      <c r="J546" s="115"/>
      <c r="K546" s="115"/>
      <c r="L546" s="115"/>
      <c r="M546" s="115"/>
      <c r="N546" s="115"/>
      <c r="O546" s="115"/>
      <c r="P546" s="115"/>
      <c r="Q546" s="115"/>
      <c r="R546" s="115"/>
      <c r="S546" s="115"/>
      <c r="T546" s="115"/>
      <c r="U546" s="115"/>
      <c r="V546" s="115"/>
      <c r="W546" s="115"/>
      <c r="X546" s="115"/>
      <c r="Y546" s="115"/>
      <c r="Z546" s="115"/>
      <c r="AA546" s="115"/>
      <c r="AB546" s="115"/>
      <c r="AC546" s="115"/>
    </row>
    <row r="547" spans="1:29" ht="15.75" customHeight="1" x14ac:dyDescent="0.3">
      <c r="A547" s="115"/>
      <c r="B547" s="115"/>
      <c r="C547" s="116"/>
      <c r="D547" s="116"/>
      <c r="E547" s="116"/>
      <c r="F547" s="116"/>
      <c r="G547" s="116"/>
      <c r="H547" s="116"/>
      <c r="I547" s="115"/>
      <c r="J547" s="115"/>
      <c r="K547" s="115"/>
      <c r="L547" s="115"/>
      <c r="M547" s="115"/>
      <c r="N547" s="115"/>
      <c r="O547" s="115"/>
      <c r="P547" s="115"/>
      <c r="Q547" s="115"/>
      <c r="R547" s="115"/>
      <c r="S547" s="115"/>
      <c r="T547" s="115"/>
      <c r="U547" s="115"/>
      <c r="V547" s="115"/>
      <c r="W547" s="115"/>
      <c r="X547" s="115"/>
      <c r="Y547" s="115"/>
      <c r="Z547" s="115"/>
      <c r="AA547" s="115"/>
      <c r="AB547" s="115"/>
      <c r="AC547" s="115"/>
    </row>
    <row r="548" spans="1:29" ht="15.75" customHeight="1" x14ac:dyDescent="0.3">
      <c r="A548" s="115"/>
      <c r="B548" s="115"/>
      <c r="C548" s="116"/>
      <c r="D548" s="116"/>
      <c r="E548" s="116"/>
      <c r="F548" s="116"/>
      <c r="G548" s="116"/>
      <c r="H548" s="116"/>
      <c r="I548" s="115"/>
      <c r="J548" s="115"/>
      <c r="K548" s="115"/>
      <c r="L548" s="115"/>
      <c r="M548" s="115"/>
      <c r="N548" s="115"/>
      <c r="O548" s="115"/>
      <c r="P548" s="115"/>
      <c r="Q548" s="115"/>
      <c r="R548" s="115"/>
      <c r="S548" s="115"/>
      <c r="T548" s="115"/>
      <c r="U548" s="115"/>
      <c r="V548" s="115"/>
      <c r="W548" s="115"/>
      <c r="X548" s="115"/>
      <c r="Y548" s="115"/>
      <c r="Z548" s="115"/>
      <c r="AA548" s="115"/>
      <c r="AB548" s="115"/>
      <c r="AC548" s="115"/>
    </row>
    <row r="549" spans="1:29" ht="15.75" customHeight="1" x14ac:dyDescent="0.3">
      <c r="A549" s="115"/>
      <c r="B549" s="115"/>
      <c r="C549" s="116"/>
      <c r="D549" s="116"/>
      <c r="E549" s="116"/>
      <c r="F549" s="116"/>
      <c r="G549" s="116"/>
      <c r="H549" s="116"/>
      <c r="I549" s="115"/>
      <c r="J549" s="115"/>
      <c r="K549" s="115"/>
      <c r="L549" s="115"/>
      <c r="M549" s="115"/>
      <c r="N549" s="115"/>
      <c r="O549" s="115"/>
      <c r="P549" s="115"/>
      <c r="Q549" s="115"/>
      <c r="R549" s="115"/>
      <c r="S549" s="115"/>
      <c r="T549" s="115"/>
      <c r="U549" s="115"/>
      <c r="V549" s="115"/>
      <c r="W549" s="115"/>
      <c r="X549" s="115"/>
      <c r="Y549" s="115"/>
      <c r="Z549" s="115"/>
      <c r="AA549" s="115"/>
      <c r="AB549" s="115"/>
      <c r="AC549" s="115"/>
    </row>
    <row r="550" spans="1:29" ht="15.75" customHeight="1" x14ac:dyDescent="0.3">
      <c r="A550" s="115"/>
      <c r="B550" s="115"/>
      <c r="C550" s="116"/>
      <c r="D550" s="116"/>
      <c r="E550" s="116"/>
      <c r="F550" s="116"/>
      <c r="G550" s="116"/>
      <c r="H550" s="116"/>
      <c r="I550" s="115"/>
      <c r="J550" s="115"/>
      <c r="K550" s="115"/>
      <c r="L550" s="115"/>
      <c r="M550" s="115"/>
      <c r="N550" s="115"/>
      <c r="O550" s="115"/>
      <c r="P550" s="115"/>
      <c r="Q550" s="115"/>
      <c r="R550" s="115"/>
      <c r="S550" s="115"/>
      <c r="T550" s="115"/>
      <c r="U550" s="115"/>
      <c r="V550" s="115"/>
      <c r="W550" s="115"/>
      <c r="X550" s="115"/>
      <c r="Y550" s="115"/>
      <c r="Z550" s="115"/>
      <c r="AA550" s="115"/>
      <c r="AB550" s="115"/>
      <c r="AC550" s="115"/>
    </row>
    <row r="551" spans="1:29" ht="15.75" customHeight="1" x14ac:dyDescent="0.3">
      <c r="A551" s="115"/>
      <c r="B551" s="115"/>
      <c r="C551" s="116"/>
      <c r="D551" s="116"/>
      <c r="E551" s="116"/>
      <c r="F551" s="116"/>
      <c r="G551" s="116"/>
      <c r="H551" s="116"/>
      <c r="I551" s="115"/>
      <c r="J551" s="115"/>
      <c r="K551" s="115"/>
      <c r="L551" s="115"/>
      <c r="M551" s="115"/>
      <c r="N551" s="115"/>
      <c r="O551" s="115"/>
      <c r="P551" s="115"/>
      <c r="Q551" s="115"/>
      <c r="R551" s="115"/>
      <c r="S551" s="115"/>
      <c r="T551" s="115"/>
      <c r="U551" s="115"/>
      <c r="V551" s="115"/>
      <c r="W551" s="115"/>
      <c r="X551" s="115"/>
      <c r="Y551" s="115"/>
      <c r="Z551" s="115"/>
      <c r="AA551" s="115"/>
      <c r="AB551" s="115"/>
      <c r="AC551" s="115"/>
    </row>
    <row r="552" spans="1:29" ht="15.75" customHeight="1" x14ac:dyDescent="0.3">
      <c r="A552" s="115"/>
      <c r="B552" s="115"/>
      <c r="C552" s="116"/>
      <c r="D552" s="116"/>
      <c r="E552" s="116"/>
      <c r="F552" s="116"/>
      <c r="G552" s="116"/>
      <c r="H552" s="116"/>
      <c r="I552" s="115"/>
      <c r="J552" s="115"/>
      <c r="K552" s="115"/>
      <c r="L552" s="115"/>
      <c r="M552" s="115"/>
      <c r="N552" s="115"/>
      <c r="O552" s="115"/>
      <c r="P552" s="115"/>
      <c r="Q552" s="115"/>
      <c r="R552" s="115"/>
      <c r="S552" s="115"/>
      <c r="T552" s="115"/>
      <c r="U552" s="115"/>
      <c r="V552" s="115"/>
      <c r="W552" s="115"/>
      <c r="X552" s="115"/>
      <c r="Y552" s="115"/>
      <c r="Z552" s="115"/>
      <c r="AA552" s="115"/>
      <c r="AB552" s="115"/>
      <c r="AC552" s="115"/>
    </row>
    <row r="553" spans="1:29" ht="15.75" customHeight="1" x14ac:dyDescent="0.3">
      <c r="A553" s="115"/>
      <c r="B553" s="115"/>
      <c r="C553" s="116"/>
      <c r="D553" s="116"/>
      <c r="E553" s="116"/>
      <c r="F553" s="116"/>
      <c r="G553" s="116"/>
      <c r="H553" s="116"/>
      <c r="I553" s="115"/>
      <c r="J553" s="115"/>
      <c r="K553" s="115"/>
      <c r="L553" s="115"/>
      <c r="M553" s="115"/>
      <c r="N553" s="115"/>
      <c r="O553" s="115"/>
      <c r="P553" s="115"/>
      <c r="Q553" s="115"/>
      <c r="R553" s="115"/>
      <c r="S553" s="115"/>
      <c r="T553" s="115"/>
      <c r="U553" s="115"/>
      <c r="V553" s="115"/>
      <c r="W553" s="115"/>
      <c r="X553" s="115"/>
      <c r="Y553" s="115"/>
      <c r="Z553" s="115"/>
      <c r="AA553" s="115"/>
      <c r="AB553" s="115"/>
      <c r="AC553" s="115"/>
    </row>
    <row r="554" spans="1:29" ht="15.75" customHeight="1" x14ac:dyDescent="0.3">
      <c r="A554" s="115"/>
      <c r="B554" s="115"/>
      <c r="C554" s="116"/>
      <c r="D554" s="116"/>
      <c r="E554" s="116"/>
      <c r="F554" s="116"/>
      <c r="G554" s="116"/>
      <c r="H554" s="116"/>
      <c r="I554" s="115"/>
      <c r="J554" s="115"/>
      <c r="K554" s="115"/>
      <c r="L554" s="115"/>
      <c r="M554" s="115"/>
      <c r="N554" s="115"/>
      <c r="O554" s="115"/>
      <c r="P554" s="115"/>
      <c r="Q554" s="115"/>
      <c r="R554" s="115"/>
      <c r="S554" s="115"/>
      <c r="T554" s="115"/>
      <c r="U554" s="115"/>
      <c r="V554" s="115"/>
      <c r="W554" s="115"/>
      <c r="X554" s="115"/>
      <c r="Y554" s="115"/>
      <c r="Z554" s="115"/>
      <c r="AA554" s="115"/>
      <c r="AB554" s="115"/>
      <c r="AC554" s="115"/>
    </row>
    <row r="555" spans="1:29" ht="15.75" customHeight="1" x14ac:dyDescent="0.3">
      <c r="A555" s="115"/>
      <c r="B555" s="115"/>
      <c r="C555" s="116"/>
      <c r="D555" s="116"/>
      <c r="E555" s="116"/>
      <c r="F555" s="116"/>
      <c r="G555" s="116"/>
      <c r="H555" s="116"/>
      <c r="I555" s="115"/>
      <c r="J555" s="115"/>
      <c r="K555" s="115"/>
      <c r="L555" s="115"/>
      <c r="M555" s="115"/>
      <c r="N555" s="115"/>
      <c r="O555" s="115"/>
      <c r="P555" s="115"/>
      <c r="Q555" s="115"/>
      <c r="R555" s="115"/>
      <c r="S555" s="115"/>
      <c r="T555" s="115"/>
      <c r="U555" s="115"/>
      <c r="V555" s="115"/>
      <c r="W555" s="115"/>
      <c r="X555" s="115"/>
      <c r="Y555" s="115"/>
      <c r="Z555" s="115"/>
      <c r="AA555" s="115"/>
      <c r="AB555" s="115"/>
      <c r="AC555" s="115"/>
    </row>
    <row r="556" spans="1:29" ht="15.75" customHeight="1" x14ac:dyDescent="0.3">
      <c r="A556" s="115"/>
      <c r="B556" s="115"/>
      <c r="C556" s="116"/>
      <c r="D556" s="116"/>
      <c r="E556" s="116"/>
      <c r="F556" s="116"/>
      <c r="G556" s="116"/>
      <c r="H556" s="116"/>
      <c r="I556" s="115"/>
      <c r="J556" s="115"/>
      <c r="K556" s="115"/>
      <c r="L556" s="115"/>
      <c r="M556" s="115"/>
      <c r="N556" s="115"/>
      <c r="O556" s="115"/>
      <c r="P556" s="115"/>
      <c r="Q556" s="115"/>
      <c r="R556" s="115"/>
      <c r="S556" s="115"/>
      <c r="T556" s="115"/>
      <c r="U556" s="115"/>
      <c r="V556" s="115"/>
      <c r="W556" s="115"/>
      <c r="X556" s="115"/>
      <c r="Y556" s="115"/>
      <c r="Z556" s="115"/>
      <c r="AA556" s="115"/>
      <c r="AB556" s="115"/>
      <c r="AC556" s="115"/>
    </row>
    <row r="557" spans="1:29" ht="15.75" customHeight="1" x14ac:dyDescent="0.3">
      <c r="A557" s="115"/>
      <c r="B557" s="115"/>
      <c r="C557" s="116"/>
      <c r="D557" s="116"/>
      <c r="E557" s="116"/>
      <c r="F557" s="116"/>
      <c r="G557" s="116"/>
      <c r="H557" s="116"/>
      <c r="I557" s="115"/>
      <c r="J557" s="115"/>
      <c r="K557" s="115"/>
      <c r="L557" s="115"/>
      <c r="M557" s="115"/>
      <c r="N557" s="115"/>
      <c r="O557" s="115"/>
      <c r="P557" s="115"/>
      <c r="Q557" s="115"/>
      <c r="R557" s="115"/>
      <c r="S557" s="115"/>
      <c r="T557" s="115"/>
      <c r="U557" s="115"/>
      <c r="V557" s="115"/>
      <c r="W557" s="115"/>
      <c r="X557" s="115"/>
      <c r="Y557" s="115"/>
      <c r="Z557" s="115"/>
      <c r="AA557" s="115"/>
      <c r="AB557" s="115"/>
      <c r="AC557" s="115"/>
    </row>
    <row r="558" spans="1:29" ht="15.75" customHeight="1" x14ac:dyDescent="0.3">
      <c r="A558" s="115"/>
      <c r="B558" s="115"/>
      <c r="C558" s="116"/>
      <c r="D558" s="116"/>
      <c r="E558" s="116"/>
      <c r="F558" s="116"/>
      <c r="G558" s="116"/>
      <c r="H558" s="116"/>
      <c r="I558" s="115"/>
      <c r="J558" s="115"/>
      <c r="K558" s="115"/>
      <c r="L558" s="115"/>
      <c r="M558" s="115"/>
      <c r="N558" s="115"/>
      <c r="O558" s="115"/>
      <c r="P558" s="115"/>
      <c r="Q558" s="115"/>
      <c r="R558" s="115"/>
      <c r="S558" s="115"/>
      <c r="T558" s="115"/>
      <c r="U558" s="115"/>
      <c r="V558" s="115"/>
      <c r="W558" s="115"/>
      <c r="X558" s="115"/>
      <c r="Y558" s="115"/>
      <c r="Z558" s="115"/>
      <c r="AA558" s="115"/>
      <c r="AB558" s="115"/>
      <c r="AC558" s="115"/>
    </row>
    <row r="559" spans="1:29" ht="15.75" customHeight="1" x14ac:dyDescent="0.3">
      <c r="A559" s="115"/>
      <c r="B559" s="115"/>
      <c r="C559" s="116"/>
      <c r="D559" s="116"/>
      <c r="E559" s="116"/>
      <c r="F559" s="116"/>
      <c r="G559" s="116"/>
      <c r="H559" s="116"/>
      <c r="I559" s="115"/>
      <c r="J559" s="115"/>
      <c r="K559" s="115"/>
      <c r="L559" s="115"/>
      <c r="M559" s="115"/>
      <c r="N559" s="115"/>
      <c r="O559" s="115"/>
      <c r="P559" s="115"/>
      <c r="Q559" s="115"/>
      <c r="R559" s="115"/>
      <c r="S559" s="115"/>
      <c r="T559" s="115"/>
      <c r="U559" s="115"/>
      <c r="V559" s="115"/>
      <c r="W559" s="115"/>
      <c r="X559" s="115"/>
      <c r="Y559" s="115"/>
      <c r="Z559" s="115"/>
      <c r="AA559" s="115"/>
      <c r="AB559" s="115"/>
      <c r="AC559" s="115"/>
    </row>
    <row r="560" spans="1:29" ht="15.75" customHeight="1" x14ac:dyDescent="0.3">
      <c r="A560" s="115"/>
      <c r="B560" s="115"/>
      <c r="C560" s="116"/>
      <c r="D560" s="116"/>
      <c r="E560" s="116"/>
      <c r="F560" s="116"/>
      <c r="G560" s="116"/>
      <c r="H560" s="116"/>
      <c r="I560" s="115"/>
      <c r="J560" s="115"/>
      <c r="K560" s="115"/>
      <c r="L560" s="115"/>
      <c r="M560" s="115"/>
      <c r="N560" s="115"/>
      <c r="O560" s="115"/>
      <c r="P560" s="115"/>
      <c r="Q560" s="115"/>
      <c r="R560" s="115"/>
      <c r="S560" s="115"/>
      <c r="T560" s="115"/>
      <c r="U560" s="115"/>
      <c r="V560" s="115"/>
      <c r="W560" s="115"/>
      <c r="X560" s="115"/>
      <c r="Y560" s="115"/>
      <c r="Z560" s="115"/>
      <c r="AA560" s="115"/>
      <c r="AB560" s="115"/>
      <c r="AC560" s="115"/>
    </row>
    <row r="561" spans="1:29" ht="15.75" customHeight="1" x14ac:dyDescent="0.3">
      <c r="A561" s="115"/>
      <c r="B561" s="115"/>
      <c r="C561" s="116"/>
      <c r="D561" s="116"/>
      <c r="E561" s="116"/>
      <c r="F561" s="116"/>
      <c r="G561" s="116"/>
      <c r="H561" s="116"/>
      <c r="I561" s="115"/>
      <c r="J561" s="115"/>
      <c r="K561" s="115"/>
      <c r="L561" s="115"/>
      <c r="M561" s="115"/>
      <c r="N561" s="115"/>
      <c r="O561" s="115"/>
      <c r="P561" s="115"/>
      <c r="Q561" s="115"/>
      <c r="R561" s="115"/>
      <c r="S561" s="115"/>
      <c r="T561" s="115"/>
      <c r="U561" s="115"/>
      <c r="V561" s="115"/>
      <c r="W561" s="115"/>
      <c r="X561" s="115"/>
      <c r="Y561" s="115"/>
      <c r="Z561" s="115"/>
      <c r="AA561" s="115"/>
      <c r="AB561" s="115"/>
      <c r="AC561" s="115"/>
    </row>
    <row r="562" spans="1:29" ht="15.75" customHeight="1" x14ac:dyDescent="0.3">
      <c r="A562" s="115"/>
      <c r="B562" s="115"/>
      <c r="C562" s="116"/>
      <c r="D562" s="116"/>
      <c r="E562" s="116"/>
      <c r="F562" s="116"/>
      <c r="G562" s="116"/>
      <c r="H562" s="116"/>
      <c r="I562" s="115"/>
      <c r="J562" s="115"/>
      <c r="K562" s="115"/>
      <c r="L562" s="115"/>
      <c r="M562" s="115"/>
      <c r="N562" s="115"/>
      <c r="O562" s="115"/>
      <c r="P562" s="115"/>
      <c r="Q562" s="115"/>
      <c r="R562" s="115"/>
      <c r="S562" s="115"/>
      <c r="T562" s="115"/>
      <c r="U562" s="115"/>
      <c r="V562" s="115"/>
      <c r="W562" s="115"/>
      <c r="X562" s="115"/>
      <c r="Y562" s="115"/>
      <c r="Z562" s="115"/>
      <c r="AA562" s="115"/>
      <c r="AB562" s="115"/>
      <c r="AC562" s="115"/>
    </row>
    <row r="563" spans="1:29" ht="15.75" customHeight="1" x14ac:dyDescent="0.3">
      <c r="A563" s="115"/>
      <c r="B563" s="115"/>
      <c r="C563" s="116"/>
      <c r="D563" s="116"/>
      <c r="E563" s="116"/>
      <c r="F563" s="116"/>
      <c r="G563" s="116"/>
      <c r="H563" s="116"/>
      <c r="I563" s="115"/>
      <c r="J563" s="115"/>
      <c r="K563" s="115"/>
      <c r="L563" s="115"/>
      <c r="M563" s="115"/>
      <c r="N563" s="115"/>
      <c r="O563" s="115"/>
      <c r="P563" s="115"/>
      <c r="Q563" s="115"/>
      <c r="R563" s="115"/>
      <c r="S563" s="115"/>
      <c r="T563" s="115"/>
      <c r="U563" s="115"/>
      <c r="V563" s="115"/>
      <c r="W563" s="115"/>
      <c r="X563" s="115"/>
      <c r="Y563" s="115"/>
      <c r="Z563" s="115"/>
      <c r="AA563" s="115"/>
      <c r="AB563" s="115"/>
      <c r="AC563" s="115"/>
    </row>
    <row r="564" spans="1:29" ht="15.75" customHeight="1" x14ac:dyDescent="0.3">
      <c r="A564" s="115"/>
      <c r="B564" s="115"/>
      <c r="C564" s="116"/>
      <c r="D564" s="116"/>
      <c r="E564" s="116"/>
      <c r="F564" s="116"/>
      <c r="G564" s="116"/>
      <c r="H564" s="116"/>
      <c r="I564" s="115"/>
      <c r="J564" s="115"/>
      <c r="K564" s="115"/>
      <c r="L564" s="115"/>
      <c r="M564" s="115"/>
      <c r="N564" s="115"/>
      <c r="O564" s="115"/>
      <c r="P564" s="115"/>
      <c r="Q564" s="115"/>
      <c r="R564" s="115"/>
      <c r="S564" s="115"/>
      <c r="T564" s="115"/>
      <c r="U564" s="115"/>
      <c r="V564" s="115"/>
      <c r="W564" s="115"/>
      <c r="X564" s="115"/>
      <c r="Y564" s="115"/>
      <c r="Z564" s="115"/>
      <c r="AA564" s="115"/>
      <c r="AB564" s="115"/>
      <c r="AC564" s="115"/>
    </row>
    <row r="565" spans="1:29" ht="15.75" customHeight="1" x14ac:dyDescent="0.3">
      <c r="A565" s="115"/>
      <c r="B565" s="115"/>
      <c r="C565" s="116"/>
      <c r="D565" s="116"/>
      <c r="E565" s="116"/>
      <c r="F565" s="116"/>
      <c r="G565" s="116"/>
      <c r="H565" s="116"/>
      <c r="I565" s="115"/>
      <c r="J565" s="115"/>
      <c r="K565" s="115"/>
      <c r="L565" s="115"/>
      <c r="M565" s="115"/>
      <c r="N565" s="115"/>
      <c r="O565" s="115"/>
      <c r="P565" s="115"/>
      <c r="Q565" s="115"/>
      <c r="R565" s="115"/>
      <c r="S565" s="115"/>
      <c r="T565" s="115"/>
      <c r="U565" s="115"/>
      <c r="V565" s="115"/>
      <c r="W565" s="115"/>
      <c r="X565" s="115"/>
      <c r="Y565" s="115"/>
      <c r="Z565" s="115"/>
      <c r="AA565" s="115"/>
      <c r="AB565" s="115"/>
      <c r="AC565" s="115"/>
    </row>
    <row r="566" spans="1:29" ht="15.75" customHeight="1" x14ac:dyDescent="0.3">
      <c r="A566" s="115"/>
      <c r="B566" s="115"/>
      <c r="C566" s="116"/>
      <c r="D566" s="116"/>
      <c r="E566" s="116"/>
      <c r="F566" s="116"/>
      <c r="G566" s="116"/>
      <c r="H566" s="116"/>
      <c r="I566" s="115"/>
      <c r="J566" s="115"/>
      <c r="K566" s="115"/>
      <c r="L566" s="115"/>
      <c r="M566" s="115"/>
      <c r="N566" s="115"/>
      <c r="O566" s="115"/>
      <c r="P566" s="115"/>
      <c r="Q566" s="115"/>
      <c r="R566" s="115"/>
      <c r="S566" s="115"/>
      <c r="T566" s="115"/>
      <c r="U566" s="115"/>
      <c r="V566" s="115"/>
      <c r="W566" s="115"/>
      <c r="X566" s="115"/>
      <c r="Y566" s="115"/>
      <c r="Z566" s="115"/>
      <c r="AA566" s="115"/>
      <c r="AB566" s="115"/>
      <c r="AC566" s="115"/>
    </row>
    <row r="567" spans="1:29" ht="15.75" customHeight="1" x14ac:dyDescent="0.3">
      <c r="A567" s="115"/>
      <c r="B567" s="115"/>
      <c r="C567" s="116"/>
      <c r="D567" s="116"/>
      <c r="E567" s="116"/>
      <c r="F567" s="116"/>
      <c r="G567" s="116"/>
      <c r="H567" s="116"/>
      <c r="I567" s="115"/>
      <c r="J567" s="115"/>
      <c r="K567" s="115"/>
      <c r="L567" s="115"/>
      <c r="M567" s="115"/>
      <c r="N567" s="115"/>
      <c r="O567" s="115"/>
      <c r="P567" s="115"/>
      <c r="Q567" s="115"/>
      <c r="R567" s="115"/>
      <c r="S567" s="115"/>
      <c r="T567" s="115"/>
      <c r="U567" s="115"/>
      <c r="V567" s="115"/>
      <c r="W567" s="115"/>
      <c r="X567" s="115"/>
      <c r="Y567" s="115"/>
      <c r="Z567" s="115"/>
      <c r="AA567" s="115"/>
      <c r="AB567" s="115"/>
      <c r="AC567" s="115"/>
    </row>
    <row r="568" spans="1:29" ht="15.75" customHeight="1" x14ac:dyDescent="0.3">
      <c r="A568" s="115"/>
      <c r="B568" s="115"/>
      <c r="C568" s="116"/>
      <c r="D568" s="116"/>
      <c r="E568" s="116"/>
      <c r="F568" s="116"/>
      <c r="G568" s="116"/>
      <c r="H568" s="116"/>
      <c r="I568" s="115"/>
      <c r="J568" s="115"/>
      <c r="K568" s="115"/>
      <c r="L568" s="115"/>
      <c r="M568" s="115"/>
      <c r="N568" s="115"/>
      <c r="O568" s="115"/>
      <c r="P568" s="115"/>
      <c r="Q568" s="115"/>
      <c r="R568" s="115"/>
      <c r="S568" s="115"/>
      <c r="T568" s="115"/>
      <c r="U568" s="115"/>
      <c r="V568" s="115"/>
      <c r="W568" s="115"/>
      <c r="X568" s="115"/>
      <c r="Y568" s="115"/>
      <c r="Z568" s="115"/>
      <c r="AA568" s="115"/>
      <c r="AB568" s="115"/>
      <c r="AC568" s="115"/>
    </row>
    <row r="569" spans="1:29" ht="15.75" customHeight="1" x14ac:dyDescent="0.3">
      <c r="A569" s="115"/>
      <c r="B569" s="115"/>
      <c r="C569" s="116"/>
      <c r="D569" s="116"/>
      <c r="E569" s="116"/>
      <c r="F569" s="116"/>
      <c r="G569" s="116"/>
      <c r="H569" s="116"/>
      <c r="I569" s="115"/>
      <c r="J569" s="115"/>
      <c r="K569" s="115"/>
      <c r="L569" s="115"/>
      <c r="M569" s="115"/>
      <c r="N569" s="115"/>
      <c r="O569" s="115"/>
      <c r="P569" s="115"/>
      <c r="Q569" s="115"/>
      <c r="R569" s="115"/>
      <c r="S569" s="115"/>
      <c r="T569" s="115"/>
      <c r="U569" s="115"/>
      <c r="V569" s="115"/>
      <c r="W569" s="115"/>
      <c r="X569" s="115"/>
      <c r="Y569" s="115"/>
      <c r="Z569" s="115"/>
      <c r="AA569" s="115"/>
      <c r="AB569" s="115"/>
      <c r="AC569" s="115"/>
    </row>
    <row r="570" spans="1:29" ht="15.75" customHeight="1" x14ac:dyDescent="0.3">
      <c r="A570" s="115"/>
      <c r="B570" s="115"/>
      <c r="C570" s="116"/>
      <c r="D570" s="116"/>
      <c r="E570" s="116"/>
      <c r="F570" s="116"/>
      <c r="G570" s="116"/>
      <c r="H570" s="116"/>
      <c r="I570" s="115"/>
      <c r="J570" s="115"/>
      <c r="K570" s="115"/>
      <c r="L570" s="115"/>
      <c r="M570" s="115"/>
      <c r="N570" s="115"/>
      <c r="O570" s="115"/>
      <c r="P570" s="115"/>
      <c r="Q570" s="115"/>
      <c r="R570" s="115"/>
      <c r="S570" s="115"/>
      <c r="T570" s="115"/>
      <c r="U570" s="115"/>
      <c r="V570" s="115"/>
      <c r="W570" s="115"/>
      <c r="X570" s="115"/>
      <c r="Y570" s="115"/>
      <c r="Z570" s="115"/>
      <c r="AA570" s="115"/>
      <c r="AB570" s="115"/>
      <c r="AC570" s="115"/>
    </row>
    <row r="571" spans="1:29" ht="15.75" customHeight="1" x14ac:dyDescent="0.3">
      <c r="A571" s="115"/>
      <c r="B571" s="115"/>
      <c r="C571" s="116"/>
      <c r="D571" s="116"/>
      <c r="E571" s="116"/>
      <c r="F571" s="116"/>
      <c r="G571" s="116"/>
      <c r="H571" s="116"/>
      <c r="I571" s="115"/>
      <c r="J571" s="115"/>
      <c r="K571" s="115"/>
      <c r="L571" s="115"/>
      <c r="M571" s="115"/>
      <c r="N571" s="115"/>
      <c r="O571" s="115"/>
      <c r="P571" s="115"/>
      <c r="Q571" s="115"/>
      <c r="R571" s="115"/>
      <c r="S571" s="115"/>
      <c r="T571" s="115"/>
      <c r="U571" s="115"/>
      <c r="V571" s="115"/>
      <c r="W571" s="115"/>
      <c r="X571" s="115"/>
      <c r="Y571" s="115"/>
      <c r="Z571" s="115"/>
      <c r="AA571" s="115"/>
      <c r="AB571" s="115"/>
      <c r="AC571" s="115"/>
    </row>
    <row r="572" spans="1:29" ht="15.75" customHeight="1" x14ac:dyDescent="0.3">
      <c r="A572" s="115"/>
      <c r="B572" s="115"/>
      <c r="C572" s="116"/>
      <c r="D572" s="116"/>
      <c r="E572" s="116"/>
      <c r="F572" s="116"/>
      <c r="G572" s="116"/>
      <c r="H572" s="116"/>
      <c r="I572" s="115"/>
      <c r="J572" s="115"/>
      <c r="K572" s="115"/>
      <c r="L572" s="115"/>
      <c r="M572" s="115"/>
      <c r="N572" s="115"/>
      <c r="O572" s="115"/>
      <c r="P572" s="115"/>
      <c r="Q572" s="115"/>
      <c r="R572" s="115"/>
      <c r="S572" s="115"/>
      <c r="T572" s="115"/>
      <c r="U572" s="115"/>
      <c r="V572" s="115"/>
      <c r="W572" s="115"/>
      <c r="X572" s="115"/>
      <c r="Y572" s="115"/>
      <c r="Z572" s="115"/>
      <c r="AA572" s="115"/>
      <c r="AB572" s="115"/>
      <c r="AC572" s="115"/>
    </row>
    <row r="573" spans="1:29" ht="15.75" customHeight="1" x14ac:dyDescent="0.3">
      <c r="A573" s="115"/>
      <c r="B573" s="115"/>
      <c r="C573" s="116"/>
      <c r="D573" s="116"/>
      <c r="E573" s="116"/>
      <c r="F573" s="116"/>
      <c r="G573" s="116"/>
      <c r="H573" s="116"/>
      <c r="I573" s="115"/>
      <c r="J573" s="115"/>
      <c r="K573" s="115"/>
      <c r="L573" s="115"/>
      <c r="M573" s="115"/>
      <c r="N573" s="115"/>
      <c r="O573" s="115"/>
      <c r="P573" s="115"/>
      <c r="Q573" s="115"/>
      <c r="R573" s="115"/>
      <c r="S573" s="115"/>
      <c r="T573" s="115"/>
      <c r="U573" s="115"/>
      <c r="V573" s="115"/>
      <c r="W573" s="115"/>
      <c r="X573" s="115"/>
      <c r="Y573" s="115"/>
      <c r="Z573" s="115"/>
      <c r="AA573" s="115"/>
      <c r="AB573" s="115"/>
      <c r="AC573" s="115"/>
    </row>
    <row r="574" spans="1:29" ht="15.75" customHeight="1" x14ac:dyDescent="0.3">
      <c r="A574" s="115"/>
      <c r="B574" s="115"/>
      <c r="C574" s="116"/>
      <c r="D574" s="116"/>
      <c r="E574" s="116"/>
      <c r="F574" s="116"/>
      <c r="G574" s="116"/>
      <c r="H574" s="116"/>
      <c r="I574" s="115"/>
      <c r="J574" s="115"/>
      <c r="K574" s="115"/>
      <c r="L574" s="115"/>
      <c r="M574" s="115"/>
      <c r="N574" s="115"/>
      <c r="O574" s="115"/>
      <c r="P574" s="115"/>
      <c r="Q574" s="115"/>
      <c r="R574" s="115"/>
      <c r="S574" s="115"/>
      <c r="T574" s="115"/>
      <c r="U574" s="115"/>
      <c r="V574" s="115"/>
      <c r="W574" s="115"/>
      <c r="X574" s="115"/>
      <c r="Y574" s="115"/>
      <c r="Z574" s="115"/>
      <c r="AA574" s="115"/>
      <c r="AB574" s="115"/>
      <c r="AC574" s="115"/>
    </row>
    <row r="575" spans="1:29" ht="15.75" customHeight="1" x14ac:dyDescent="0.3">
      <c r="A575" s="115"/>
      <c r="B575" s="115"/>
      <c r="C575" s="116"/>
      <c r="D575" s="116"/>
      <c r="E575" s="116"/>
      <c r="F575" s="116"/>
      <c r="G575" s="116"/>
      <c r="H575" s="116"/>
      <c r="I575" s="115"/>
      <c r="J575" s="115"/>
      <c r="K575" s="115"/>
      <c r="L575" s="115"/>
      <c r="M575" s="115"/>
      <c r="N575" s="115"/>
      <c r="O575" s="115"/>
      <c r="P575" s="115"/>
      <c r="Q575" s="115"/>
      <c r="R575" s="115"/>
      <c r="S575" s="115"/>
      <c r="T575" s="115"/>
      <c r="U575" s="115"/>
      <c r="V575" s="115"/>
      <c r="W575" s="115"/>
      <c r="X575" s="115"/>
      <c r="Y575" s="115"/>
      <c r="Z575" s="115"/>
      <c r="AA575" s="115"/>
      <c r="AB575" s="115"/>
      <c r="AC575" s="115"/>
    </row>
    <row r="576" spans="1:29" ht="15.75" customHeight="1" x14ac:dyDescent="0.3">
      <c r="A576" s="115"/>
      <c r="B576" s="115"/>
      <c r="C576" s="116"/>
      <c r="D576" s="116"/>
      <c r="E576" s="116"/>
      <c r="F576" s="116"/>
      <c r="G576" s="116"/>
      <c r="H576" s="116"/>
      <c r="I576" s="115"/>
      <c r="J576" s="115"/>
      <c r="K576" s="115"/>
      <c r="L576" s="115"/>
      <c r="M576" s="115"/>
      <c r="N576" s="115"/>
      <c r="O576" s="115"/>
      <c r="P576" s="115"/>
      <c r="Q576" s="115"/>
      <c r="R576" s="115"/>
      <c r="S576" s="115"/>
      <c r="T576" s="115"/>
      <c r="U576" s="115"/>
      <c r="V576" s="115"/>
      <c r="W576" s="115"/>
      <c r="X576" s="115"/>
      <c r="Y576" s="115"/>
      <c r="Z576" s="115"/>
      <c r="AA576" s="115"/>
      <c r="AB576" s="115"/>
      <c r="AC576" s="115"/>
    </row>
    <row r="577" spans="1:29" ht="15.75" customHeight="1" x14ac:dyDescent="0.3">
      <c r="A577" s="115"/>
      <c r="B577" s="115"/>
      <c r="C577" s="116"/>
      <c r="D577" s="116"/>
      <c r="E577" s="116"/>
      <c r="F577" s="116"/>
      <c r="G577" s="116"/>
      <c r="H577" s="116"/>
      <c r="I577" s="115"/>
      <c r="J577" s="115"/>
      <c r="K577" s="115"/>
      <c r="L577" s="115"/>
      <c r="M577" s="115"/>
      <c r="N577" s="115"/>
      <c r="O577" s="115"/>
      <c r="P577" s="115"/>
      <c r="Q577" s="115"/>
      <c r="R577" s="115"/>
      <c r="S577" s="115"/>
      <c r="T577" s="115"/>
      <c r="U577" s="115"/>
      <c r="V577" s="115"/>
      <c r="W577" s="115"/>
      <c r="X577" s="115"/>
      <c r="Y577" s="115"/>
      <c r="Z577" s="115"/>
      <c r="AA577" s="115"/>
      <c r="AB577" s="115"/>
      <c r="AC577" s="115"/>
    </row>
    <row r="578" spans="1:29" ht="15.75" customHeight="1" x14ac:dyDescent="0.3">
      <c r="A578" s="115"/>
      <c r="B578" s="115"/>
      <c r="C578" s="116"/>
      <c r="D578" s="116"/>
      <c r="E578" s="116"/>
      <c r="F578" s="116"/>
      <c r="G578" s="116"/>
      <c r="H578" s="116"/>
      <c r="I578" s="115"/>
      <c r="J578" s="115"/>
      <c r="K578" s="115"/>
      <c r="L578" s="115"/>
      <c r="M578" s="115"/>
      <c r="N578" s="115"/>
      <c r="O578" s="115"/>
      <c r="P578" s="115"/>
      <c r="Q578" s="115"/>
      <c r="R578" s="115"/>
      <c r="S578" s="115"/>
      <c r="T578" s="115"/>
      <c r="U578" s="115"/>
      <c r="V578" s="115"/>
      <c r="W578" s="115"/>
      <c r="X578" s="115"/>
      <c r="Y578" s="115"/>
      <c r="Z578" s="115"/>
      <c r="AA578" s="115"/>
      <c r="AB578" s="115"/>
      <c r="AC578" s="115"/>
    </row>
    <row r="579" spans="1:29" ht="15.75" customHeight="1" x14ac:dyDescent="0.3">
      <c r="A579" s="115"/>
      <c r="B579" s="115"/>
      <c r="C579" s="116"/>
      <c r="D579" s="116"/>
      <c r="E579" s="116"/>
      <c r="F579" s="116"/>
      <c r="G579" s="116"/>
      <c r="H579" s="116"/>
      <c r="I579" s="115"/>
      <c r="J579" s="115"/>
      <c r="K579" s="115"/>
      <c r="L579" s="115"/>
      <c r="M579" s="115"/>
      <c r="N579" s="115"/>
      <c r="O579" s="115"/>
      <c r="P579" s="115"/>
      <c r="Q579" s="115"/>
      <c r="R579" s="115"/>
      <c r="S579" s="115"/>
      <c r="T579" s="115"/>
      <c r="U579" s="115"/>
      <c r="V579" s="115"/>
      <c r="W579" s="115"/>
      <c r="X579" s="115"/>
      <c r="Y579" s="115"/>
      <c r="Z579" s="115"/>
      <c r="AA579" s="115"/>
      <c r="AB579" s="115"/>
      <c r="AC579" s="115"/>
    </row>
    <row r="580" spans="1:29" ht="15.75" customHeight="1" x14ac:dyDescent="0.3">
      <c r="A580" s="115"/>
      <c r="B580" s="115"/>
      <c r="C580" s="116"/>
      <c r="D580" s="116"/>
      <c r="E580" s="116"/>
      <c r="F580" s="116"/>
      <c r="G580" s="116"/>
      <c r="H580" s="116"/>
      <c r="I580" s="115"/>
      <c r="J580" s="115"/>
      <c r="K580" s="115"/>
      <c r="L580" s="115"/>
      <c r="M580" s="115"/>
      <c r="N580" s="115"/>
      <c r="O580" s="115"/>
      <c r="P580" s="115"/>
      <c r="Q580" s="115"/>
      <c r="R580" s="115"/>
      <c r="S580" s="115"/>
      <c r="T580" s="115"/>
      <c r="U580" s="115"/>
      <c r="V580" s="115"/>
      <c r="W580" s="115"/>
      <c r="X580" s="115"/>
      <c r="Y580" s="115"/>
      <c r="Z580" s="115"/>
      <c r="AA580" s="115"/>
      <c r="AB580" s="115"/>
      <c r="AC580" s="115"/>
    </row>
    <row r="581" spans="1:29" ht="15.75" customHeight="1" x14ac:dyDescent="0.3">
      <c r="A581" s="115"/>
      <c r="B581" s="115"/>
      <c r="C581" s="116"/>
      <c r="D581" s="116"/>
      <c r="E581" s="116"/>
      <c r="F581" s="116"/>
      <c r="G581" s="116"/>
      <c r="H581" s="116"/>
      <c r="I581" s="115"/>
      <c r="J581" s="115"/>
      <c r="K581" s="115"/>
      <c r="L581" s="115"/>
      <c r="M581" s="115"/>
      <c r="N581" s="115"/>
      <c r="O581" s="115"/>
      <c r="P581" s="115"/>
      <c r="Q581" s="115"/>
      <c r="R581" s="115"/>
      <c r="S581" s="115"/>
      <c r="T581" s="115"/>
      <c r="U581" s="115"/>
      <c r="V581" s="115"/>
      <c r="W581" s="115"/>
      <c r="X581" s="115"/>
      <c r="Y581" s="115"/>
      <c r="Z581" s="115"/>
      <c r="AA581" s="115"/>
      <c r="AB581" s="115"/>
      <c r="AC581" s="115"/>
    </row>
    <row r="582" spans="1:29" ht="15.75" customHeight="1" x14ac:dyDescent="0.3">
      <c r="A582" s="115"/>
      <c r="B582" s="115"/>
      <c r="C582" s="116"/>
      <c r="D582" s="116"/>
      <c r="E582" s="116"/>
      <c r="F582" s="116"/>
      <c r="G582" s="116"/>
      <c r="H582" s="116"/>
      <c r="I582" s="115"/>
      <c r="J582" s="115"/>
      <c r="K582" s="115"/>
      <c r="L582" s="115"/>
      <c r="M582" s="115"/>
      <c r="N582" s="115"/>
      <c r="O582" s="115"/>
      <c r="P582" s="115"/>
      <c r="Q582" s="115"/>
      <c r="R582" s="115"/>
      <c r="S582" s="115"/>
      <c r="T582" s="115"/>
      <c r="U582" s="115"/>
      <c r="V582" s="115"/>
      <c r="W582" s="115"/>
      <c r="X582" s="115"/>
      <c r="Y582" s="115"/>
      <c r="Z582" s="115"/>
      <c r="AA582" s="115"/>
      <c r="AB582" s="115"/>
      <c r="AC582" s="115"/>
    </row>
    <row r="583" spans="1:29" ht="15.75" customHeight="1" x14ac:dyDescent="0.3">
      <c r="A583" s="115"/>
      <c r="B583" s="115"/>
      <c r="C583" s="116"/>
      <c r="D583" s="116"/>
      <c r="E583" s="116"/>
      <c r="F583" s="116"/>
      <c r="G583" s="116"/>
      <c r="H583" s="116"/>
      <c r="I583" s="115"/>
      <c r="J583" s="115"/>
      <c r="K583" s="115"/>
      <c r="L583" s="115"/>
      <c r="M583" s="115"/>
      <c r="N583" s="115"/>
      <c r="O583" s="115"/>
      <c r="P583" s="115"/>
      <c r="Q583" s="115"/>
      <c r="R583" s="115"/>
      <c r="S583" s="115"/>
      <c r="T583" s="115"/>
      <c r="U583" s="115"/>
      <c r="V583" s="115"/>
      <c r="W583" s="115"/>
      <c r="X583" s="115"/>
      <c r="Y583" s="115"/>
      <c r="Z583" s="115"/>
      <c r="AA583" s="115"/>
      <c r="AB583" s="115"/>
      <c r="AC583" s="115"/>
    </row>
    <row r="584" spans="1:29" ht="15.75" customHeight="1" x14ac:dyDescent="0.3">
      <c r="A584" s="115"/>
      <c r="B584" s="115"/>
      <c r="C584" s="116"/>
      <c r="D584" s="116"/>
      <c r="E584" s="116"/>
      <c r="F584" s="116"/>
      <c r="G584" s="116"/>
      <c r="H584" s="116"/>
      <c r="I584" s="115"/>
      <c r="J584" s="115"/>
      <c r="K584" s="115"/>
      <c r="L584" s="115"/>
      <c r="M584" s="115"/>
      <c r="N584" s="115"/>
      <c r="O584" s="115"/>
      <c r="P584" s="115"/>
      <c r="Q584" s="115"/>
      <c r="R584" s="115"/>
      <c r="S584" s="115"/>
      <c r="T584" s="115"/>
      <c r="U584" s="115"/>
      <c r="V584" s="115"/>
      <c r="W584" s="115"/>
      <c r="X584" s="115"/>
      <c r="Y584" s="115"/>
      <c r="Z584" s="115"/>
      <c r="AA584" s="115"/>
      <c r="AB584" s="115"/>
      <c r="AC584" s="115"/>
    </row>
    <row r="585" spans="1:29" ht="15.75" customHeight="1" x14ac:dyDescent="0.3">
      <c r="A585" s="115"/>
      <c r="B585" s="115"/>
      <c r="C585" s="116"/>
      <c r="D585" s="116"/>
      <c r="E585" s="116"/>
      <c r="F585" s="116"/>
      <c r="G585" s="116"/>
      <c r="H585" s="116"/>
      <c r="I585" s="115"/>
      <c r="J585" s="115"/>
      <c r="K585" s="115"/>
      <c r="L585" s="115"/>
      <c r="M585" s="115"/>
      <c r="N585" s="115"/>
      <c r="O585" s="115"/>
      <c r="P585" s="115"/>
      <c r="Q585" s="115"/>
      <c r="R585" s="115"/>
      <c r="S585" s="115"/>
      <c r="T585" s="115"/>
      <c r="U585" s="115"/>
      <c r="V585" s="115"/>
      <c r="W585" s="115"/>
      <c r="X585" s="115"/>
      <c r="Y585" s="115"/>
      <c r="Z585" s="115"/>
      <c r="AA585" s="115"/>
      <c r="AB585" s="115"/>
      <c r="AC585" s="115"/>
    </row>
    <row r="586" spans="1:29" ht="15.75" customHeight="1" x14ac:dyDescent="0.3">
      <c r="A586" s="115"/>
      <c r="B586" s="115"/>
      <c r="C586" s="116"/>
      <c r="D586" s="116"/>
      <c r="E586" s="116"/>
      <c r="F586" s="116"/>
      <c r="G586" s="116"/>
      <c r="H586" s="116"/>
      <c r="I586" s="115"/>
      <c r="J586" s="115"/>
      <c r="K586" s="115"/>
      <c r="L586" s="115"/>
      <c r="M586" s="115"/>
      <c r="N586" s="115"/>
      <c r="O586" s="115"/>
      <c r="P586" s="115"/>
      <c r="Q586" s="115"/>
      <c r="R586" s="115"/>
      <c r="S586" s="115"/>
      <c r="T586" s="115"/>
      <c r="U586" s="115"/>
      <c r="V586" s="115"/>
      <c r="W586" s="115"/>
      <c r="X586" s="115"/>
      <c r="Y586" s="115"/>
      <c r="Z586" s="115"/>
      <c r="AA586" s="115"/>
      <c r="AB586" s="115"/>
      <c r="AC586" s="115"/>
    </row>
    <row r="587" spans="1:29" ht="15.75" customHeight="1" x14ac:dyDescent="0.3">
      <c r="A587" s="115"/>
      <c r="B587" s="115"/>
      <c r="C587" s="116"/>
      <c r="D587" s="116"/>
      <c r="E587" s="116"/>
      <c r="F587" s="116"/>
      <c r="G587" s="116"/>
      <c r="H587" s="116"/>
      <c r="I587" s="115"/>
      <c r="J587" s="115"/>
      <c r="K587" s="115"/>
      <c r="L587" s="115"/>
      <c r="M587" s="115"/>
      <c r="N587" s="115"/>
      <c r="O587" s="115"/>
      <c r="P587" s="115"/>
      <c r="Q587" s="115"/>
      <c r="R587" s="115"/>
      <c r="S587" s="115"/>
      <c r="T587" s="115"/>
      <c r="U587" s="115"/>
      <c r="V587" s="115"/>
      <c r="W587" s="115"/>
      <c r="X587" s="115"/>
      <c r="Y587" s="115"/>
      <c r="Z587" s="115"/>
      <c r="AA587" s="115"/>
      <c r="AB587" s="115"/>
      <c r="AC587" s="115"/>
    </row>
    <row r="588" spans="1:29" ht="15.75" customHeight="1" x14ac:dyDescent="0.3">
      <c r="A588" s="115"/>
      <c r="B588" s="115"/>
      <c r="C588" s="116"/>
      <c r="D588" s="116"/>
      <c r="E588" s="116"/>
      <c r="F588" s="116"/>
      <c r="G588" s="116"/>
      <c r="H588" s="116"/>
      <c r="I588" s="115"/>
      <c r="J588" s="115"/>
      <c r="K588" s="115"/>
      <c r="L588" s="115"/>
      <c r="M588" s="115"/>
      <c r="N588" s="115"/>
      <c r="O588" s="115"/>
      <c r="P588" s="115"/>
      <c r="Q588" s="115"/>
      <c r="R588" s="115"/>
      <c r="S588" s="115"/>
      <c r="T588" s="115"/>
      <c r="U588" s="115"/>
      <c r="V588" s="115"/>
      <c r="W588" s="115"/>
      <c r="X588" s="115"/>
      <c r="Y588" s="115"/>
      <c r="Z588" s="115"/>
      <c r="AA588" s="115"/>
      <c r="AB588" s="115"/>
      <c r="AC588" s="115"/>
    </row>
    <row r="589" spans="1:29" ht="15.75" customHeight="1" x14ac:dyDescent="0.3">
      <c r="A589" s="115"/>
      <c r="B589" s="115"/>
      <c r="C589" s="116"/>
      <c r="D589" s="116"/>
      <c r="E589" s="116"/>
      <c r="F589" s="116"/>
      <c r="G589" s="116"/>
      <c r="H589" s="116"/>
      <c r="I589" s="115"/>
      <c r="J589" s="115"/>
      <c r="K589" s="115"/>
      <c r="L589" s="115"/>
      <c r="M589" s="115"/>
      <c r="N589" s="115"/>
      <c r="O589" s="115"/>
      <c r="P589" s="115"/>
      <c r="Q589" s="115"/>
      <c r="R589" s="115"/>
      <c r="S589" s="115"/>
      <c r="T589" s="115"/>
      <c r="U589" s="115"/>
      <c r="V589" s="115"/>
      <c r="W589" s="115"/>
      <c r="X589" s="115"/>
      <c r="Y589" s="115"/>
      <c r="Z589" s="115"/>
      <c r="AA589" s="115"/>
      <c r="AB589" s="115"/>
      <c r="AC589" s="115"/>
    </row>
    <row r="590" spans="1:29" ht="15.75" customHeight="1" x14ac:dyDescent="0.3">
      <c r="A590" s="115"/>
      <c r="B590" s="115"/>
      <c r="C590" s="116"/>
      <c r="D590" s="116"/>
      <c r="E590" s="116"/>
      <c r="F590" s="116"/>
      <c r="G590" s="116"/>
      <c r="H590" s="116"/>
      <c r="I590" s="115"/>
      <c r="J590" s="115"/>
      <c r="K590" s="115"/>
      <c r="L590" s="115"/>
      <c r="M590" s="115"/>
      <c r="N590" s="115"/>
      <c r="O590" s="115"/>
      <c r="P590" s="115"/>
      <c r="Q590" s="115"/>
      <c r="R590" s="115"/>
      <c r="S590" s="115"/>
      <c r="T590" s="115"/>
      <c r="U590" s="115"/>
      <c r="V590" s="115"/>
      <c r="W590" s="115"/>
      <c r="X590" s="115"/>
      <c r="Y590" s="115"/>
      <c r="Z590" s="115"/>
      <c r="AA590" s="115"/>
      <c r="AB590" s="115"/>
      <c r="AC590" s="115"/>
    </row>
    <row r="591" spans="1:29" ht="15.75" customHeight="1" x14ac:dyDescent="0.3">
      <c r="A591" s="115"/>
      <c r="B591" s="115"/>
      <c r="C591" s="116"/>
      <c r="D591" s="116"/>
      <c r="E591" s="116"/>
      <c r="F591" s="116"/>
      <c r="G591" s="116"/>
      <c r="H591" s="116"/>
      <c r="I591" s="115"/>
      <c r="J591" s="115"/>
      <c r="K591" s="115"/>
      <c r="L591" s="115"/>
      <c r="M591" s="115"/>
      <c r="N591" s="115"/>
      <c r="O591" s="115"/>
      <c r="P591" s="115"/>
      <c r="Q591" s="115"/>
      <c r="R591" s="115"/>
      <c r="S591" s="115"/>
      <c r="T591" s="115"/>
      <c r="U591" s="115"/>
      <c r="V591" s="115"/>
      <c r="W591" s="115"/>
      <c r="X591" s="115"/>
      <c r="Y591" s="115"/>
      <c r="Z591" s="115"/>
      <c r="AA591" s="115"/>
      <c r="AB591" s="115"/>
      <c r="AC591" s="115"/>
    </row>
    <row r="592" spans="1:29" ht="15.75" customHeight="1" x14ac:dyDescent="0.3">
      <c r="A592" s="115"/>
      <c r="B592" s="115"/>
      <c r="C592" s="116"/>
      <c r="D592" s="116"/>
      <c r="E592" s="116"/>
      <c r="F592" s="116"/>
      <c r="G592" s="116"/>
      <c r="H592" s="116"/>
      <c r="I592" s="115"/>
      <c r="J592" s="115"/>
      <c r="K592" s="115"/>
      <c r="L592" s="115"/>
      <c r="M592" s="115"/>
      <c r="N592" s="115"/>
      <c r="O592" s="115"/>
      <c r="P592" s="115"/>
      <c r="Q592" s="115"/>
      <c r="R592" s="115"/>
      <c r="S592" s="115"/>
      <c r="T592" s="115"/>
      <c r="U592" s="115"/>
      <c r="V592" s="115"/>
      <c r="W592" s="115"/>
      <c r="X592" s="115"/>
      <c r="Y592" s="115"/>
      <c r="Z592" s="115"/>
      <c r="AA592" s="115"/>
      <c r="AB592" s="115"/>
      <c r="AC592" s="115"/>
    </row>
    <row r="593" spans="1:29" ht="15.75" customHeight="1" x14ac:dyDescent="0.3">
      <c r="A593" s="115"/>
      <c r="B593" s="115"/>
      <c r="C593" s="116"/>
      <c r="D593" s="116"/>
      <c r="E593" s="116"/>
      <c r="F593" s="116"/>
      <c r="G593" s="116"/>
      <c r="H593" s="116"/>
      <c r="I593" s="115"/>
      <c r="J593" s="115"/>
      <c r="K593" s="115"/>
      <c r="L593" s="115"/>
      <c r="M593" s="115"/>
      <c r="N593" s="115"/>
      <c r="O593" s="115"/>
      <c r="P593" s="115"/>
      <c r="Q593" s="115"/>
      <c r="R593" s="115"/>
      <c r="S593" s="115"/>
      <c r="T593" s="115"/>
      <c r="U593" s="115"/>
      <c r="V593" s="115"/>
      <c r="W593" s="115"/>
      <c r="X593" s="115"/>
      <c r="Y593" s="115"/>
      <c r="Z593" s="115"/>
      <c r="AA593" s="115"/>
      <c r="AB593" s="115"/>
      <c r="AC593" s="115"/>
    </row>
    <row r="594" spans="1:29" ht="15.75" customHeight="1" x14ac:dyDescent="0.3">
      <c r="A594" s="115"/>
      <c r="B594" s="115"/>
      <c r="C594" s="116"/>
      <c r="D594" s="116"/>
      <c r="E594" s="116"/>
      <c r="F594" s="116"/>
      <c r="G594" s="116"/>
      <c r="H594" s="116"/>
      <c r="I594" s="115"/>
      <c r="J594" s="115"/>
      <c r="K594" s="115"/>
      <c r="L594" s="115"/>
      <c r="M594" s="115"/>
      <c r="N594" s="115"/>
      <c r="O594" s="115"/>
      <c r="P594" s="115"/>
      <c r="Q594" s="115"/>
      <c r="R594" s="115"/>
      <c r="S594" s="115"/>
      <c r="T594" s="115"/>
      <c r="U594" s="115"/>
      <c r="V594" s="115"/>
      <c r="W594" s="115"/>
      <c r="X594" s="115"/>
      <c r="Y594" s="115"/>
      <c r="Z594" s="115"/>
      <c r="AA594" s="115"/>
      <c r="AB594" s="115"/>
      <c r="AC594" s="115"/>
    </row>
    <row r="595" spans="1:29" ht="15.75" customHeight="1" x14ac:dyDescent="0.3">
      <c r="A595" s="115"/>
      <c r="B595" s="115"/>
      <c r="C595" s="116"/>
      <c r="D595" s="116"/>
      <c r="E595" s="116"/>
      <c r="F595" s="116"/>
      <c r="G595" s="116"/>
      <c r="H595" s="116"/>
      <c r="I595" s="115"/>
      <c r="J595" s="115"/>
      <c r="K595" s="115"/>
      <c r="L595" s="115"/>
      <c r="M595" s="115"/>
      <c r="N595" s="115"/>
      <c r="O595" s="115"/>
      <c r="P595" s="115"/>
      <c r="Q595" s="115"/>
      <c r="R595" s="115"/>
      <c r="S595" s="115"/>
      <c r="T595" s="115"/>
      <c r="U595" s="115"/>
      <c r="V595" s="115"/>
      <c r="W595" s="115"/>
      <c r="X595" s="115"/>
      <c r="Y595" s="115"/>
      <c r="Z595" s="115"/>
      <c r="AA595" s="115"/>
      <c r="AB595" s="115"/>
      <c r="AC595" s="115"/>
    </row>
    <row r="596" spans="1:29" ht="15.75" customHeight="1" x14ac:dyDescent="0.3">
      <c r="A596" s="115"/>
      <c r="B596" s="115"/>
      <c r="C596" s="116"/>
      <c r="D596" s="116"/>
      <c r="E596" s="116"/>
      <c r="F596" s="116"/>
      <c r="G596" s="116"/>
      <c r="H596" s="116"/>
      <c r="I596" s="115"/>
      <c r="J596" s="115"/>
      <c r="K596" s="115"/>
      <c r="L596" s="115"/>
      <c r="M596" s="115"/>
      <c r="N596" s="115"/>
      <c r="O596" s="115"/>
      <c r="P596" s="115"/>
      <c r="Q596" s="115"/>
      <c r="R596" s="115"/>
      <c r="S596" s="115"/>
      <c r="T596" s="115"/>
      <c r="U596" s="115"/>
      <c r="V596" s="115"/>
      <c r="W596" s="115"/>
      <c r="X596" s="115"/>
      <c r="Y596" s="115"/>
      <c r="Z596" s="115"/>
      <c r="AA596" s="115"/>
      <c r="AB596" s="115"/>
      <c r="AC596" s="115"/>
    </row>
    <row r="597" spans="1:29" ht="15.75" customHeight="1" x14ac:dyDescent="0.3">
      <c r="A597" s="115"/>
      <c r="B597" s="115"/>
      <c r="C597" s="116"/>
      <c r="D597" s="116"/>
      <c r="E597" s="116"/>
      <c r="F597" s="116"/>
      <c r="G597" s="116"/>
      <c r="H597" s="116"/>
      <c r="I597" s="115"/>
      <c r="J597" s="115"/>
      <c r="K597" s="115"/>
      <c r="L597" s="115"/>
      <c r="M597" s="115"/>
      <c r="N597" s="115"/>
      <c r="O597" s="115"/>
      <c r="P597" s="115"/>
      <c r="Q597" s="115"/>
      <c r="R597" s="115"/>
      <c r="S597" s="115"/>
      <c r="T597" s="115"/>
      <c r="U597" s="115"/>
      <c r="V597" s="115"/>
      <c r="W597" s="115"/>
      <c r="X597" s="115"/>
      <c r="Y597" s="115"/>
      <c r="Z597" s="115"/>
      <c r="AA597" s="115"/>
      <c r="AB597" s="115"/>
      <c r="AC597" s="115"/>
    </row>
    <row r="598" spans="1:29" ht="15.75" customHeight="1" x14ac:dyDescent="0.3">
      <c r="A598" s="115"/>
      <c r="B598" s="115"/>
      <c r="C598" s="116"/>
      <c r="D598" s="116"/>
      <c r="E598" s="116"/>
      <c r="F598" s="116"/>
      <c r="G598" s="116"/>
      <c r="H598" s="116"/>
      <c r="I598" s="115"/>
      <c r="J598" s="115"/>
      <c r="K598" s="115"/>
      <c r="L598" s="115"/>
      <c r="M598" s="115"/>
      <c r="N598" s="115"/>
      <c r="O598" s="115"/>
      <c r="P598" s="115"/>
      <c r="Q598" s="115"/>
      <c r="R598" s="115"/>
      <c r="S598" s="115"/>
      <c r="T598" s="115"/>
      <c r="U598" s="115"/>
      <c r="V598" s="115"/>
      <c r="W598" s="115"/>
      <c r="X598" s="115"/>
      <c r="Y598" s="115"/>
      <c r="Z598" s="115"/>
      <c r="AA598" s="115"/>
      <c r="AB598" s="115"/>
      <c r="AC598" s="115"/>
    </row>
    <row r="599" spans="1:29" ht="15.75" customHeight="1" x14ac:dyDescent="0.3">
      <c r="A599" s="115"/>
      <c r="B599" s="115"/>
      <c r="C599" s="116"/>
      <c r="D599" s="116"/>
      <c r="E599" s="116"/>
      <c r="F599" s="116"/>
      <c r="G599" s="116"/>
      <c r="H599" s="116"/>
      <c r="I599" s="115"/>
      <c r="J599" s="115"/>
      <c r="K599" s="115"/>
      <c r="L599" s="115"/>
      <c r="M599" s="115"/>
      <c r="N599" s="115"/>
      <c r="O599" s="115"/>
      <c r="P599" s="115"/>
      <c r="Q599" s="115"/>
      <c r="R599" s="115"/>
      <c r="S599" s="115"/>
      <c r="T599" s="115"/>
      <c r="U599" s="115"/>
      <c r="V599" s="115"/>
      <c r="W599" s="115"/>
      <c r="X599" s="115"/>
      <c r="Y599" s="115"/>
      <c r="Z599" s="115"/>
      <c r="AA599" s="115"/>
      <c r="AB599" s="115"/>
      <c r="AC599" s="115"/>
    </row>
    <row r="600" spans="1:29" ht="15.75" customHeight="1" x14ac:dyDescent="0.3">
      <c r="A600" s="115"/>
      <c r="B600" s="115"/>
      <c r="C600" s="116"/>
      <c r="D600" s="116"/>
      <c r="E600" s="116"/>
      <c r="F600" s="116"/>
      <c r="G600" s="116"/>
      <c r="H600" s="116"/>
      <c r="I600" s="115"/>
      <c r="J600" s="115"/>
      <c r="K600" s="115"/>
      <c r="L600" s="115"/>
      <c r="M600" s="115"/>
      <c r="N600" s="115"/>
      <c r="O600" s="115"/>
      <c r="P600" s="115"/>
      <c r="Q600" s="115"/>
      <c r="R600" s="115"/>
      <c r="S600" s="115"/>
      <c r="T600" s="115"/>
      <c r="U600" s="115"/>
      <c r="V600" s="115"/>
      <c r="W600" s="115"/>
      <c r="X600" s="115"/>
      <c r="Y600" s="115"/>
      <c r="Z600" s="115"/>
      <c r="AA600" s="115"/>
      <c r="AB600" s="115"/>
      <c r="AC600" s="115"/>
    </row>
    <row r="601" spans="1:29" ht="15.75" customHeight="1" x14ac:dyDescent="0.3">
      <c r="A601" s="115"/>
      <c r="B601" s="115"/>
      <c r="C601" s="116"/>
      <c r="D601" s="116"/>
      <c r="E601" s="116"/>
      <c r="F601" s="116"/>
      <c r="G601" s="116"/>
      <c r="H601" s="116"/>
      <c r="I601" s="115"/>
      <c r="J601" s="115"/>
      <c r="K601" s="115"/>
      <c r="L601" s="115"/>
      <c r="M601" s="115"/>
      <c r="N601" s="115"/>
      <c r="O601" s="115"/>
      <c r="P601" s="115"/>
      <c r="Q601" s="115"/>
      <c r="R601" s="115"/>
      <c r="S601" s="115"/>
      <c r="T601" s="115"/>
      <c r="U601" s="115"/>
      <c r="V601" s="115"/>
      <c r="W601" s="115"/>
      <c r="X601" s="115"/>
      <c r="Y601" s="115"/>
      <c r="Z601" s="115"/>
      <c r="AA601" s="115"/>
      <c r="AB601" s="115"/>
      <c r="AC601" s="115"/>
    </row>
    <row r="602" spans="1:29" ht="15.75" customHeight="1" x14ac:dyDescent="0.3">
      <c r="A602" s="115"/>
      <c r="B602" s="115"/>
      <c r="C602" s="116"/>
      <c r="D602" s="116"/>
      <c r="E602" s="116"/>
      <c r="F602" s="116"/>
      <c r="G602" s="116"/>
      <c r="H602" s="116"/>
      <c r="I602" s="115"/>
      <c r="J602" s="115"/>
      <c r="K602" s="115"/>
      <c r="L602" s="115"/>
      <c r="M602" s="115"/>
      <c r="N602" s="115"/>
      <c r="O602" s="115"/>
      <c r="P602" s="115"/>
      <c r="Q602" s="115"/>
      <c r="R602" s="115"/>
      <c r="S602" s="115"/>
      <c r="T602" s="115"/>
      <c r="U602" s="115"/>
      <c r="V602" s="115"/>
      <c r="W602" s="115"/>
      <c r="X602" s="115"/>
      <c r="Y602" s="115"/>
      <c r="Z602" s="115"/>
      <c r="AA602" s="115"/>
      <c r="AB602" s="115"/>
      <c r="AC602" s="115"/>
    </row>
    <row r="603" spans="1:29" ht="15.75" customHeight="1" x14ac:dyDescent="0.3">
      <c r="A603" s="115"/>
      <c r="B603" s="115"/>
      <c r="C603" s="116"/>
      <c r="D603" s="116"/>
      <c r="E603" s="116"/>
      <c r="F603" s="116"/>
      <c r="G603" s="116"/>
      <c r="H603" s="116"/>
      <c r="I603" s="115"/>
      <c r="J603" s="115"/>
      <c r="K603" s="115"/>
      <c r="L603" s="115"/>
      <c r="M603" s="115"/>
      <c r="N603" s="115"/>
      <c r="O603" s="115"/>
      <c r="P603" s="115"/>
      <c r="Q603" s="115"/>
      <c r="R603" s="115"/>
      <c r="S603" s="115"/>
      <c r="T603" s="115"/>
      <c r="U603" s="115"/>
      <c r="V603" s="115"/>
      <c r="W603" s="115"/>
      <c r="X603" s="115"/>
      <c r="Y603" s="115"/>
      <c r="Z603" s="115"/>
      <c r="AA603" s="115"/>
      <c r="AB603" s="115"/>
      <c r="AC603" s="115"/>
    </row>
    <row r="604" spans="1:29" ht="15.75" customHeight="1" x14ac:dyDescent="0.3">
      <c r="A604" s="115"/>
      <c r="B604" s="115"/>
      <c r="C604" s="116"/>
      <c r="D604" s="116"/>
      <c r="E604" s="116"/>
      <c r="F604" s="116"/>
      <c r="G604" s="116"/>
      <c r="H604" s="116"/>
      <c r="I604" s="115"/>
      <c r="J604" s="115"/>
      <c r="K604" s="115"/>
      <c r="L604" s="115"/>
      <c r="M604" s="115"/>
      <c r="N604" s="115"/>
      <c r="O604" s="115"/>
      <c r="P604" s="115"/>
      <c r="Q604" s="115"/>
      <c r="R604" s="115"/>
      <c r="S604" s="115"/>
      <c r="T604" s="115"/>
      <c r="U604" s="115"/>
      <c r="V604" s="115"/>
      <c r="W604" s="115"/>
      <c r="X604" s="115"/>
      <c r="Y604" s="115"/>
      <c r="Z604" s="115"/>
      <c r="AA604" s="115"/>
      <c r="AB604" s="115"/>
      <c r="AC604" s="115"/>
    </row>
    <row r="605" spans="1:29" ht="15.75" customHeight="1" x14ac:dyDescent="0.3">
      <c r="A605" s="115"/>
      <c r="B605" s="115"/>
      <c r="C605" s="116"/>
      <c r="D605" s="116"/>
      <c r="E605" s="116"/>
      <c r="F605" s="116"/>
      <c r="G605" s="116"/>
      <c r="H605" s="116"/>
      <c r="I605" s="115"/>
      <c r="J605" s="115"/>
      <c r="K605" s="115"/>
      <c r="L605" s="115"/>
      <c r="M605" s="115"/>
      <c r="N605" s="115"/>
      <c r="O605" s="115"/>
      <c r="P605" s="115"/>
      <c r="Q605" s="115"/>
      <c r="R605" s="115"/>
      <c r="S605" s="115"/>
      <c r="T605" s="115"/>
      <c r="U605" s="115"/>
      <c r="V605" s="115"/>
      <c r="W605" s="115"/>
      <c r="X605" s="115"/>
      <c r="Y605" s="115"/>
      <c r="Z605" s="115"/>
      <c r="AA605" s="115"/>
      <c r="AB605" s="115"/>
      <c r="AC605" s="115"/>
    </row>
    <row r="606" spans="1:29" ht="15.75" customHeight="1" x14ac:dyDescent="0.3">
      <c r="A606" s="115"/>
      <c r="B606" s="115"/>
      <c r="C606" s="116"/>
      <c r="D606" s="116"/>
      <c r="E606" s="116"/>
      <c r="F606" s="116"/>
      <c r="G606" s="116"/>
      <c r="H606" s="116"/>
      <c r="I606" s="115"/>
      <c r="J606" s="115"/>
      <c r="K606" s="115"/>
      <c r="L606" s="115"/>
      <c r="M606" s="115"/>
      <c r="N606" s="115"/>
      <c r="O606" s="115"/>
      <c r="P606" s="115"/>
      <c r="Q606" s="115"/>
      <c r="R606" s="115"/>
      <c r="S606" s="115"/>
      <c r="T606" s="115"/>
      <c r="U606" s="115"/>
      <c r="V606" s="115"/>
      <c r="W606" s="115"/>
      <c r="X606" s="115"/>
      <c r="Y606" s="115"/>
      <c r="Z606" s="115"/>
      <c r="AA606" s="115"/>
      <c r="AB606" s="115"/>
      <c r="AC606" s="115"/>
    </row>
    <row r="607" spans="1:29" ht="15.75" customHeight="1" x14ac:dyDescent="0.3">
      <c r="A607" s="115"/>
      <c r="B607" s="115"/>
      <c r="C607" s="116"/>
      <c r="D607" s="116"/>
      <c r="E607" s="116"/>
      <c r="F607" s="116"/>
      <c r="G607" s="116"/>
      <c r="H607" s="116"/>
      <c r="I607" s="115"/>
      <c r="J607" s="115"/>
      <c r="K607" s="115"/>
      <c r="L607" s="115"/>
      <c r="M607" s="115"/>
      <c r="N607" s="115"/>
      <c r="O607" s="115"/>
      <c r="P607" s="115"/>
      <c r="Q607" s="115"/>
      <c r="R607" s="115"/>
      <c r="S607" s="115"/>
      <c r="T607" s="115"/>
      <c r="U607" s="115"/>
      <c r="V607" s="115"/>
      <c r="W607" s="115"/>
      <c r="X607" s="115"/>
      <c r="Y607" s="115"/>
      <c r="Z607" s="115"/>
      <c r="AA607" s="115"/>
      <c r="AB607" s="115"/>
      <c r="AC607" s="115"/>
    </row>
    <row r="608" spans="1:29" ht="15.75" customHeight="1" x14ac:dyDescent="0.3">
      <c r="A608" s="115"/>
      <c r="B608" s="115"/>
      <c r="C608" s="116"/>
      <c r="D608" s="116"/>
      <c r="E608" s="116"/>
      <c r="F608" s="116"/>
      <c r="G608" s="116"/>
      <c r="H608" s="116"/>
      <c r="I608" s="115"/>
      <c r="J608" s="115"/>
      <c r="K608" s="115"/>
      <c r="L608" s="115"/>
      <c r="M608" s="115"/>
      <c r="N608" s="115"/>
      <c r="O608" s="115"/>
      <c r="P608" s="115"/>
      <c r="Q608" s="115"/>
      <c r="R608" s="115"/>
      <c r="S608" s="115"/>
      <c r="T608" s="115"/>
      <c r="U608" s="115"/>
      <c r="V608" s="115"/>
      <c r="W608" s="115"/>
      <c r="X608" s="115"/>
      <c r="Y608" s="115"/>
      <c r="Z608" s="115"/>
      <c r="AA608" s="115"/>
      <c r="AB608" s="115"/>
      <c r="AC608" s="115"/>
    </row>
    <row r="609" spans="1:29" ht="15.75" customHeight="1" x14ac:dyDescent="0.3">
      <c r="A609" s="115"/>
      <c r="B609" s="115"/>
      <c r="C609" s="116"/>
      <c r="D609" s="116"/>
      <c r="E609" s="116"/>
      <c r="F609" s="116"/>
      <c r="G609" s="116"/>
      <c r="H609" s="116"/>
      <c r="I609" s="115"/>
      <c r="J609" s="115"/>
      <c r="K609" s="115"/>
      <c r="L609" s="115"/>
      <c r="M609" s="115"/>
      <c r="N609" s="115"/>
      <c r="O609" s="115"/>
      <c r="P609" s="115"/>
      <c r="Q609" s="115"/>
      <c r="R609" s="115"/>
      <c r="S609" s="115"/>
      <c r="T609" s="115"/>
      <c r="U609" s="115"/>
      <c r="V609" s="115"/>
      <c r="W609" s="115"/>
      <c r="X609" s="115"/>
      <c r="Y609" s="115"/>
      <c r="Z609" s="115"/>
      <c r="AA609" s="115"/>
      <c r="AB609" s="115"/>
      <c r="AC609" s="115"/>
    </row>
    <row r="610" spans="1:29" ht="15.75" customHeight="1" x14ac:dyDescent="0.3">
      <c r="A610" s="115"/>
      <c r="B610" s="115"/>
      <c r="C610" s="116"/>
      <c r="D610" s="116"/>
      <c r="E610" s="116"/>
      <c r="F610" s="116"/>
      <c r="G610" s="116"/>
      <c r="H610" s="116"/>
      <c r="I610" s="115"/>
      <c r="J610" s="115"/>
      <c r="K610" s="115"/>
      <c r="L610" s="115"/>
      <c r="M610" s="115"/>
      <c r="N610" s="115"/>
      <c r="O610" s="115"/>
      <c r="P610" s="115"/>
      <c r="Q610" s="115"/>
      <c r="R610" s="115"/>
      <c r="S610" s="115"/>
      <c r="T610" s="115"/>
      <c r="U610" s="115"/>
      <c r="V610" s="115"/>
      <c r="W610" s="115"/>
      <c r="X610" s="115"/>
      <c r="Y610" s="115"/>
      <c r="Z610" s="115"/>
      <c r="AA610" s="115"/>
      <c r="AB610" s="115"/>
      <c r="AC610" s="115"/>
    </row>
    <row r="611" spans="1:29" ht="15.75" customHeight="1" x14ac:dyDescent="0.3">
      <c r="A611" s="115"/>
      <c r="B611" s="115"/>
      <c r="C611" s="116"/>
      <c r="D611" s="116"/>
      <c r="E611" s="116"/>
      <c r="F611" s="116"/>
      <c r="G611" s="116"/>
      <c r="H611" s="116"/>
      <c r="I611" s="115"/>
      <c r="J611" s="115"/>
      <c r="K611" s="115"/>
      <c r="L611" s="115"/>
      <c r="M611" s="115"/>
      <c r="N611" s="115"/>
      <c r="O611" s="115"/>
      <c r="P611" s="115"/>
      <c r="Q611" s="115"/>
      <c r="R611" s="115"/>
      <c r="S611" s="115"/>
      <c r="T611" s="115"/>
      <c r="U611" s="115"/>
      <c r="V611" s="115"/>
      <c r="W611" s="115"/>
      <c r="X611" s="115"/>
      <c r="Y611" s="115"/>
      <c r="Z611" s="115"/>
      <c r="AA611" s="115"/>
      <c r="AB611" s="115"/>
      <c r="AC611" s="115"/>
    </row>
    <row r="612" spans="1:29" ht="15.75" customHeight="1" x14ac:dyDescent="0.3">
      <c r="A612" s="115"/>
      <c r="B612" s="115"/>
      <c r="C612" s="116"/>
      <c r="D612" s="116"/>
      <c r="E612" s="116"/>
      <c r="F612" s="116"/>
      <c r="G612" s="116"/>
      <c r="H612" s="116"/>
      <c r="I612" s="115"/>
      <c r="J612" s="115"/>
      <c r="K612" s="115"/>
      <c r="L612" s="115"/>
      <c r="M612" s="115"/>
      <c r="N612" s="115"/>
      <c r="O612" s="115"/>
      <c r="P612" s="115"/>
      <c r="Q612" s="115"/>
      <c r="R612" s="115"/>
      <c r="S612" s="115"/>
      <c r="T612" s="115"/>
      <c r="U612" s="115"/>
      <c r="V612" s="115"/>
      <c r="W612" s="115"/>
      <c r="X612" s="115"/>
      <c r="Y612" s="115"/>
      <c r="Z612" s="115"/>
      <c r="AA612" s="115"/>
      <c r="AB612" s="115"/>
      <c r="AC612" s="115"/>
    </row>
    <row r="613" spans="1:29" ht="15.75" customHeight="1" x14ac:dyDescent="0.3">
      <c r="A613" s="115"/>
      <c r="B613" s="115"/>
      <c r="C613" s="116"/>
      <c r="D613" s="116"/>
      <c r="E613" s="116"/>
      <c r="F613" s="116"/>
      <c r="G613" s="116"/>
      <c r="H613" s="116"/>
      <c r="I613" s="115"/>
      <c r="J613" s="115"/>
      <c r="K613" s="115"/>
      <c r="L613" s="115"/>
      <c r="M613" s="115"/>
      <c r="N613" s="115"/>
      <c r="O613" s="115"/>
      <c r="P613" s="115"/>
      <c r="Q613" s="115"/>
      <c r="R613" s="115"/>
      <c r="S613" s="115"/>
      <c r="T613" s="115"/>
      <c r="U613" s="115"/>
      <c r="V613" s="115"/>
      <c r="W613" s="115"/>
      <c r="X613" s="115"/>
      <c r="Y613" s="115"/>
      <c r="Z613" s="115"/>
      <c r="AA613" s="115"/>
      <c r="AB613" s="115"/>
      <c r="AC613" s="115"/>
    </row>
    <row r="614" spans="1:29" ht="15.75" customHeight="1" x14ac:dyDescent="0.3">
      <c r="A614" s="115"/>
      <c r="B614" s="115"/>
      <c r="C614" s="116"/>
      <c r="D614" s="116"/>
      <c r="E614" s="116"/>
      <c r="F614" s="116"/>
      <c r="G614" s="116"/>
      <c r="H614" s="116"/>
      <c r="I614" s="115"/>
      <c r="J614" s="115"/>
      <c r="K614" s="115"/>
      <c r="L614" s="115"/>
      <c r="M614" s="115"/>
      <c r="N614" s="115"/>
      <c r="O614" s="115"/>
      <c r="P614" s="115"/>
      <c r="Q614" s="115"/>
      <c r="R614" s="115"/>
      <c r="S614" s="115"/>
      <c r="T614" s="115"/>
      <c r="U614" s="115"/>
      <c r="V614" s="115"/>
      <c r="W614" s="115"/>
      <c r="X614" s="115"/>
      <c r="Y614" s="115"/>
      <c r="Z614" s="115"/>
      <c r="AA614" s="115"/>
      <c r="AB614" s="115"/>
      <c r="AC614" s="115"/>
    </row>
    <row r="615" spans="1:29" ht="15.75" customHeight="1" x14ac:dyDescent="0.3">
      <c r="A615" s="115"/>
      <c r="B615" s="115"/>
      <c r="C615" s="116"/>
      <c r="D615" s="116"/>
      <c r="E615" s="116"/>
      <c r="F615" s="116"/>
      <c r="G615" s="116"/>
      <c r="H615" s="116"/>
      <c r="I615" s="115"/>
      <c r="J615" s="115"/>
      <c r="K615" s="115"/>
      <c r="L615" s="115"/>
      <c r="M615" s="115"/>
      <c r="N615" s="115"/>
      <c r="O615" s="115"/>
      <c r="P615" s="115"/>
      <c r="Q615" s="115"/>
      <c r="R615" s="115"/>
      <c r="S615" s="115"/>
      <c r="T615" s="115"/>
      <c r="U615" s="115"/>
      <c r="V615" s="115"/>
      <c r="W615" s="115"/>
      <c r="X615" s="115"/>
      <c r="Y615" s="115"/>
      <c r="Z615" s="115"/>
      <c r="AA615" s="115"/>
      <c r="AB615" s="115"/>
      <c r="AC615" s="115"/>
    </row>
    <row r="616" spans="1:29" ht="15.75" customHeight="1" x14ac:dyDescent="0.3">
      <c r="A616" s="115"/>
      <c r="B616" s="115"/>
      <c r="C616" s="116"/>
      <c r="D616" s="116"/>
      <c r="E616" s="116"/>
      <c r="F616" s="116"/>
      <c r="G616" s="116"/>
      <c r="H616" s="116"/>
      <c r="I616" s="115"/>
      <c r="J616" s="115"/>
      <c r="K616" s="115"/>
      <c r="L616" s="115"/>
      <c r="M616" s="115"/>
      <c r="N616" s="115"/>
      <c r="O616" s="115"/>
      <c r="P616" s="115"/>
      <c r="Q616" s="115"/>
      <c r="R616" s="115"/>
      <c r="S616" s="115"/>
      <c r="T616" s="115"/>
      <c r="U616" s="115"/>
      <c r="V616" s="115"/>
      <c r="W616" s="115"/>
      <c r="X616" s="115"/>
      <c r="Y616" s="115"/>
      <c r="Z616" s="115"/>
      <c r="AA616" s="115"/>
      <c r="AB616" s="115"/>
      <c r="AC616" s="115"/>
    </row>
    <row r="617" spans="1:29" ht="15.75" customHeight="1" x14ac:dyDescent="0.3">
      <c r="A617" s="115"/>
      <c r="B617" s="115"/>
      <c r="C617" s="116"/>
      <c r="D617" s="116"/>
      <c r="E617" s="116"/>
      <c r="F617" s="116"/>
      <c r="G617" s="116"/>
      <c r="H617" s="116"/>
      <c r="I617" s="115"/>
      <c r="J617" s="115"/>
      <c r="K617" s="115"/>
      <c r="L617" s="115"/>
      <c r="M617" s="115"/>
      <c r="N617" s="115"/>
      <c r="O617" s="115"/>
      <c r="P617" s="115"/>
      <c r="Q617" s="115"/>
      <c r="R617" s="115"/>
      <c r="S617" s="115"/>
      <c r="T617" s="115"/>
      <c r="U617" s="115"/>
      <c r="V617" s="115"/>
      <c r="W617" s="115"/>
      <c r="X617" s="115"/>
      <c r="Y617" s="115"/>
      <c r="Z617" s="115"/>
      <c r="AA617" s="115"/>
      <c r="AB617" s="115"/>
      <c r="AC617" s="115"/>
    </row>
    <row r="618" spans="1:29" ht="15.75" customHeight="1" x14ac:dyDescent="0.3">
      <c r="A618" s="115"/>
      <c r="B618" s="115"/>
      <c r="C618" s="116"/>
      <c r="D618" s="116"/>
      <c r="E618" s="116"/>
      <c r="F618" s="116"/>
      <c r="G618" s="116"/>
      <c r="H618" s="116"/>
      <c r="I618" s="115"/>
      <c r="J618" s="115"/>
      <c r="K618" s="115"/>
      <c r="L618" s="115"/>
      <c r="M618" s="115"/>
      <c r="N618" s="115"/>
      <c r="O618" s="115"/>
      <c r="P618" s="115"/>
      <c r="Q618" s="115"/>
      <c r="R618" s="115"/>
      <c r="S618" s="115"/>
      <c r="T618" s="115"/>
      <c r="U618" s="115"/>
      <c r="V618" s="115"/>
      <c r="W618" s="115"/>
      <c r="X618" s="115"/>
      <c r="Y618" s="115"/>
      <c r="Z618" s="115"/>
      <c r="AA618" s="115"/>
      <c r="AB618" s="115"/>
      <c r="AC618" s="115"/>
    </row>
    <row r="619" spans="1:29" ht="15.75" customHeight="1" x14ac:dyDescent="0.3">
      <c r="A619" s="115"/>
      <c r="B619" s="115"/>
      <c r="C619" s="116"/>
      <c r="D619" s="116"/>
      <c r="E619" s="116"/>
      <c r="F619" s="116"/>
      <c r="G619" s="116"/>
      <c r="H619" s="116"/>
      <c r="I619" s="115"/>
      <c r="J619" s="115"/>
      <c r="K619" s="115"/>
      <c r="L619" s="115"/>
      <c r="M619" s="115"/>
      <c r="N619" s="115"/>
      <c r="O619" s="115"/>
      <c r="P619" s="115"/>
      <c r="Q619" s="115"/>
      <c r="R619" s="115"/>
      <c r="S619" s="115"/>
      <c r="T619" s="115"/>
      <c r="U619" s="115"/>
      <c r="V619" s="115"/>
      <c r="W619" s="115"/>
      <c r="X619" s="115"/>
      <c r="Y619" s="115"/>
      <c r="Z619" s="115"/>
      <c r="AA619" s="115"/>
      <c r="AB619" s="115"/>
      <c r="AC619" s="115"/>
    </row>
    <row r="620" spans="1:29" ht="15.75" customHeight="1" x14ac:dyDescent="0.3">
      <c r="A620" s="115"/>
      <c r="B620" s="115"/>
      <c r="C620" s="116"/>
      <c r="D620" s="116"/>
      <c r="E620" s="116"/>
      <c r="F620" s="116"/>
      <c r="G620" s="116"/>
      <c r="H620" s="116"/>
      <c r="I620" s="115"/>
      <c r="J620" s="115"/>
      <c r="K620" s="115"/>
      <c r="L620" s="115"/>
      <c r="M620" s="115"/>
      <c r="N620" s="115"/>
      <c r="O620" s="115"/>
      <c r="P620" s="115"/>
      <c r="Q620" s="115"/>
      <c r="R620" s="115"/>
      <c r="S620" s="115"/>
      <c r="T620" s="115"/>
      <c r="U620" s="115"/>
      <c r="V620" s="115"/>
      <c r="W620" s="115"/>
      <c r="X620" s="115"/>
      <c r="Y620" s="115"/>
      <c r="Z620" s="115"/>
      <c r="AA620" s="115"/>
      <c r="AB620" s="115"/>
      <c r="AC620" s="115"/>
    </row>
    <row r="621" spans="1:29" ht="15.75" customHeight="1" x14ac:dyDescent="0.3">
      <c r="A621" s="115"/>
      <c r="B621" s="115"/>
      <c r="C621" s="116"/>
      <c r="D621" s="116"/>
      <c r="E621" s="116"/>
      <c r="F621" s="116"/>
      <c r="G621" s="116"/>
      <c r="H621" s="116"/>
      <c r="I621" s="115"/>
      <c r="J621" s="115"/>
      <c r="K621" s="115"/>
      <c r="L621" s="115"/>
      <c r="M621" s="115"/>
      <c r="N621" s="115"/>
      <c r="O621" s="115"/>
      <c r="P621" s="115"/>
      <c r="Q621" s="115"/>
      <c r="R621" s="115"/>
      <c r="S621" s="115"/>
      <c r="T621" s="115"/>
      <c r="U621" s="115"/>
      <c r="V621" s="115"/>
      <c r="W621" s="115"/>
      <c r="X621" s="115"/>
      <c r="Y621" s="115"/>
      <c r="Z621" s="115"/>
      <c r="AA621" s="115"/>
      <c r="AB621" s="115"/>
      <c r="AC621" s="115"/>
    </row>
    <row r="622" spans="1:29" ht="15.75" customHeight="1" x14ac:dyDescent="0.3">
      <c r="A622" s="115"/>
      <c r="B622" s="115"/>
      <c r="C622" s="116"/>
      <c r="D622" s="116"/>
      <c r="E622" s="116"/>
      <c r="F622" s="116"/>
      <c r="G622" s="116"/>
      <c r="H622" s="116"/>
      <c r="I622" s="115"/>
      <c r="J622" s="115"/>
      <c r="K622" s="115"/>
      <c r="L622" s="115"/>
      <c r="M622" s="115"/>
      <c r="N622" s="115"/>
      <c r="O622" s="115"/>
      <c r="P622" s="115"/>
      <c r="Q622" s="115"/>
      <c r="R622" s="115"/>
      <c r="S622" s="115"/>
      <c r="T622" s="115"/>
      <c r="U622" s="115"/>
      <c r="V622" s="115"/>
      <c r="W622" s="115"/>
      <c r="X622" s="115"/>
      <c r="Y622" s="115"/>
      <c r="Z622" s="115"/>
      <c r="AA622" s="115"/>
      <c r="AB622" s="115"/>
      <c r="AC622" s="115"/>
    </row>
    <row r="623" spans="1:29" ht="15.75" customHeight="1" x14ac:dyDescent="0.3">
      <c r="A623" s="115"/>
      <c r="B623" s="115"/>
      <c r="C623" s="116"/>
      <c r="D623" s="116"/>
      <c r="E623" s="116"/>
      <c r="F623" s="116"/>
      <c r="G623" s="116"/>
      <c r="H623" s="116"/>
      <c r="I623" s="115"/>
      <c r="J623" s="115"/>
      <c r="K623" s="115"/>
      <c r="L623" s="115"/>
      <c r="M623" s="115"/>
      <c r="N623" s="115"/>
      <c r="O623" s="115"/>
      <c r="P623" s="115"/>
      <c r="Q623" s="115"/>
      <c r="R623" s="115"/>
      <c r="S623" s="115"/>
      <c r="T623" s="115"/>
      <c r="U623" s="115"/>
      <c r="V623" s="115"/>
      <c r="W623" s="115"/>
      <c r="X623" s="115"/>
      <c r="Y623" s="115"/>
      <c r="Z623" s="115"/>
      <c r="AA623" s="115"/>
      <c r="AB623" s="115"/>
      <c r="AC623" s="115"/>
    </row>
    <row r="624" spans="1:29" ht="15.75" customHeight="1" x14ac:dyDescent="0.3">
      <c r="A624" s="115"/>
      <c r="B624" s="115"/>
      <c r="C624" s="116"/>
      <c r="D624" s="116"/>
      <c r="E624" s="116"/>
      <c r="F624" s="116"/>
      <c r="G624" s="116"/>
      <c r="H624" s="116"/>
      <c r="I624" s="115"/>
      <c r="J624" s="115"/>
      <c r="K624" s="115"/>
      <c r="L624" s="115"/>
      <c r="M624" s="115"/>
      <c r="N624" s="115"/>
      <c r="O624" s="115"/>
      <c r="P624" s="115"/>
      <c r="Q624" s="115"/>
      <c r="R624" s="115"/>
      <c r="S624" s="115"/>
      <c r="T624" s="115"/>
      <c r="U624" s="115"/>
      <c r="V624" s="115"/>
      <c r="W624" s="115"/>
      <c r="X624" s="115"/>
      <c r="Y624" s="115"/>
      <c r="Z624" s="115"/>
      <c r="AA624" s="115"/>
      <c r="AB624" s="115"/>
      <c r="AC624" s="115"/>
    </row>
    <row r="625" spans="1:29" ht="15.75" customHeight="1" x14ac:dyDescent="0.3">
      <c r="A625" s="115"/>
      <c r="B625" s="115"/>
      <c r="C625" s="116"/>
      <c r="D625" s="116"/>
      <c r="E625" s="116"/>
      <c r="F625" s="116"/>
      <c r="G625" s="116"/>
      <c r="H625" s="116"/>
      <c r="I625" s="115"/>
      <c r="J625" s="115"/>
      <c r="K625" s="115"/>
      <c r="L625" s="115"/>
      <c r="M625" s="115"/>
      <c r="N625" s="115"/>
      <c r="O625" s="115"/>
      <c r="P625" s="115"/>
      <c r="Q625" s="115"/>
      <c r="R625" s="115"/>
      <c r="S625" s="115"/>
      <c r="T625" s="115"/>
      <c r="U625" s="115"/>
      <c r="V625" s="115"/>
      <c r="W625" s="115"/>
      <c r="X625" s="115"/>
      <c r="Y625" s="115"/>
      <c r="Z625" s="115"/>
      <c r="AA625" s="115"/>
      <c r="AB625" s="115"/>
      <c r="AC625" s="115"/>
    </row>
    <row r="626" spans="1:29" ht="15.75" customHeight="1" x14ac:dyDescent="0.3">
      <c r="A626" s="115"/>
      <c r="B626" s="115"/>
      <c r="C626" s="116"/>
      <c r="D626" s="116"/>
      <c r="E626" s="116"/>
      <c r="F626" s="116"/>
      <c r="G626" s="116"/>
      <c r="H626" s="116"/>
      <c r="I626" s="115"/>
      <c r="J626" s="115"/>
      <c r="K626" s="115"/>
      <c r="L626" s="115"/>
      <c r="M626" s="115"/>
      <c r="N626" s="115"/>
      <c r="O626" s="115"/>
      <c r="P626" s="115"/>
      <c r="Q626" s="115"/>
      <c r="R626" s="115"/>
      <c r="S626" s="115"/>
      <c r="T626" s="115"/>
      <c r="U626" s="115"/>
      <c r="V626" s="115"/>
      <c r="W626" s="115"/>
      <c r="X626" s="115"/>
      <c r="Y626" s="115"/>
      <c r="Z626" s="115"/>
      <c r="AA626" s="115"/>
      <c r="AB626" s="115"/>
      <c r="AC626" s="115"/>
    </row>
    <row r="627" spans="1:29" ht="15.75" customHeight="1" x14ac:dyDescent="0.3">
      <c r="A627" s="115"/>
      <c r="B627" s="115"/>
      <c r="C627" s="116"/>
      <c r="D627" s="116"/>
      <c r="E627" s="116"/>
      <c r="F627" s="116"/>
      <c r="G627" s="116"/>
      <c r="H627" s="116"/>
      <c r="I627" s="115"/>
      <c r="J627" s="115"/>
      <c r="K627" s="115"/>
      <c r="L627" s="115"/>
      <c r="M627" s="115"/>
      <c r="N627" s="115"/>
      <c r="O627" s="115"/>
      <c r="P627" s="115"/>
      <c r="Q627" s="115"/>
      <c r="R627" s="115"/>
      <c r="S627" s="115"/>
      <c r="T627" s="115"/>
      <c r="U627" s="115"/>
      <c r="V627" s="115"/>
      <c r="W627" s="115"/>
      <c r="X627" s="115"/>
      <c r="Y627" s="115"/>
      <c r="Z627" s="115"/>
      <c r="AA627" s="115"/>
      <c r="AB627" s="115"/>
      <c r="AC627" s="115"/>
    </row>
    <row r="628" spans="1:29" ht="15.75" customHeight="1" x14ac:dyDescent="0.3">
      <c r="A628" s="115"/>
      <c r="B628" s="115"/>
      <c r="C628" s="116"/>
      <c r="D628" s="116"/>
      <c r="E628" s="116"/>
      <c r="F628" s="116"/>
      <c r="G628" s="116"/>
      <c r="H628" s="116"/>
      <c r="I628" s="115"/>
      <c r="J628" s="115"/>
      <c r="K628" s="115"/>
      <c r="L628" s="115"/>
      <c r="M628" s="115"/>
      <c r="N628" s="115"/>
      <c r="O628" s="115"/>
      <c r="P628" s="115"/>
      <c r="Q628" s="115"/>
      <c r="R628" s="115"/>
      <c r="S628" s="115"/>
      <c r="T628" s="115"/>
      <c r="U628" s="115"/>
      <c r="V628" s="115"/>
      <c r="W628" s="115"/>
      <c r="X628" s="115"/>
      <c r="Y628" s="115"/>
      <c r="Z628" s="115"/>
      <c r="AA628" s="115"/>
      <c r="AB628" s="115"/>
      <c r="AC628" s="115"/>
    </row>
    <row r="629" spans="1:29" ht="15.75" customHeight="1" x14ac:dyDescent="0.3">
      <c r="A629" s="115"/>
      <c r="B629" s="115"/>
      <c r="C629" s="116"/>
      <c r="D629" s="116"/>
      <c r="E629" s="116"/>
      <c r="F629" s="116"/>
      <c r="G629" s="116"/>
      <c r="H629" s="116"/>
      <c r="I629" s="115"/>
      <c r="J629" s="115"/>
      <c r="K629" s="115"/>
      <c r="L629" s="115"/>
      <c r="M629" s="115"/>
      <c r="N629" s="115"/>
      <c r="O629" s="115"/>
      <c r="P629" s="115"/>
      <c r="Q629" s="115"/>
      <c r="R629" s="115"/>
      <c r="S629" s="115"/>
      <c r="T629" s="115"/>
      <c r="U629" s="115"/>
      <c r="V629" s="115"/>
      <c r="W629" s="115"/>
      <c r="X629" s="115"/>
      <c r="Y629" s="115"/>
      <c r="Z629" s="115"/>
      <c r="AA629" s="115"/>
      <c r="AB629" s="115"/>
      <c r="AC629" s="115"/>
    </row>
    <row r="630" spans="1:29" ht="15.75" customHeight="1" x14ac:dyDescent="0.3">
      <c r="A630" s="115"/>
      <c r="B630" s="115"/>
      <c r="C630" s="116"/>
      <c r="D630" s="116"/>
      <c r="E630" s="116"/>
      <c r="F630" s="116"/>
      <c r="G630" s="116"/>
      <c r="H630" s="116"/>
      <c r="I630" s="115"/>
      <c r="J630" s="115"/>
      <c r="K630" s="115"/>
      <c r="L630" s="115"/>
      <c r="M630" s="115"/>
      <c r="N630" s="115"/>
      <c r="O630" s="115"/>
      <c r="P630" s="115"/>
      <c r="Q630" s="115"/>
      <c r="R630" s="115"/>
      <c r="S630" s="115"/>
      <c r="T630" s="115"/>
      <c r="U630" s="115"/>
      <c r="V630" s="115"/>
      <c r="W630" s="115"/>
      <c r="X630" s="115"/>
      <c r="Y630" s="115"/>
      <c r="Z630" s="115"/>
      <c r="AA630" s="115"/>
      <c r="AB630" s="115"/>
      <c r="AC630" s="115"/>
    </row>
    <row r="631" spans="1:29" ht="15.75" customHeight="1" x14ac:dyDescent="0.3">
      <c r="A631" s="115"/>
      <c r="B631" s="115"/>
      <c r="C631" s="116"/>
      <c r="D631" s="116"/>
      <c r="E631" s="116"/>
      <c r="F631" s="116"/>
      <c r="G631" s="116"/>
      <c r="H631" s="116"/>
      <c r="I631" s="115"/>
      <c r="J631" s="115"/>
      <c r="K631" s="115"/>
      <c r="L631" s="115"/>
      <c r="M631" s="115"/>
      <c r="N631" s="115"/>
      <c r="O631" s="115"/>
      <c r="P631" s="115"/>
      <c r="Q631" s="115"/>
      <c r="R631" s="115"/>
      <c r="S631" s="115"/>
      <c r="T631" s="115"/>
      <c r="U631" s="115"/>
      <c r="V631" s="115"/>
      <c r="W631" s="115"/>
      <c r="X631" s="115"/>
      <c r="Y631" s="115"/>
      <c r="Z631" s="115"/>
      <c r="AA631" s="115"/>
      <c r="AB631" s="115"/>
      <c r="AC631" s="115"/>
    </row>
    <row r="632" spans="1:29" ht="15.75" customHeight="1" x14ac:dyDescent="0.3">
      <c r="A632" s="115"/>
      <c r="B632" s="115"/>
      <c r="C632" s="116"/>
      <c r="D632" s="116"/>
      <c r="E632" s="116"/>
      <c r="F632" s="116"/>
      <c r="G632" s="116"/>
      <c r="H632" s="116"/>
      <c r="I632" s="115"/>
      <c r="J632" s="115"/>
      <c r="K632" s="115"/>
      <c r="L632" s="115"/>
      <c r="M632" s="115"/>
      <c r="N632" s="115"/>
      <c r="O632" s="115"/>
      <c r="P632" s="115"/>
      <c r="Q632" s="115"/>
      <c r="R632" s="115"/>
      <c r="S632" s="115"/>
      <c r="T632" s="115"/>
      <c r="U632" s="115"/>
      <c r="V632" s="115"/>
      <c r="W632" s="115"/>
      <c r="X632" s="115"/>
      <c r="Y632" s="115"/>
      <c r="Z632" s="115"/>
      <c r="AA632" s="115"/>
      <c r="AB632" s="115"/>
      <c r="AC632" s="115"/>
    </row>
    <row r="633" spans="1:29" ht="15.75" customHeight="1" x14ac:dyDescent="0.3">
      <c r="A633" s="115"/>
      <c r="B633" s="115"/>
      <c r="C633" s="116"/>
      <c r="D633" s="116"/>
      <c r="E633" s="116"/>
      <c r="F633" s="116"/>
      <c r="G633" s="116"/>
      <c r="H633" s="116"/>
      <c r="I633" s="115"/>
      <c r="J633" s="115"/>
      <c r="K633" s="115"/>
      <c r="L633" s="115"/>
      <c r="M633" s="115"/>
      <c r="N633" s="115"/>
      <c r="O633" s="115"/>
      <c r="P633" s="115"/>
      <c r="Q633" s="115"/>
      <c r="R633" s="115"/>
      <c r="S633" s="115"/>
      <c r="T633" s="115"/>
      <c r="U633" s="115"/>
      <c r="V633" s="115"/>
      <c r="W633" s="115"/>
      <c r="X633" s="115"/>
      <c r="Y633" s="115"/>
      <c r="Z633" s="115"/>
      <c r="AA633" s="115"/>
      <c r="AB633" s="115"/>
      <c r="AC633" s="115"/>
    </row>
    <row r="634" spans="1:29" ht="15.75" customHeight="1" x14ac:dyDescent="0.3">
      <c r="A634" s="115"/>
      <c r="B634" s="115"/>
      <c r="C634" s="116"/>
      <c r="D634" s="116"/>
      <c r="E634" s="116"/>
      <c r="F634" s="116"/>
      <c r="G634" s="116"/>
      <c r="H634" s="116"/>
      <c r="I634" s="115"/>
      <c r="J634" s="115"/>
      <c r="K634" s="115"/>
      <c r="L634" s="115"/>
      <c r="M634" s="115"/>
      <c r="N634" s="115"/>
      <c r="O634" s="115"/>
      <c r="P634" s="115"/>
      <c r="Q634" s="115"/>
      <c r="R634" s="115"/>
      <c r="S634" s="115"/>
      <c r="T634" s="115"/>
      <c r="U634" s="115"/>
      <c r="V634" s="115"/>
      <c r="W634" s="115"/>
      <c r="X634" s="115"/>
      <c r="Y634" s="115"/>
      <c r="Z634" s="115"/>
      <c r="AA634" s="115"/>
      <c r="AB634" s="115"/>
      <c r="AC634" s="115"/>
    </row>
    <row r="635" spans="1:29" ht="15.75" customHeight="1" x14ac:dyDescent="0.3">
      <c r="A635" s="115"/>
      <c r="B635" s="115"/>
      <c r="C635" s="116"/>
      <c r="D635" s="116"/>
      <c r="E635" s="116"/>
      <c r="F635" s="116"/>
      <c r="G635" s="116"/>
      <c r="H635" s="116"/>
      <c r="I635" s="115"/>
      <c r="J635" s="115"/>
      <c r="K635" s="115"/>
      <c r="L635" s="115"/>
      <c r="M635" s="115"/>
      <c r="N635" s="115"/>
      <c r="O635" s="115"/>
      <c r="P635" s="115"/>
      <c r="Q635" s="115"/>
      <c r="R635" s="115"/>
      <c r="S635" s="115"/>
      <c r="T635" s="115"/>
      <c r="U635" s="115"/>
      <c r="V635" s="115"/>
      <c r="W635" s="115"/>
      <c r="X635" s="115"/>
      <c r="Y635" s="115"/>
      <c r="Z635" s="115"/>
      <c r="AA635" s="115"/>
      <c r="AB635" s="115"/>
      <c r="AC635" s="115"/>
    </row>
    <row r="636" spans="1:29" ht="15.75" customHeight="1" x14ac:dyDescent="0.3">
      <c r="A636" s="115"/>
      <c r="B636" s="115"/>
      <c r="C636" s="116"/>
      <c r="D636" s="116"/>
      <c r="E636" s="116"/>
      <c r="F636" s="116"/>
      <c r="G636" s="116"/>
      <c r="H636" s="116"/>
      <c r="I636" s="115"/>
      <c r="J636" s="115"/>
      <c r="K636" s="115"/>
      <c r="L636" s="115"/>
      <c r="M636" s="115"/>
      <c r="N636" s="115"/>
      <c r="O636" s="115"/>
      <c r="P636" s="115"/>
      <c r="Q636" s="115"/>
      <c r="R636" s="115"/>
      <c r="S636" s="115"/>
      <c r="T636" s="115"/>
      <c r="U636" s="115"/>
      <c r="V636" s="115"/>
      <c r="W636" s="115"/>
      <c r="X636" s="115"/>
      <c r="Y636" s="115"/>
      <c r="Z636" s="115"/>
      <c r="AA636" s="115"/>
      <c r="AB636" s="115"/>
      <c r="AC636" s="115"/>
    </row>
    <row r="637" spans="1:29" ht="15.75" customHeight="1" x14ac:dyDescent="0.3">
      <c r="A637" s="115"/>
      <c r="B637" s="115"/>
      <c r="C637" s="116"/>
      <c r="D637" s="116"/>
      <c r="E637" s="116"/>
      <c r="F637" s="116"/>
      <c r="G637" s="116"/>
      <c r="H637" s="116"/>
      <c r="I637" s="115"/>
      <c r="J637" s="115"/>
      <c r="K637" s="115"/>
      <c r="L637" s="115"/>
      <c r="M637" s="115"/>
      <c r="N637" s="115"/>
      <c r="O637" s="115"/>
      <c r="P637" s="115"/>
      <c r="Q637" s="115"/>
      <c r="R637" s="115"/>
      <c r="S637" s="115"/>
      <c r="T637" s="115"/>
      <c r="U637" s="115"/>
      <c r="V637" s="115"/>
      <c r="W637" s="115"/>
      <c r="X637" s="115"/>
      <c r="Y637" s="115"/>
      <c r="Z637" s="115"/>
      <c r="AA637" s="115"/>
      <c r="AB637" s="115"/>
      <c r="AC637" s="115"/>
    </row>
    <row r="638" spans="1:29" ht="15.75" customHeight="1" x14ac:dyDescent="0.3">
      <c r="A638" s="115"/>
      <c r="B638" s="115"/>
      <c r="C638" s="116"/>
      <c r="D638" s="116"/>
      <c r="E638" s="116"/>
      <c r="F638" s="116"/>
      <c r="G638" s="116"/>
      <c r="H638" s="116"/>
      <c r="I638" s="115"/>
      <c r="J638" s="115"/>
      <c r="K638" s="115"/>
      <c r="L638" s="115"/>
      <c r="M638" s="115"/>
      <c r="N638" s="115"/>
      <c r="O638" s="115"/>
      <c r="P638" s="115"/>
      <c r="Q638" s="115"/>
      <c r="R638" s="115"/>
      <c r="S638" s="115"/>
      <c r="T638" s="115"/>
      <c r="U638" s="115"/>
      <c r="V638" s="115"/>
      <c r="W638" s="115"/>
      <c r="X638" s="115"/>
      <c r="Y638" s="115"/>
      <c r="Z638" s="115"/>
      <c r="AA638" s="115"/>
      <c r="AB638" s="115"/>
      <c r="AC638" s="115"/>
    </row>
    <row r="639" spans="1:29" ht="15.75" customHeight="1" x14ac:dyDescent="0.3">
      <c r="A639" s="115"/>
      <c r="B639" s="115"/>
      <c r="C639" s="116"/>
      <c r="D639" s="116"/>
      <c r="E639" s="116"/>
      <c r="F639" s="116"/>
      <c r="G639" s="116"/>
      <c r="H639" s="116"/>
      <c r="I639" s="115"/>
      <c r="J639" s="115"/>
      <c r="K639" s="115"/>
      <c r="L639" s="115"/>
      <c r="M639" s="115"/>
      <c r="N639" s="115"/>
      <c r="O639" s="115"/>
      <c r="P639" s="115"/>
      <c r="Q639" s="115"/>
      <c r="R639" s="115"/>
      <c r="S639" s="115"/>
      <c r="T639" s="115"/>
      <c r="U639" s="115"/>
      <c r="V639" s="115"/>
      <c r="W639" s="115"/>
      <c r="X639" s="115"/>
      <c r="Y639" s="115"/>
      <c r="Z639" s="115"/>
      <c r="AA639" s="115"/>
      <c r="AB639" s="115"/>
      <c r="AC639" s="115"/>
    </row>
    <row r="640" spans="1:29" ht="15.75" customHeight="1" x14ac:dyDescent="0.3">
      <c r="A640" s="115"/>
      <c r="B640" s="115"/>
      <c r="C640" s="116"/>
      <c r="D640" s="116"/>
      <c r="E640" s="116"/>
      <c r="F640" s="116"/>
      <c r="G640" s="116"/>
      <c r="H640" s="116"/>
      <c r="I640" s="115"/>
      <c r="J640" s="115"/>
      <c r="K640" s="115"/>
      <c r="L640" s="115"/>
      <c r="M640" s="115"/>
      <c r="N640" s="115"/>
      <c r="O640" s="115"/>
      <c r="P640" s="115"/>
      <c r="Q640" s="115"/>
      <c r="R640" s="115"/>
      <c r="S640" s="115"/>
      <c r="T640" s="115"/>
      <c r="U640" s="115"/>
      <c r="V640" s="115"/>
      <c r="W640" s="115"/>
      <c r="X640" s="115"/>
      <c r="Y640" s="115"/>
      <c r="Z640" s="115"/>
      <c r="AA640" s="115"/>
      <c r="AB640" s="115"/>
      <c r="AC640" s="115"/>
    </row>
    <row r="641" spans="1:29" ht="15.75" customHeight="1" x14ac:dyDescent="0.3">
      <c r="A641" s="115"/>
      <c r="B641" s="115"/>
      <c r="C641" s="116"/>
      <c r="D641" s="116"/>
      <c r="E641" s="116"/>
      <c r="F641" s="116"/>
      <c r="G641" s="116"/>
      <c r="H641" s="116"/>
      <c r="I641" s="115"/>
      <c r="J641" s="115"/>
      <c r="K641" s="115"/>
      <c r="L641" s="115"/>
      <c r="M641" s="115"/>
      <c r="N641" s="115"/>
      <c r="O641" s="115"/>
      <c r="P641" s="115"/>
      <c r="Q641" s="115"/>
      <c r="R641" s="115"/>
      <c r="S641" s="115"/>
      <c r="T641" s="115"/>
      <c r="U641" s="115"/>
      <c r="V641" s="115"/>
      <c r="W641" s="115"/>
      <c r="X641" s="115"/>
      <c r="Y641" s="115"/>
      <c r="Z641" s="115"/>
      <c r="AA641" s="115"/>
      <c r="AB641" s="115"/>
      <c r="AC641" s="115"/>
    </row>
    <row r="642" spans="1:29" ht="15.75" customHeight="1" x14ac:dyDescent="0.3">
      <c r="A642" s="115"/>
      <c r="B642" s="115"/>
      <c r="C642" s="116"/>
      <c r="D642" s="116"/>
      <c r="E642" s="116"/>
      <c r="F642" s="116"/>
      <c r="G642" s="116"/>
      <c r="H642" s="116"/>
      <c r="I642" s="115"/>
      <c r="J642" s="115"/>
      <c r="K642" s="115"/>
      <c r="L642" s="115"/>
      <c r="M642" s="115"/>
      <c r="N642" s="115"/>
      <c r="O642" s="115"/>
      <c r="P642" s="115"/>
      <c r="Q642" s="115"/>
      <c r="R642" s="115"/>
      <c r="S642" s="115"/>
      <c r="T642" s="115"/>
      <c r="U642" s="115"/>
      <c r="V642" s="115"/>
      <c r="W642" s="115"/>
      <c r="X642" s="115"/>
      <c r="Y642" s="115"/>
      <c r="Z642" s="115"/>
      <c r="AA642" s="115"/>
      <c r="AB642" s="115"/>
      <c r="AC642" s="115"/>
    </row>
    <row r="643" spans="1:29" ht="15.75" customHeight="1" x14ac:dyDescent="0.3">
      <c r="A643" s="115"/>
      <c r="B643" s="115"/>
      <c r="C643" s="116"/>
      <c r="D643" s="116"/>
      <c r="E643" s="116"/>
      <c r="F643" s="116"/>
      <c r="G643" s="116"/>
      <c r="H643" s="116"/>
      <c r="I643" s="115"/>
      <c r="J643" s="115"/>
      <c r="K643" s="115"/>
      <c r="L643" s="115"/>
      <c r="M643" s="115"/>
      <c r="N643" s="115"/>
      <c r="O643" s="115"/>
      <c r="P643" s="115"/>
      <c r="Q643" s="115"/>
      <c r="R643" s="115"/>
      <c r="S643" s="115"/>
      <c r="T643" s="115"/>
      <c r="U643" s="115"/>
      <c r="V643" s="115"/>
      <c r="W643" s="115"/>
      <c r="X643" s="115"/>
      <c r="Y643" s="115"/>
      <c r="Z643" s="115"/>
      <c r="AA643" s="115"/>
      <c r="AB643" s="115"/>
      <c r="AC643" s="115"/>
    </row>
    <row r="644" spans="1:29" ht="15.75" customHeight="1" x14ac:dyDescent="0.3">
      <c r="A644" s="115"/>
      <c r="B644" s="115"/>
      <c r="C644" s="116"/>
      <c r="D644" s="116"/>
      <c r="E644" s="116"/>
      <c r="F644" s="116"/>
      <c r="G644" s="116"/>
      <c r="H644" s="116"/>
      <c r="I644" s="115"/>
      <c r="J644" s="115"/>
      <c r="K644" s="115"/>
      <c r="L644" s="115"/>
      <c r="M644" s="115"/>
      <c r="N644" s="115"/>
      <c r="O644" s="115"/>
      <c r="P644" s="115"/>
      <c r="Q644" s="115"/>
      <c r="R644" s="115"/>
      <c r="S644" s="115"/>
      <c r="T644" s="115"/>
      <c r="U644" s="115"/>
      <c r="V644" s="115"/>
      <c r="W644" s="115"/>
      <c r="X644" s="115"/>
      <c r="Y644" s="115"/>
      <c r="Z644" s="115"/>
      <c r="AA644" s="115"/>
      <c r="AB644" s="115"/>
      <c r="AC644" s="115"/>
    </row>
    <row r="645" spans="1:29" ht="15.75" customHeight="1" x14ac:dyDescent="0.3">
      <c r="A645" s="115"/>
      <c r="B645" s="115"/>
      <c r="C645" s="116"/>
      <c r="D645" s="116"/>
      <c r="E645" s="116"/>
      <c r="F645" s="116"/>
      <c r="G645" s="116"/>
      <c r="H645" s="116"/>
      <c r="I645" s="115"/>
      <c r="J645" s="115"/>
      <c r="K645" s="115"/>
      <c r="L645" s="115"/>
      <c r="M645" s="115"/>
      <c r="N645" s="115"/>
      <c r="O645" s="115"/>
      <c r="P645" s="115"/>
      <c r="Q645" s="115"/>
      <c r="R645" s="115"/>
      <c r="S645" s="115"/>
      <c r="T645" s="115"/>
      <c r="U645" s="115"/>
      <c r="V645" s="115"/>
      <c r="W645" s="115"/>
      <c r="X645" s="115"/>
      <c r="Y645" s="115"/>
      <c r="Z645" s="115"/>
      <c r="AA645" s="115"/>
      <c r="AB645" s="115"/>
      <c r="AC645" s="115"/>
    </row>
    <row r="646" spans="1:29" ht="15.75" customHeight="1" x14ac:dyDescent="0.3">
      <c r="A646" s="115"/>
      <c r="B646" s="115"/>
      <c r="C646" s="116"/>
      <c r="D646" s="116"/>
      <c r="E646" s="116"/>
      <c r="F646" s="116"/>
      <c r="G646" s="116"/>
      <c r="H646" s="116"/>
      <c r="I646" s="115"/>
      <c r="J646" s="115"/>
      <c r="K646" s="115"/>
      <c r="L646" s="115"/>
      <c r="M646" s="115"/>
      <c r="N646" s="115"/>
      <c r="O646" s="115"/>
      <c r="P646" s="115"/>
      <c r="Q646" s="115"/>
      <c r="R646" s="115"/>
      <c r="S646" s="115"/>
      <c r="T646" s="115"/>
      <c r="U646" s="115"/>
      <c r="V646" s="115"/>
      <c r="W646" s="115"/>
      <c r="X646" s="115"/>
      <c r="Y646" s="115"/>
      <c r="Z646" s="115"/>
      <c r="AA646" s="115"/>
      <c r="AB646" s="115"/>
      <c r="AC646" s="115"/>
    </row>
    <row r="647" spans="1:29" ht="15.75" customHeight="1" x14ac:dyDescent="0.3">
      <c r="A647" s="115"/>
      <c r="B647" s="115"/>
      <c r="C647" s="116"/>
      <c r="D647" s="116"/>
      <c r="E647" s="116"/>
      <c r="F647" s="116"/>
      <c r="G647" s="116"/>
      <c r="H647" s="116"/>
      <c r="I647" s="115"/>
      <c r="J647" s="115"/>
      <c r="K647" s="115"/>
      <c r="L647" s="115"/>
      <c r="M647" s="115"/>
      <c r="N647" s="115"/>
      <c r="O647" s="115"/>
      <c r="P647" s="115"/>
      <c r="Q647" s="115"/>
      <c r="R647" s="115"/>
      <c r="S647" s="115"/>
      <c r="T647" s="115"/>
      <c r="U647" s="115"/>
      <c r="V647" s="115"/>
      <c r="W647" s="115"/>
      <c r="X647" s="115"/>
      <c r="Y647" s="115"/>
      <c r="Z647" s="115"/>
      <c r="AA647" s="115"/>
      <c r="AB647" s="115"/>
      <c r="AC647" s="115"/>
    </row>
    <row r="648" spans="1:29" ht="15.75" customHeight="1" x14ac:dyDescent="0.3">
      <c r="A648" s="115"/>
      <c r="B648" s="115"/>
      <c r="C648" s="116"/>
      <c r="D648" s="116"/>
      <c r="E648" s="116"/>
      <c r="F648" s="116"/>
      <c r="G648" s="116"/>
      <c r="H648" s="116"/>
      <c r="I648" s="115"/>
      <c r="J648" s="115"/>
      <c r="K648" s="115"/>
      <c r="L648" s="115"/>
      <c r="M648" s="115"/>
      <c r="N648" s="115"/>
      <c r="O648" s="115"/>
      <c r="P648" s="115"/>
      <c r="Q648" s="115"/>
      <c r="R648" s="115"/>
      <c r="S648" s="115"/>
      <c r="T648" s="115"/>
      <c r="U648" s="115"/>
      <c r="V648" s="115"/>
      <c r="W648" s="115"/>
      <c r="X648" s="115"/>
      <c r="Y648" s="115"/>
      <c r="Z648" s="115"/>
      <c r="AA648" s="115"/>
      <c r="AB648" s="115"/>
      <c r="AC648" s="115"/>
    </row>
    <row r="649" spans="1:29" ht="15.75" customHeight="1" x14ac:dyDescent="0.3">
      <c r="A649" s="115"/>
      <c r="B649" s="115"/>
      <c r="C649" s="116"/>
      <c r="D649" s="116"/>
      <c r="E649" s="116"/>
      <c r="F649" s="116"/>
      <c r="G649" s="116"/>
      <c r="H649" s="116"/>
      <c r="I649" s="115"/>
      <c r="J649" s="115"/>
      <c r="K649" s="115"/>
      <c r="L649" s="115"/>
      <c r="M649" s="115"/>
      <c r="N649" s="115"/>
      <c r="O649" s="115"/>
      <c r="P649" s="115"/>
      <c r="Q649" s="115"/>
      <c r="R649" s="115"/>
      <c r="S649" s="115"/>
      <c r="T649" s="115"/>
      <c r="U649" s="115"/>
      <c r="V649" s="115"/>
      <c r="W649" s="115"/>
      <c r="X649" s="115"/>
      <c r="Y649" s="115"/>
      <c r="Z649" s="115"/>
      <c r="AA649" s="115"/>
      <c r="AB649" s="115"/>
      <c r="AC649" s="115"/>
    </row>
    <row r="650" spans="1:29" ht="15.75" customHeight="1" x14ac:dyDescent="0.3">
      <c r="A650" s="115"/>
      <c r="B650" s="115"/>
      <c r="C650" s="116"/>
      <c r="D650" s="116"/>
      <c r="E650" s="116"/>
      <c r="F650" s="116"/>
      <c r="G650" s="116"/>
      <c r="H650" s="116"/>
      <c r="I650" s="115"/>
      <c r="J650" s="115"/>
      <c r="K650" s="115"/>
      <c r="L650" s="115"/>
      <c r="M650" s="115"/>
      <c r="N650" s="115"/>
      <c r="O650" s="115"/>
      <c r="P650" s="115"/>
      <c r="Q650" s="115"/>
      <c r="R650" s="115"/>
      <c r="S650" s="115"/>
      <c r="T650" s="115"/>
      <c r="U650" s="115"/>
      <c r="V650" s="115"/>
      <c r="W650" s="115"/>
      <c r="X650" s="115"/>
      <c r="Y650" s="115"/>
      <c r="Z650" s="115"/>
      <c r="AA650" s="115"/>
      <c r="AB650" s="115"/>
      <c r="AC650" s="115"/>
    </row>
    <row r="651" spans="1:29" ht="15.75" customHeight="1" x14ac:dyDescent="0.3">
      <c r="A651" s="115"/>
      <c r="B651" s="115"/>
      <c r="C651" s="116"/>
      <c r="D651" s="116"/>
      <c r="E651" s="116"/>
      <c r="F651" s="116"/>
      <c r="G651" s="116"/>
      <c r="H651" s="116"/>
      <c r="I651" s="115"/>
      <c r="J651" s="115"/>
      <c r="K651" s="115"/>
      <c r="L651" s="115"/>
      <c r="M651" s="115"/>
      <c r="N651" s="115"/>
      <c r="O651" s="115"/>
      <c r="P651" s="115"/>
      <c r="Q651" s="115"/>
      <c r="R651" s="115"/>
      <c r="S651" s="115"/>
      <c r="T651" s="115"/>
      <c r="U651" s="115"/>
      <c r="V651" s="115"/>
      <c r="W651" s="115"/>
      <c r="X651" s="115"/>
      <c r="Y651" s="115"/>
      <c r="Z651" s="115"/>
      <c r="AA651" s="115"/>
      <c r="AB651" s="115"/>
      <c r="AC651" s="115"/>
    </row>
    <row r="652" spans="1:29" ht="15.75" customHeight="1" x14ac:dyDescent="0.3">
      <c r="A652" s="115"/>
      <c r="B652" s="115"/>
      <c r="C652" s="116"/>
      <c r="D652" s="116"/>
      <c r="E652" s="116"/>
      <c r="F652" s="116"/>
      <c r="G652" s="116"/>
      <c r="H652" s="116"/>
      <c r="I652" s="115"/>
      <c r="J652" s="115"/>
      <c r="K652" s="115"/>
      <c r="L652" s="115"/>
      <c r="M652" s="115"/>
      <c r="N652" s="115"/>
      <c r="O652" s="115"/>
      <c r="P652" s="115"/>
      <c r="Q652" s="115"/>
      <c r="R652" s="115"/>
      <c r="S652" s="115"/>
      <c r="T652" s="115"/>
      <c r="U652" s="115"/>
      <c r="V652" s="115"/>
      <c r="W652" s="115"/>
      <c r="X652" s="115"/>
      <c r="Y652" s="115"/>
      <c r="Z652" s="115"/>
      <c r="AA652" s="115"/>
      <c r="AB652" s="115"/>
      <c r="AC652" s="115"/>
    </row>
    <row r="653" spans="1:29" ht="15.75" customHeight="1" x14ac:dyDescent="0.3">
      <c r="A653" s="115"/>
      <c r="B653" s="115"/>
      <c r="C653" s="116"/>
      <c r="D653" s="116"/>
      <c r="E653" s="116"/>
      <c r="F653" s="116"/>
      <c r="G653" s="116"/>
      <c r="H653" s="116"/>
      <c r="I653" s="115"/>
      <c r="J653" s="115"/>
      <c r="K653" s="115"/>
      <c r="L653" s="115"/>
      <c r="M653" s="115"/>
      <c r="N653" s="115"/>
      <c r="O653" s="115"/>
      <c r="P653" s="115"/>
      <c r="Q653" s="115"/>
      <c r="R653" s="115"/>
      <c r="S653" s="115"/>
      <c r="T653" s="115"/>
      <c r="U653" s="115"/>
      <c r="V653" s="115"/>
      <c r="W653" s="115"/>
      <c r="X653" s="115"/>
      <c r="Y653" s="115"/>
      <c r="Z653" s="115"/>
      <c r="AA653" s="115"/>
      <c r="AB653" s="115"/>
      <c r="AC653" s="115"/>
    </row>
    <row r="654" spans="1:29" ht="15.75" customHeight="1" x14ac:dyDescent="0.3">
      <c r="A654" s="115"/>
      <c r="B654" s="115"/>
      <c r="C654" s="116"/>
      <c r="D654" s="116"/>
      <c r="E654" s="116"/>
      <c r="F654" s="116"/>
      <c r="G654" s="116"/>
      <c r="H654" s="116"/>
      <c r="I654" s="115"/>
      <c r="J654" s="115"/>
      <c r="K654" s="115"/>
      <c r="L654" s="115"/>
      <c r="M654" s="115"/>
      <c r="N654" s="115"/>
      <c r="O654" s="115"/>
      <c r="P654" s="115"/>
      <c r="Q654" s="115"/>
      <c r="R654" s="115"/>
      <c r="S654" s="115"/>
      <c r="T654" s="115"/>
      <c r="U654" s="115"/>
      <c r="V654" s="115"/>
      <c r="W654" s="115"/>
      <c r="X654" s="115"/>
      <c r="Y654" s="115"/>
      <c r="Z654" s="115"/>
      <c r="AA654" s="115"/>
      <c r="AB654" s="115"/>
      <c r="AC654" s="115"/>
    </row>
    <row r="655" spans="1:29" ht="15.75" customHeight="1" x14ac:dyDescent="0.3">
      <c r="A655" s="115"/>
      <c r="B655" s="115"/>
      <c r="C655" s="116"/>
      <c r="D655" s="116"/>
      <c r="E655" s="116"/>
      <c r="F655" s="116"/>
      <c r="G655" s="116"/>
      <c r="H655" s="116"/>
      <c r="I655" s="115"/>
      <c r="J655" s="115"/>
      <c r="K655" s="115"/>
      <c r="L655" s="115"/>
      <c r="M655" s="115"/>
      <c r="N655" s="115"/>
      <c r="O655" s="115"/>
      <c r="P655" s="115"/>
      <c r="Q655" s="115"/>
      <c r="R655" s="115"/>
      <c r="S655" s="115"/>
      <c r="T655" s="115"/>
      <c r="U655" s="115"/>
      <c r="V655" s="115"/>
      <c r="W655" s="115"/>
      <c r="X655" s="115"/>
      <c r="Y655" s="115"/>
      <c r="Z655" s="115"/>
      <c r="AA655" s="115"/>
      <c r="AB655" s="115"/>
      <c r="AC655" s="115"/>
    </row>
    <row r="656" spans="1:29" ht="15.75" customHeight="1" x14ac:dyDescent="0.3">
      <c r="A656" s="115"/>
      <c r="B656" s="115"/>
      <c r="C656" s="116"/>
      <c r="D656" s="116"/>
      <c r="E656" s="116"/>
      <c r="F656" s="116"/>
      <c r="G656" s="116"/>
      <c r="H656" s="116"/>
      <c r="I656" s="115"/>
      <c r="J656" s="115"/>
      <c r="K656" s="115"/>
      <c r="L656" s="115"/>
      <c r="M656" s="115"/>
      <c r="N656" s="115"/>
      <c r="O656" s="115"/>
      <c r="P656" s="115"/>
      <c r="Q656" s="115"/>
      <c r="R656" s="115"/>
      <c r="S656" s="115"/>
      <c r="T656" s="115"/>
      <c r="U656" s="115"/>
      <c r="V656" s="115"/>
      <c r="W656" s="115"/>
      <c r="X656" s="115"/>
      <c r="Y656" s="115"/>
      <c r="Z656" s="115"/>
      <c r="AA656" s="115"/>
      <c r="AB656" s="115"/>
      <c r="AC656" s="115"/>
    </row>
    <row r="657" spans="1:29" ht="15.75" customHeight="1" x14ac:dyDescent="0.3">
      <c r="A657" s="115"/>
      <c r="B657" s="115"/>
      <c r="C657" s="116"/>
      <c r="D657" s="116"/>
      <c r="E657" s="116"/>
      <c r="F657" s="116"/>
      <c r="G657" s="116"/>
      <c r="H657" s="116"/>
      <c r="I657" s="115"/>
      <c r="J657" s="115"/>
      <c r="K657" s="115"/>
      <c r="L657" s="115"/>
      <c r="M657" s="115"/>
      <c r="N657" s="115"/>
      <c r="O657" s="115"/>
      <c r="P657" s="115"/>
      <c r="Q657" s="115"/>
      <c r="R657" s="115"/>
      <c r="S657" s="115"/>
      <c r="T657" s="115"/>
      <c r="U657" s="115"/>
      <c r="V657" s="115"/>
      <c r="W657" s="115"/>
      <c r="X657" s="115"/>
      <c r="Y657" s="115"/>
      <c r="Z657" s="115"/>
      <c r="AA657" s="115"/>
      <c r="AB657" s="115"/>
      <c r="AC657" s="115"/>
    </row>
    <row r="658" spans="1:29" ht="15.75" customHeight="1" x14ac:dyDescent="0.3">
      <c r="A658" s="115"/>
      <c r="B658" s="115"/>
      <c r="C658" s="116"/>
      <c r="D658" s="116"/>
      <c r="E658" s="116"/>
      <c r="F658" s="116"/>
      <c r="G658" s="116"/>
      <c r="H658" s="116"/>
      <c r="I658" s="115"/>
      <c r="J658" s="115"/>
      <c r="K658" s="115"/>
      <c r="L658" s="115"/>
      <c r="M658" s="115"/>
      <c r="N658" s="115"/>
      <c r="O658" s="115"/>
      <c r="P658" s="115"/>
      <c r="Q658" s="115"/>
      <c r="R658" s="115"/>
      <c r="S658" s="115"/>
      <c r="T658" s="115"/>
      <c r="U658" s="115"/>
      <c r="V658" s="115"/>
      <c r="W658" s="115"/>
      <c r="X658" s="115"/>
      <c r="Y658" s="115"/>
      <c r="Z658" s="115"/>
      <c r="AA658" s="115"/>
      <c r="AB658" s="115"/>
      <c r="AC658" s="115"/>
    </row>
    <row r="659" spans="1:29" ht="15.75" customHeight="1" x14ac:dyDescent="0.3">
      <c r="A659" s="115"/>
      <c r="B659" s="115"/>
      <c r="C659" s="116"/>
      <c r="D659" s="116"/>
      <c r="E659" s="116"/>
      <c r="F659" s="116"/>
      <c r="G659" s="116"/>
      <c r="H659" s="116"/>
      <c r="I659" s="115"/>
      <c r="J659" s="115"/>
      <c r="K659" s="115"/>
      <c r="L659" s="115"/>
      <c r="M659" s="115"/>
      <c r="N659" s="115"/>
      <c r="O659" s="115"/>
      <c r="P659" s="115"/>
      <c r="Q659" s="115"/>
      <c r="R659" s="115"/>
      <c r="S659" s="115"/>
      <c r="T659" s="115"/>
      <c r="U659" s="115"/>
      <c r="V659" s="115"/>
      <c r="W659" s="115"/>
      <c r="X659" s="115"/>
      <c r="Y659" s="115"/>
      <c r="Z659" s="115"/>
      <c r="AA659" s="115"/>
      <c r="AB659" s="115"/>
      <c r="AC659" s="115"/>
    </row>
    <row r="660" spans="1:29" ht="15.75" customHeight="1" x14ac:dyDescent="0.3">
      <c r="A660" s="115"/>
      <c r="B660" s="115"/>
      <c r="C660" s="116"/>
      <c r="D660" s="116"/>
      <c r="E660" s="116"/>
      <c r="F660" s="116"/>
      <c r="G660" s="116"/>
      <c r="H660" s="116"/>
      <c r="I660" s="115"/>
      <c r="J660" s="115"/>
      <c r="K660" s="115"/>
      <c r="L660" s="115"/>
      <c r="M660" s="115"/>
      <c r="N660" s="115"/>
      <c r="O660" s="115"/>
      <c r="P660" s="115"/>
      <c r="Q660" s="115"/>
      <c r="R660" s="115"/>
      <c r="S660" s="115"/>
      <c r="T660" s="115"/>
      <c r="U660" s="115"/>
      <c r="V660" s="115"/>
      <c r="W660" s="115"/>
      <c r="X660" s="115"/>
      <c r="Y660" s="115"/>
      <c r="Z660" s="115"/>
      <c r="AA660" s="115"/>
      <c r="AB660" s="115"/>
      <c r="AC660" s="115"/>
    </row>
    <row r="661" spans="1:29" ht="15.75" customHeight="1" x14ac:dyDescent="0.3">
      <c r="A661" s="115"/>
      <c r="B661" s="115"/>
      <c r="C661" s="116"/>
      <c r="D661" s="116"/>
      <c r="E661" s="116"/>
      <c r="F661" s="116"/>
      <c r="G661" s="116"/>
      <c r="H661" s="116"/>
      <c r="I661" s="115"/>
      <c r="J661" s="115"/>
      <c r="K661" s="115"/>
      <c r="L661" s="115"/>
      <c r="M661" s="115"/>
      <c r="N661" s="115"/>
      <c r="O661" s="115"/>
      <c r="P661" s="115"/>
      <c r="Q661" s="115"/>
      <c r="R661" s="115"/>
      <c r="S661" s="115"/>
      <c r="T661" s="115"/>
      <c r="U661" s="115"/>
      <c r="V661" s="115"/>
      <c r="W661" s="115"/>
      <c r="X661" s="115"/>
      <c r="Y661" s="115"/>
      <c r="Z661" s="115"/>
      <c r="AA661" s="115"/>
      <c r="AB661" s="115"/>
      <c r="AC661" s="115"/>
    </row>
    <row r="662" spans="1:29" ht="15.75" customHeight="1" x14ac:dyDescent="0.3">
      <c r="A662" s="115"/>
      <c r="B662" s="115"/>
      <c r="C662" s="116"/>
      <c r="D662" s="116"/>
      <c r="E662" s="116"/>
      <c r="F662" s="116"/>
      <c r="G662" s="116"/>
      <c r="H662" s="116"/>
      <c r="I662" s="115"/>
      <c r="J662" s="115"/>
      <c r="K662" s="115"/>
      <c r="L662" s="115"/>
      <c r="M662" s="115"/>
      <c r="N662" s="115"/>
      <c r="O662" s="115"/>
      <c r="P662" s="115"/>
      <c r="Q662" s="115"/>
      <c r="R662" s="115"/>
      <c r="S662" s="115"/>
      <c r="T662" s="115"/>
      <c r="U662" s="115"/>
      <c r="V662" s="115"/>
      <c r="W662" s="115"/>
      <c r="X662" s="115"/>
      <c r="Y662" s="115"/>
      <c r="Z662" s="115"/>
      <c r="AA662" s="115"/>
      <c r="AB662" s="115"/>
      <c r="AC662" s="115"/>
    </row>
    <row r="663" spans="1:29" ht="15.75" customHeight="1" x14ac:dyDescent="0.3">
      <c r="A663" s="115"/>
      <c r="B663" s="115"/>
      <c r="C663" s="116"/>
      <c r="D663" s="116"/>
      <c r="E663" s="116"/>
      <c r="F663" s="116"/>
      <c r="G663" s="116"/>
      <c r="H663" s="116"/>
      <c r="I663" s="115"/>
      <c r="J663" s="115"/>
      <c r="K663" s="115"/>
      <c r="L663" s="115"/>
      <c r="M663" s="115"/>
      <c r="N663" s="115"/>
      <c r="O663" s="115"/>
      <c r="P663" s="115"/>
      <c r="Q663" s="115"/>
      <c r="R663" s="115"/>
      <c r="S663" s="115"/>
      <c r="T663" s="115"/>
      <c r="U663" s="115"/>
      <c r="V663" s="115"/>
      <c r="W663" s="115"/>
      <c r="X663" s="115"/>
      <c r="Y663" s="115"/>
      <c r="Z663" s="115"/>
      <c r="AA663" s="115"/>
      <c r="AB663" s="115"/>
      <c r="AC663" s="115"/>
    </row>
    <row r="664" spans="1:29" ht="15.75" customHeight="1" x14ac:dyDescent="0.3">
      <c r="A664" s="115"/>
      <c r="B664" s="115"/>
      <c r="C664" s="116"/>
      <c r="D664" s="116"/>
      <c r="E664" s="116"/>
      <c r="F664" s="116"/>
      <c r="G664" s="116"/>
      <c r="H664" s="116"/>
      <c r="I664" s="115"/>
      <c r="J664" s="115"/>
      <c r="K664" s="115"/>
      <c r="L664" s="115"/>
      <c r="M664" s="115"/>
      <c r="N664" s="115"/>
      <c r="O664" s="115"/>
      <c r="P664" s="115"/>
      <c r="Q664" s="115"/>
      <c r="R664" s="115"/>
      <c r="S664" s="115"/>
      <c r="T664" s="115"/>
      <c r="U664" s="115"/>
      <c r="V664" s="115"/>
      <c r="W664" s="115"/>
      <c r="X664" s="115"/>
      <c r="Y664" s="115"/>
      <c r="Z664" s="115"/>
      <c r="AA664" s="115"/>
      <c r="AB664" s="115"/>
      <c r="AC664" s="115"/>
    </row>
    <row r="665" spans="1:29" ht="15.75" customHeight="1" x14ac:dyDescent="0.3">
      <c r="A665" s="115"/>
      <c r="B665" s="115"/>
      <c r="C665" s="116"/>
      <c r="D665" s="116"/>
      <c r="E665" s="116"/>
      <c r="F665" s="116"/>
      <c r="G665" s="116"/>
      <c r="H665" s="116"/>
      <c r="I665" s="115"/>
      <c r="J665" s="115"/>
      <c r="K665" s="115"/>
      <c r="L665" s="115"/>
      <c r="M665" s="115"/>
      <c r="N665" s="115"/>
      <c r="O665" s="115"/>
      <c r="P665" s="115"/>
      <c r="Q665" s="115"/>
      <c r="R665" s="115"/>
      <c r="S665" s="115"/>
      <c r="T665" s="115"/>
      <c r="U665" s="115"/>
      <c r="V665" s="115"/>
      <c r="W665" s="115"/>
      <c r="X665" s="115"/>
      <c r="Y665" s="115"/>
      <c r="Z665" s="115"/>
      <c r="AA665" s="115"/>
      <c r="AB665" s="115"/>
      <c r="AC665" s="115"/>
    </row>
    <row r="666" spans="1:29" ht="15.75" customHeight="1" x14ac:dyDescent="0.3">
      <c r="A666" s="115"/>
      <c r="B666" s="115"/>
      <c r="C666" s="116"/>
      <c r="D666" s="116"/>
      <c r="E666" s="116"/>
      <c r="F666" s="116"/>
      <c r="G666" s="116"/>
      <c r="H666" s="116"/>
      <c r="I666" s="115"/>
      <c r="J666" s="115"/>
      <c r="K666" s="115"/>
      <c r="L666" s="115"/>
      <c r="M666" s="115"/>
      <c r="N666" s="115"/>
      <c r="O666" s="115"/>
      <c r="P666" s="115"/>
      <c r="Q666" s="115"/>
      <c r="R666" s="115"/>
      <c r="S666" s="115"/>
      <c r="T666" s="115"/>
      <c r="U666" s="115"/>
      <c r="V666" s="115"/>
      <c r="W666" s="115"/>
      <c r="X666" s="115"/>
      <c r="Y666" s="115"/>
      <c r="Z666" s="115"/>
      <c r="AA666" s="115"/>
      <c r="AB666" s="115"/>
      <c r="AC666" s="115"/>
    </row>
    <row r="667" spans="1:29" ht="15.75" customHeight="1" x14ac:dyDescent="0.3">
      <c r="A667" s="115"/>
      <c r="B667" s="115"/>
      <c r="C667" s="116"/>
      <c r="D667" s="116"/>
      <c r="E667" s="116"/>
      <c r="F667" s="116"/>
      <c r="G667" s="116"/>
      <c r="H667" s="116"/>
      <c r="I667" s="115"/>
      <c r="J667" s="115"/>
      <c r="K667" s="115"/>
      <c r="L667" s="115"/>
      <c r="M667" s="115"/>
      <c r="N667" s="115"/>
      <c r="O667" s="115"/>
      <c r="P667" s="115"/>
      <c r="Q667" s="115"/>
      <c r="R667" s="115"/>
      <c r="S667" s="115"/>
      <c r="T667" s="115"/>
      <c r="U667" s="115"/>
      <c r="V667" s="115"/>
      <c r="W667" s="115"/>
      <c r="X667" s="115"/>
      <c r="Y667" s="115"/>
      <c r="Z667" s="115"/>
      <c r="AA667" s="115"/>
      <c r="AB667" s="115"/>
      <c r="AC667" s="115"/>
    </row>
    <row r="668" spans="1:29" ht="15.75" customHeight="1" x14ac:dyDescent="0.3">
      <c r="A668" s="115"/>
      <c r="B668" s="115"/>
      <c r="C668" s="116"/>
      <c r="D668" s="116"/>
      <c r="E668" s="116"/>
      <c r="F668" s="116"/>
      <c r="G668" s="116"/>
      <c r="H668" s="116"/>
      <c r="I668" s="115"/>
      <c r="J668" s="115"/>
      <c r="K668" s="115"/>
      <c r="L668" s="115"/>
      <c r="M668" s="115"/>
      <c r="N668" s="115"/>
      <c r="O668" s="115"/>
      <c r="P668" s="115"/>
      <c r="Q668" s="115"/>
      <c r="R668" s="115"/>
      <c r="S668" s="115"/>
      <c r="T668" s="115"/>
      <c r="U668" s="115"/>
      <c r="V668" s="115"/>
      <c r="W668" s="115"/>
      <c r="X668" s="115"/>
      <c r="Y668" s="115"/>
      <c r="Z668" s="115"/>
      <c r="AA668" s="115"/>
      <c r="AB668" s="115"/>
      <c r="AC668" s="115"/>
    </row>
    <row r="669" spans="1:29" ht="15.75" customHeight="1" x14ac:dyDescent="0.3">
      <c r="A669" s="115"/>
      <c r="B669" s="115"/>
      <c r="C669" s="116"/>
      <c r="D669" s="116"/>
      <c r="E669" s="116"/>
      <c r="F669" s="116"/>
      <c r="G669" s="116"/>
      <c r="H669" s="116"/>
      <c r="I669" s="115"/>
      <c r="J669" s="115"/>
      <c r="K669" s="115"/>
      <c r="L669" s="115"/>
      <c r="M669" s="115"/>
      <c r="N669" s="115"/>
      <c r="O669" s="115"/>
      <c r="P669" s="115"/>
      <c r="Q669" s="115"/>
      <c r="R669" s="115"/>
      <c r="S669" s="115"/>
      <c r="T669" s="115"/>
      <c r="U669" s="115"/>
      <c r="V669" s="115"/>
      <c r="W669" s="115"/>
      <c r="X669" s="115"/>
      <c r="Y669" s="115"/>
      <c r="Z669" s="115"/>
      <c r="AA669" s="115"/>
      <c r="AB669" s="115"/>
      <c r="AC669" s="115"/>
    </row>
    <row r="670" spans="1:29" ht="15.75" customHeight="1" x14ac:dyDescent="0.3">
      <c r="A670" s="115"/>
      <c r="B670" s="115"/>
      <c r="C670" s="116"/>
      <c r="D670" s="116"/>
      <c r="E670" s="116"/>
      <c r="F670" s="116"/>
      <c r="G670" s="116"/>
      <c r="H670" s="116"/>
      <c r="I670" s="115"/>
      <c r="J670" s="115"/>
      <c r="K670" s="115"/>
      <c r="L670" s="115"/>
      <c r="M670" s="115"/>
      <c r="N670" s="115"/>
      <c r="O670" s="115"/>
      <c r="P670" s="115"/>
      <c r="Q670" s="115"/>
      <c r="R670" s="115"/>
      <c r="S670" s="115"/>
      <c r="T670" s="115"/>
      <c r="U670" s="115"/>
      <c r="V670" s="115"/>
      <c r="W670" s="115"/>
      <c r="X670" s="115"/>
      <c r="Y670" s="115"/>
      <c r="Z670" s="115"/>
      <c r="AA670" s="115"/>
      <c r="AB670" s="115"/>
      <c r="AC670" s="115"/>
    </row>
    <row r="671" spans="1:29" ht="15.75" customHeight="1" x14ac:dyDescent="0.3">
      <c r="A671" s="115"/>
      <c r="B671" s="115"/>
      <c r="C671" s="116"/>
      <c r="D671" s="116"/>
      <c r="E671" s="116"/>
      <c r="F671" s="116"/>
      <c r="G671" s="116"/>
      <c r="H671" s="116"/>
      <c r="I671" s="115"/>
      <c r="J671" s="115"/>
      <c r="K671" s="115"/>
      <c r="L671" s="115"/>
      <c r="M671" s="115"/>
      <c r="N671" s="115"/>
      <c r="O671" s="115"/>
      <c r="P671" s="115"/>
      <c r="Q671" s="115"/>
      <c r="R671" s="115"/>
      <c r="S671" s="115"/>
      <c r="T671" s="115"/>
      <c r="U671" s="115"/>
      <c r="V671" s="115"/>
      <c r="W671" s="115"/>
      <c r="X671" s="115"/>
      <c r="Y671" s="115"/>
      <c r="Z671" s="115"/>
      <c r="AA671" s="115"/>
      <c r="AB671" s="115"/>
      <c r="AC671" s="115"/>
    </row>
    <row r="672" spans="1:29" ht="15.75" customHeight="1" x14ac:dyDescent="0.3">
      <c r="A672" s="115"/>
      <c r="B672" s="115"/>
      <c r="C672" s="116"/>
      <c r="D672" s="116"/>
      <c r="E672" s="116"/>
      <c r="F672" s="116"/>
      <c r="G672" s="116"/>
      <c r="H672" s="116"/>
      <c r="I672" s="115"/>
      <c r="J672" s="115"/>
      <c r="K672" s="115"/>
      <c r="L672" s="115"/>
      <c r="M672" s="115"/>
      <c r="N672" s="115"/>
      <c r="O672" s="115"/>
      <c r="P672" s="115"/>
      <c r="Q672" s="115"/>
      <c r="R672" s="115"/>
      <c r="S672" s="115"/>
      <c r="T672" s="115"/>
      <c r="U672" s="115"/>
      <c r="V672" s="115"/>
      <c r="W672" s="115"/>
      <c r="X672" s="115"/>
      <c r="Y672" s="115"/>
      <c r="Z672" s="115"/>
      <c r="AA672" s="115"/>
      <c r="AB672" s="115"/>
      <c r="AC672" s="115"/>
    </row>
    <row r="673" spans="1:29" ht="15.75" customHeight="1" x14ac:dyDescent="0.3">
      <c r="A673" s="115"/>
      <c r="B673" s="115"/>
      <c r="C673" s="116"/>
      <c r="D673" s="116"/>
      <c r="E673" s="116"/>
      <c r="F673" s="116"/>
      <c r="G673" s="116"/>
      <c r="H673" s="116"/>
      <c r="I673" s="115"/>
      <c r="J673" s="115"/>
      <c r="K673" s="115"/>
      <c r="L673" s="115"/>
      <c r="M673" s="115"/>
      <c r="N673" s="115"/>
      <c r="O673" s="115"/>
      <c r="P673" s="115"/>
      <c r="Q673" s="115"/>
      <c r="R673" s="115"/>
      <c r="S673" s="115"/>
      <c r="T673" s="115"/>
      <c r="U673" s="115"/>
      <c r="V673" s="115"/>
      <c r="W673" s="115"/>
      <c r="X673" s="115"/>
      <c r="Y673" s="115"/>
      <c r="Z673" s="115"/>
      <c r="AA673" s="115"/>
      <c r="AB673" s="115"/>
      <c r="AC673" s="115"/>
    </row>
    <row r="674" spans="1:29" ht="15.75" customHeight="1" x14ac:dyDescent="0.3">
      <c r="A674" s="115"/>
      <c r="B674" s="115"/>
      <c r="C674" s="116"/>
      <c r="D674" s="116"/>
      <c r="E674" s="116"/>
      <c r="F674" s="116"/>
      <c r="G674" s="116"/>
      <c r="H674" s="116"/>
      <c r="I674" s="115"/>
      <c r="J674" s="115"/>
      <c r="K674" s="115"/>
      <c r="L674" s="115"/>
      <c r="M674" s="115"/>
      <c r="N674" s="115"/>
      <c r="O674" s="115"/>
      <c r="P674" s="115"/>
      <c r="Q674" s="115"/>
      <c r="R674" s="115"/>
      <c r="S674" s="115"/>
      <c r="T674" s="115"/>
      <c r="U674" s="115"/>
      <c r="V674" s="115"/>
      <c r="W674" s="115"/>
      <c r="X674" s="115"/>
      <c r="Y674" s="115"/>
      <c r="Z674" s="115"/>
      <c r="AA674" s="115"/>
      <c r="AB674" s="115"/>
      <c r="AC674" s="115"/>
    </row>
    <row r="675" spans="1:29" ht="15.75" customHeight="1" x14ac:dyDescent="0.3">
      <c r="A675" s="115"/>
      <c r="B675" s="115"/>
      <c r="C675" s="116"/>
      <c r="D675" s="116"/>
      <c r="E675" s="116"/>
      <c r="F675" s="116"/>
      <c r="G675" s="116"/>
      <c r="H675" s="116"/>
      <c r="I675" s="115"/>
      <c r="J675" s="115"/>
      <c r="K675" s="115"/>
      <c r="L675" s="115"/>
      <c r="M675" s="115"/>
      <c r="N675" s="115"/>
      <c r="O675" s="115"/>
      <c r="P675" s="115"/>
      <c r="Q675" s="115"/>
      <c r="R675" s="115"/>
      <c r="S675" s="115"/>
      <c r="T675" s="115"/>
      <c r="U675" s="115"/>
      <c r="V675" s="115"/>
      <c r="W675" s="115"/>
      <c r="X675" s="115"/>
      <c r="Y675" s="115"/>
      <c r="Z675" s="115"/>
      <c r="AA675" s="115"/>
      <c r="AB675" s="115"/>
      <c r="AC675" s="115"/>
    </row>
    <row r="676" spans="1:29" ht="15.75" customHeight="1" x14ac:dyDescent="0.3">
      <c r="A676" s="115"/>
      <c r="B676" s="115"/>
      <c r="C676" s="116"/>
      <c r="D676" s="116"/>
      <c r="E676" s="116"/>
      <c r="F676" s="116"/>
      <c r="G676" s="116"/>
      <c r="H676" s="116"/>
      <c r="I676" s="115"/>
      <c r="J676" s="115"/>
      <c r="K676" s="115"/>
      <c r="L676" s="115"/>
      <c r="M676" s="115"/>
      <c r="N676" s="115"/>
      <c r="O676" s="115"/>
      <c r="P676" s="115"/>
      <c r="Q676" s="115"/>
      <c r="R676" s="115"/>
      <c r="S676" s="115"/>
      <c r="T676" s="115"/>
      <c r="U676" s="115"/>
      <c r="V676" s="115"/>
      <c r="W676" s="115"/>
      <c r="X676" s="115"/>
      <c r="Y676" s="115"/>
      <c r="Z676" s="115"/>
      <c r="AA676" s="115"/>
      <c r="AB676" s="115"/>
      <c r="AC676" s="115"/>
    </row>
    <row r="677" spans="1:29" ht="15.75" customHeight="1" x14ac:dyDescent="0.3">
      <c r="A677" s="115"/>
      <c r="B677" s="115"/>
      <c r="C677" s="116"/>
      <c r="D677" s="116"/>
      <c r="E677" s="116"/>
      <c r="F677" s="116"/>
      <c r="G677" s="116"/>
      <c r="H677" s="116"/>
      <c r="I677" s="115"/>
      <c r="J677" s="115"/>
      <c r="K677" s="115"/>
      <c r="L677" s="115"/>
      <c r="M677" s="115"/>
      <c r="N677" s="115"/>
      <c r="O677" s="115"/>
      <c r="P677" s="115"/>
      <c r="Q677" s="115"/>
      <c r="R677" s="115"/>
      <c r="S677" s="115"/>
      <c r="T677" s="115"/>
      <c r="U677" s="115"/>
      <c r="V677" s="115"/>
      <c r="W677" s="115"/>
      <c r="X677" s="115"/>
      <c r="Y677" s="115"/>
      <c r="Z677" s="115"/>
      <c r="AA677" s="115"/>
      <c r="AB677" s="115"/>
      <c r="AC677" s="115"/>
    </row>
    <row r="678" spans="1:29" ht="15.75" customHeight="1" x14ac:dyDescent="0.3">
      <c r="A678" s="115"/>
      <c r="B678" s="115"/>
      <c r="C678" s="116"/>
      <c r="D678" s="116"/>
      <c r="E678" s="116"/>
      <c r="F678" s="116"/>
      <c r="G678" s="116"/>
      <c r="H678" s="116"/>
      <c r="I678" s="115"/>
      <c r="J678" s="115"/>
      <c r="K678" s="115"/>
      <c r="L678" s="115"/>
      <c r="M678" s="115"/>
      <c r="N678" s="115"/>
      <c r="O678" s="115"/>
      <c r="P678" s="115"/>
      <c r="Q678" s="115"/>
      <c r="R678" s="115"/>
      <c r="S678" s="115"/>
      <c r="T678" s="115"/>
      <c r="U678" s="115"/>
      <c r="V678" s="115"/>
      <c r="W678" s="115"/>
      <c r="X678" s="115"/>
      <c r="Y678" s="115"/>
      <c r="Z678" s="115"/>
      <c r="AA678" s="115"/>
      <c r="AB678" s="115"/>
      <c r="AC678" s="115"/>
    </row>
    <row r="679" spans="1:29" ht="15.75" customHeight="1" x14ac:dyDescent="0.3">
      <c r="A679" s="115"/>
      <c r="B679" s="115"/>
      <c r="C679" s="116"/>
      <c r="D679" s="116"/>
      <c r="E679" s="116"/>
      <c r="F679" s="116"/>
      <c r="G679" s="116"/>
      <c r="H679" s="116"/>
      <c r="I679" s="115"/>
      <c r="J679" s="115"/>
      <c r="K679" s="115"/>
      <c r="L679" s="115"/>
      <c r="M679" s="115"/>
      <c r="N679" s="115"/>
      <c r="O679" s="115"/>
      <c r="P679" s="115"/>
      <c r="Q679" s="115"/>
      <c r="R679" s="115"/>
      <c r="S679" s="115"/>
      <c r="T679" s="115"/>
      <c r="U679" s="115"/>
      <c r="V679" s="115"/>
      <c r="W679" s="115"/>
      <c r="X679" s="115"/>
      <c r="Y679" s="115"/>
      <c r="Z679" s="115"/>
      <c r="AA679" s="115"/>
      <c r="AB679" s="115"/>
      <c r="AC679" s="115"/>
    </row>
    <row r="680" spans="1:29" ht="15.75" customHeight="1" x14ac:dyDescent="0.3">
      <c r="A680" s="115"/>
      <c r="B680" s="115"/>
      <c r="C680" s="116"/>
      <c r="D680" s="116"/>
      <c r="E680" s="116"/>
      <c r="F680" s="116"/>
      <c r="G680" s="116"/>
      <c r="H680" s="116"/>
      <c r="I680" s="115"/>
      <c r="J680" s="115"/>
      <c r="K680" s="115"/>
      <c r="L680" s="115"/>
      <c r="M680" s="115"/>
      <c r="N680" s="115"/>
      <c r="O680" s="115"/>
      <c r="P680" s="115"/>
      <c r="Q680" s="115"/>
      <c r="R680" s="115"/>
      <c r="S680" s="115"/>
      <c r="T680" s="115"/>
      <c r="U680" s="115"/>
      <c r="V680" s="115"/>
      <c r="W680" s="115"/>
      <c r="X680" s="115"/>
      <c r="Y680" s="115"/>
      <c r="Z680" s="115"/>
      <c r="AA680" s="115"/>
      <c r="AB680" s="115"/>
      <c r="AC680" s="115"/>
    </row>
    <row r="681" spans="1:29" ht="15.75" customHeight="1" x14ac:dyDescent="0.3">
      <c r="A681" s="115"/>
      <c r="B681" s="115"/>
      <c r="C681" s="116"/>
      <c r="D681" s="116"/>
      <c r="E681" s="116"/>
      <c r="F681" s="116"/>
      <c r="G681" s="116"/>
      <c r="H681" s="116"/>
      <c r="I681" s="115"/>
      <c r="J681" s="115"/>
      <c r="K681" s="115"/>
      <c r="L681" s="115"/>
      <c r="M681" s="115"/>
      <c r="N681" s="115"/>
      <c r="O681" s="115"/>
      <c r="P681" s="115"/>
      <c r="Q681" s="115"/>
      <c r="R681" s="115"/>
      <c r="S681" s="115"/>
      <c r="T681" s="115"/>
      <c r="U681" s="115"/>
      <c r="V681" s="115"/>
      <c r="W681" s="115"/>
      <c r="X681" s="115"/>
      <c r="Y681" s="115"/>
      <c r="Z681" s="115"/>
      <c r="AA681" s="115"/>
      <c r="AB681" s="115"/>
      <c r="AC681" s="115"/>
    </row>
    <row r="682" spans="1:29" ht="15.75" customHeight="1" x14ac:dyDescent="0.3">
      <c r="A682" s="115"/>
      <c r="B682" s="115"/>
      <c r="C682" s="116"/>
      <c r="D682" s="116"/>
      <c r="E682" s="116"/>
      <c r="F682" s="116"/>
      <c r="G682" s="116"/>
      <c r="H682" s="116"/>
      <c r="I682" s="115"/>
      <c r="J682" s="115"/>
      <c r="K682" s="115"/>
      <c r="L682" s="115"/>
      <c r="M682" s="115"/>
      <c r="N682" s="115"/>
      <c r="O682" s="115"/>
      <c r="P682" s="115"/>
      <c r="Q682" s="115"/>
      <c r="R682" s="115"/>
      <c r="S682" s="115"/>
      <c r="T682" s="115"/>
      <c r="U682" s="115"/>
      <c r="V682" s="115"/>
      <c r="W682" s="115"/>
      <c r="X682" s="115"/>
      <c r="Y682" s="115"/>
      <c r="Z682" s="115"/>
      <c r="AA682" s="115"/>
      <c r="AB682" s="115"/>
      <c r="AC682" s="115"/>
    </row>
    <row r="683" spans="1:29" ht="15.75" customHeight="1" x14ac:dyDescent="0.3">
      <c r="A683" s="115"/>
      <c r="B683" s="115"/>
      <c r="C683" s="116"/>
      <c r="D683" s="116"/>
      <c r="E683" s="116"/>
      <c r="F683" s="116"/>
      <c r="G683" s="116"/>
      <c r="H683" s="116"/>
      <c r="I683" s="115"/>
      <c r="J683" s="115"/>
      <c r="K683" s="115"/>
      <c r="L683" s="115"/>
      <c r="M683" s="115"/>
      <c r="N683" s="115"/>
      <c r="O683" s="115"/>
      <c r="P683" s="115"/>
      <c r="Q683" s="115"/>
      <c r="R683" s="115"/>
      <c r="S683" s="115"/>
      <c r="T683" s="115"/>
      <c r="U683" s="115"/>
      <c r="V683" s="115"/>
      <c r="W683" s="115"/>
      <c r="X683" s="115"/>
      <c r="Y683" s="115"/>
      <c r="Z683" s="115"/>
      <c r="AA683" s="115"/>
      <c r="AB683" s="115"/>
      <c r="AC683" s="115"/>
    </row>
    <row r="684" spans="1:29" ht="15.75" customHeight="1" x14ac:dyDescent="0.3">
      <c r="A684" s="115"/>
      <c r="B684" s="115"/>
      <c r="C684" s="116"/>
      <c r="D684" s="116"/>
      <c r="E684" s="116"/>
      <c r="F684" s="116"/>
      <c r="G684" s="116"/>
      <c r="H684" s="116"/>
      <c r="I684" s="115"/>
      <c r="J684" s="115"/>
      <c r="K684" s="115"/>
      <c r="L684" s="115"/>
      <c r="M684" s="115"/>
      <c r="N684" s="115"/>
      <c r="O684" s="115"/>
      <c r="P684" s="115"/>
      <c r="Q684" s="115"/>
      <c r="R684" s="115"/>
      <c r="S684" s="115"/>
      <c r="T684" s="115"/>
      <c r="U684" s="115"/>
      <c r="V684" s="115"/>
      <c r="W684" s="115"/>
      <c r="X684" s="115"/>
      <c r="Y684" s="115"/>
      <c r="Z684" s="115"/>
      <c r="AA684" s="115"/>
      <c r="AB684" s="115"/>
      <c r="AC684" s="115"/>
    </row>
    <row r="685" spans="1:29" ht="15.75" customHeight="1" x14ac:dyDescent="0.3">
      <c r="A685" s="115"/>
      <c r="B685" s="115"/>
      <c r="C685" s="116"/>
      <c r="D685" s="116"/>
      <c r="E685" s="116"/>
      <c r="F685" s="116"/>
      <c r="G685" s="116"/>
      <c r="H685" s="116"/>
      <c r="I685" s="115"/>
      <c r="J685" s="115"/>
      <c r="K685" s="115"/>
      <c r="L685" s="115"/>
      <c r="M685" s="115"/>
      <c r="N685" s="115"/>
      <c r="O685" s="115"/>
      <c r="P685" s="115"/>
      <c r="Q685" s="115"/>
      <c r="R685" s="115"/>
      <c r="S685" s="115"/>
      <c r="T685" s="115"/>
      <c r="U685" s="115"/>
      <c r="V685" s="115"/>
      <c r="W685" s="115"/>
      <c r="X685" s="115"/>
      <c r="Y685" s="115"/>
      <c r="Z685" s="115"/>
      <c r="AA685" s="115"/>
      <c r="AB685" s="115"/>
      <c r="AC685" s="115"/>
    </row>
    <row r="686" spans="1:29" ht="15.75" customHeight="1" x14ac:dyDescent="0.3">
      <c r="A686" s="115"/>
      <c r="B686" s="115"/>
      <c r="C686" s="116"/>
      <c r="D686" s="116"/>
      <c r="E686" s="116"/>
      <c r="F686" s="116"/>
      <c r="G686" s="116"/>
      <c r="H686" s="116"/>
      <c r="I686" s="115"/>
      <c r="J686" s="115"/>
      <c r="K686" s="115"/>
      <c r="L686" s="115"/>
      <c r="M686" s="115"/>
      <c r="N686" s="115"/>
      <c r="O686" s="115"/>
      <c r="P686" s="115"/>
      <c r="Q686" s="115"/>
      <c r="R686" s="115"/>
      <c r="S686" s="115"/>
      <c r="T686" s="115"/>
      <c r="U686" s="115"/>
      <c r="V686" s="115"/>
      <c r="W686" s="115"/>
      <c r="X686" s="115"/>
      <c r="Y686" s="115"/>
      <c r="Z686" s="115"/>
      <c r="AA686" s="115"/>
      <c r="AB686" s="115"/>
      <c r="AC686" s="115"/>
    </row>
    <row r="687" spans="1:29" ht="15.75" customHeight="1" x14ac:dyDescent="0.3">
      <c r="A687" s="115"/>
      <c r="B687" s="115"/>
      <c r="C687" s="116"/>
      <c r="D687" s="116"/>
      <c r="E687" s="116"/>
      <c r="F687" s="116"/>
      <c r="G687" s="116"/>
      <c r="H687" s="116"/>
      <c r="I687" s="115"/>
      <c r="J687" s="115"/>
      <c r="K687" s="115"/>
      <c r="L687" s="115"/>
      <c r="M687" s="115"/>
      <c r="N687" s="115"/>
      <c r="O687" s="115"/>
      <c r="P687" s="115"/>
      <c r="Q687" s="115"/>
      <c r="R687" s="115"/>
      <c r="S687" s="115"/>
      <c r="T687" s="115"/>
      <c r="U687" s="115"/>
      <c r="V687" s="115"/>
      <c r="W687" s="115"/>
      <c r="X687" s="115"/>
      <c r="Y687" s="115"/>
      <c r="Z687" s="115"/>
      <c r="AA687" s="115"/>
      <c r="AB687" s="115"/>
      <c r="AC687" s="115"/>
    </row>
    <row r="688" spans="1:29" ht="15.75" customHeight="1" x14ac:dyDescent="0.3">
      <c r="A688" s="115"/>
      <c r="B688" s="115"/>
      <c r="C688" s="116"/>
      <c r="D688" s="116"/>
      <c r="E688" s="116"/>
      <c r="F688" s="116"/>
      <c r="G688" s="116"/>
      <c r="H688" s="116"/>
      <c r="I688" s="115"/>
      <c r="J688" s="115"/>
      <c r="K688" s="115"/>
      <c r="L688" s="115"/>
      <c r="M688" s="115"/>
      <c r="N688" s="115"/>
      <c r="O688" s="115"/>
      <c r="P688" s="115"/>
      <c r="Q688" s="115"/>
      <c r="R688" s="115"/>
      <c r="S688" s="115"/>
      <c r="T688" s="115"/>
      <c r="U688" s="115"/>
      <c r="V688" s="115"/>
      <c r="W688" s="115"/>
      <c r="X688" s="115"/>
      <c r="Y688" s="115"/>
      <c r="Z688" s="115"/>
      <c r="AA688" s="115"/>
      <c r="AB688" s="115"/>
      <c r="AC688" s="115"/>
    </row>
    <row r="689" spans="1:29" ht="15.75" customHeight="1" x14ac:dyDescent="0.3">
      <c r="A689" s="115"/>
      <c r="B689" s="115"/>
      <c r="C689" s="116"/>
      <c r="D689" s="116"/>
      <c r="E689" s="116"/>
      <c r="F689" s="116"/>
      <c r="G689" s="116"/>
      <c r="H689" s="116"/>
      <c r="I689" s="115"/>
      <c r="J689" s="115"/>
      <c r="K689" s="115"/>
      <c r="L689" s="115"/>
      <c r="M689" s="115"/>
      <c r="N689" s="115"/>
      <c r="O689" s="115"/>
      <c r="P689" s="115"/>
      <c r="Q689" s="115"/>
      <c r="R689" s="115"/>
      <c r="S689" s="115"/>
      <c r="T689" s="115"/>
      <c r="U689" s="115"/>
      <c r="V689" s="115"/>
      <c r="W689" s="115"/>
      <c r="X689" s="115"/>
      <c r="Y689" s="115"/>
      <c r="Z689" s="115"/>
      <c r="AA689" s="115"/>
      <c r="AB689" s="115"/>
      <c r="AC689" s="115"/>
    </row>
    <row r="690" spans="1:29" ht="15.75" customHeight="1" x14ac:dyDescent="0.3">
      <c r="A690" s="115"/>
      <c r="B690" s="115"/>
      <c r="C690" s="116"/>
      <c r="D690" s="116"/>
      <c r="E690" s="116"/>
      <c r="F690" s="116"/>
      <c r="G690" s="116"/>
      <c r="H690" s="116"/>
      <c r="I690" s="115"/>
      <c r="J690" s="115"/>
      <c r="K690" s="115"/>
      <c r="L690" s="115"/>
      <c r="M690" s="115"/>
      <c r="N690" s="115"/>
      <c r="O690" s="115"/>
      <c r="P690" s="115"/>
      <c r="Q690" s="115"/>
      <c r="R690" s="115"/>
      <c r="S690" s="115"/>
      <c r="T690" s="115"/>
      <c r="U690" s="115"/>
      <c r="V690" s="115"/>
      <c r="W690" s="115"/>
      <c r="X690" s="115"/>
      <c r="Y690" s="115"/>
      <c r="Z690" s="115"/>
      <c r="AA690" s="115"/>
      <c r="AB690" s="115"/>
      <c r="AC690" s="115"/>
    </row>
    <row r="691" spans="1:29" ht="15.75" customHeight="1" x14ac:dyDescent="0.3">
      <c r="A691" s="115"/>
      <c r="B691" s="115"/>
      <c r="C691" s="116"/>
      <c r="D691" s="116"/>
      <c r="E691" s="116"/>
      <c r="F691" s="116"/>
      <c r="G691" s="116"/>
      <c r="H691" s="116"/>
      <c r="I691" s="115"/>
      <c r="J691" s="115"/>
      <c r="K691" s="115"/>
      <c r="L691" s="115"/>
      <c r="M691" s="115"/>
      <c r="N691" s="115"/>
      <c r="O691" s="115"/>
      <c r="P691" s="115"/>
      <c r="Q691" s="115"/>
      <c r="R691" s="115"/>
      <c r="S691" s="115"/>
      <c r="T691" s="115"/>
      <c r="U691" s="115"/>
      <c r="V691" s="115"/>
      <c r="W691" s="115"/>
      <c r="X691" s="115"/>
      <c r="Y691" s="115"/>
      <c r="Z691" s="115"/>
      <c r="AA691" s="115"/>
      <c r="AB691" s="115"/>
      <c r="AC691" s="115"/>
    </row>
    <row r="692" spans="1:29" ht="15.75" customHeight="1" x14ac:dyDescent="0.3">
      <c r="A692" s="115"/>
      <c r="B692" s="115"/>
      <c r="C692" s="116"/>
      <c r="D692" s="116"/>
      <c r="E692" s="116"/>
      <c r="F692" s="116"/>
      <c r="G692" s="116"/>
      <c r="H692" s="116"/>
      <c r="I692" s="115"/>
      <c r="J692" s="115"/>
      <c r="K692" s="115"/>
      <c r="L692" s="115"/>
      <c r="M692" s="115"/>
      <c r="N692" s="115"/>
      <c r="O692" s="115"/>
      <c r="P692" s="115"/>
      <c r="Q692" s="115"/>
      <c r="R692" s="115"/>
      <c r="S692" s="115"/>
      <c r="T692" s="115"/>
      <c r="U692" s="115"/>
      <c r="V692" s="115"/>
      <c r="W692" s="115"/>
      <c r="X692" s="115"/>
      <c r="Y692" s="115"/>
      <c r="Z692" s="115"/>
      <c r="AA692" s="115"/>
      <c r="AB692" s="115"/>
      <c r="AC692" s="115"/>
    </row>
    <row r="693" spans="1:29" ht="15.75" customHeight="1" x14ac:dyDescent="0.3">
      <c r="A693" s="115"/>
      <c r="B693" s="115"/>
      <c r="C693" s="116"/>
      <c r="D693" s="116"/>
      <c r="E693" s="116"/>
      <c r="F693" s="116"/>
      <c r="G693" s="116"/>
      <c r="H693" s="116"/>
      <c r="I693" s="115"/>
      <c r="J693" s="115"/>
      <c r="K693" s="115"/>
      <c r="L693" s="115"/>
      <c r="M693" s="115"/>
      <c r="N693" s="115"/>
      <c r="O693" s="115"/>
      <c r="P693" s="115"/>
      <c r="Q693" s="115"/>
      <c r="R693" s="115"/>
      <c r="S693" s="115"/>
      <c r="T693" s="115"/>
      <c r="U693" s="115"/>
      <c r="V693" s="115"/>
      <c r="W693" s="115"/>
      <c r="X693" s="115"/>
      <c r="Y693" s="115"/>
      <c r="Z693" s="115"/>
      <c r="AA693" s="115"/>
      <c r="AB693" s="115"/>
      <c r="AC693" s="115"/>
    </row>
    <row r="694" spans="1:29" ht="15.75" customHeight="1" x14ac:dyDescent="0.3">
      <c r="A694" s="115"/>
      <c r="B694" s="115"/>
      <c r="C694" s="116"/>
      <c r="D694" s="116"/>
      <c r="E694" s="116"/>
      <c r="F694" s="116"/>
      <c r="G694" s="116"/>
      <c r="H694" s="116"/>
      <c r="I694" s="115"/>
      <c r="J694" s="115"/>
      <c r="K694" s="115"/>
      <c r="L694" s="115"/>
      <c r="M694" s="115"/>
      <c r="N694" s="115"/>
      <c r="O694" s="115"/>
      <c r="P694" s="115"/>
      <c r="Q694" s="115"/>
      <c r="R694" s="115"/>
      <c r="S694" s="115"/>
      <c r="T694" s="115"/>
      <c r="U694" s="115"/>
      <c r="V694" s="115"/>
      <c r="W694" s="115"/>
      <c r="X694" s="115"/>
      <c r="Y694" s="115"/>
      <c r="Z694" s="115"/>
      <c r="AA694" s="115"/>
      <c r="AB694" s="115"/>
      <c r="AC694" s="115"/>
    </row>
    <row r="695" spans="1:29" ht="15.75" customHeight="1" x14ac:dyDescent="0.3">
      <c r="A695" s="115"/>
      <c r="B695" s="115"/>
      <c r="C695" s="116"/>
      <c r="D695" s="116"/>
      <c r="E695" s="116"/>
      <c r="F695" s="116"/>
      <c r="G695" s="116"/>
      <c r="H695" s="116"/>
      <c r="I695" s="115"/>
      <c r="J695" s="115"/>
      <c r="K695" s="115"/>
      <c r="L695" s="115"/>
      <c r="M695" s="115"/>
      <c r="N695" s="115"/>
      <c r="O695" s="115"/>
      <c r="P695" s="115"/>
      <c r="Q695" s="115"/>
      <c r="R695" s="115"/>
      <c r="S695" s="115"/>
      <c r="T695" s="115"/>
      <c r="U695" s="115"/>
      <c r="V695" s="115"/>
      <c r="W695" s="115"/>
      <c r="X695" s="115"/>
      <c r="Y695" s="115"/>
      <c r="Z695" s="115"/>
      <c r="AA695" s="115"/>
      <c r="AB695" s="115"/>
      <c r="AC695" s="115"/>
    </row>
    <row r="696" spans="1:29" ht="15.75" customHeight="1" x14ac:dyDescent="0.3">
      <c r="A696" s="115"/>
      <c r="B696" s="115"/>
      <c r="C696" s="116"/>
      <c r="D696" s="116"/>
      <c r="E696" s="116"/>
      <c r="F696" s="116"/>
      <c r="G696" s="116"/>
      <c r="H696" s="116"/>
      <c r="I696" s="115"/>
      <c r="J696" s="115"/>
      <c r="K696" s="115"/>
      <c r="L696" s="115"/>
      <c r="M696" s="115"/>
      <c r="N696" s="115"/>
      <c r="O696" s="115"/>
      <c r="P696" s="115"/>
      <c r="Q696" s="115"/>
      <c r="R696" s="115"/>
      <c r="S696" s="115"/>
      <c r="T696" s="115"/>
      <c r="U696" s="115"/>
      <c r="V696" s="115"/>
      <c r="W696" s="115"/>
      <c r="X696" s="115"/>
      <c r="Y696" s="115"/>
      <c r="Z696" s="115"/>
      <c r="AA696" s="115"/>
      <c r="AB696" s="115"/>
      <c r="AC696" s="115"/>
    </row>
    <row r="697" spans="1:29" ht="15.75" customHeight="1" x14ac:dyDescent="0.3">
      <c r="A697" s="115"/>
      <c r="B697" s="115"/>
      <c r="C697" s="116"/>
      <c r="D697" s="116"/>
      <c r="E697" s="116"/>
      <c r="F697" s="116"/>
      <c r="G697" s="116"/>
      <c r="H697" s="116"/>
      <c r="I697" s="115"/>
      <c r="J697" s="115"/>
      <c r="K697" s="115"/>
      <c r="L697" s="115"/>
      <c r="M697" s="115"/>
      <c r="N697" s="115"/>
      <c r="O697" s="115"/>
      <c r="P697" s="115"/>
      <c r="Q697" s="115"/>
      <c r="R697" s="115"/>
      <c r="S697" s="115"/>
      <c r="T697" s="115"/>
      <c r="U697" s="115"/>
      <c r="V697" s="115"/>
      <c r="W697" s="115"/>
      <c r="X697" s="115"/>
      <c r="Y697" s="115"/>
      <c r="Z697" s="115"/>
      <c r="AA697" s="115"/>
      <c r="AB697" s="115"/>
      <c r="AC697" s="115"/>
    </row>
    <row r="698" spans="1:29" ht="15.75" customHeight="1" x14ac:dyDescent="0.3">
      <c r="A698" s="115"/>
      <c r="B698" s="115"/>
      <c r="C698" s="116"/>
      <c r="D698" s="116"/>
      <c r="E698" s="116"/>
      <c r="F698" s="116"/>
      <c r="G698" s="116"/>
      <c r="H698" s="116"/>
      <c r="I698" s="115"/>
      <c r="J698" s="115"/>
      <c r="K698" s="115"/>
      <c r="L698" s="115"/>
      <c r="M698" s="115"/>
      <c r="N698" s="115"/>
      <c r="O698" s="115"/>
      <c r="P698" s="115"/>
      <c r="Q698" s="115"/>
      <c r="R698" s="115"/>
      <c r="S698" s="115"/>
      <c r="T698" s="115"/>
      <c r="U698" s="115"/>
      <c r="V698" s="115"/>
      <c r="W698" s="115"/>
      <c r="X698" s="115"/>
      <c r="Y698" s="115"/>
      <c r="Z698" s="115"/>
      <c r="AA698" s="115"/>
      <c r="AB698" s="115"/>
      <c r="AC698" s="115"/>
    </row>
    <row r="699" spans="1:29" ht="15.75" customHeight="1" x14ac:dyDescent="0.3">
      <c r="A699" s="115"/>
      <c r="B699" s="115"/>
      <c r="C699" s="116"/>
      <c r="D699" s="116"/>
      <c r="E699" s="116"/>
      <c r="F699" s="116"/>
      <c r="G699" s="116"/>
      <c r="H699" s="116"/>
      <c r="I699" s="115"/>
      <c r="J699" s="115"/>
      <c r="K699" s="115"/>
      <c r="L699" s="115"/>
      <c r="M699" s="115"/>
      <c r="N699" s="115"/>
      <c r="O699" s="115"/>
      <c r="P699" s="115"/>
      <c r="Q699" s="115"/>
      <c r="R699" s="115"/>
      <c r="S699" s="115"/>
      <c r="T699" s="115"/>
      <c r="U699" s="115"/>
      <c r="V699" s="115"/>
      <c r="W699" s="115"/>
      <c r="X699" s="115"/>
      <c r="Y699" s="115"/>
      <c r="Z699" s="115"/>
      <c r="AA699" s="115"/>
      <c r="AB699" s="115"/>
      <c r="AC699" s="115"/>
    </row>
    <row r="700" spans="1:29" ht="15.75" customHeight="1" x14ac:dyDescent="0.3">
      <c r="A700" s="115"/>
      <c r="B700" s="115"/>
      <c r="C700" s="116"/>
      <c r="D700" s="116"/>
      <c r="E700" s="116"/>
      <c r="F700" s="116"/>
      <c r="G700" s="116"/>
      <c r="H700" s="116"/>
      <c r="I700" s="115"/>
      <c r="J700" s="115"/>
      <c r="K700" s="115"/>
      <c r="L700" s="115"/>
      <c r="M700" s="115"/>
      <c r="N700" s="115"/>
      <c r="O700" s="115"/>
      <c r="P700" s="115"/>
      <c r="Q700" s="115"/>
      <c r="R700" s="115"/>
      <c r="S700" s="115"/>
      <c r="T700" s="115"/>
      <c r="U700" s="115"/>
      <c r="V700" s="115"/>
      <c r="W700" s="115"/>
      <c r="X700" s="115"/>
      <c r="Y700" s="115"/>
      <c r="Z700" s="115"/>
      <c r="AA700" s="115"/>
      <c r="AB700" s="115"/>
      <c r="AC700" s="115"/>
    </row>
    <row r="701" spans="1:29" ht="15.75" customHeight="1" x14ac:dyDescent="0.3">
      <c r="A701" s="115"/>
      <c r="B701" s="115"/>
      <c r="C701" s="116"/>
      <c r="D701" s="116"/>
      <c r="E701" s="116"/>
      <c r="F701" s="116"/>
      <c r="G701" s="116"/>
      <c r="H701" s="116"/>
      <c r="I701" s="115"/>
      <c r="J701" s="115"/>
      <c r="K701" s="115"/>
      <c r="L701" s="115"/>
      <c r="M701" s="115"/>
      <c r="N701" s="115"/>
      <c r="O701" s="115"/>
      <c r="P701" s="115"/>
      <c r="Q701" s="115"/>
      <c r="R701" s="115"/>
      <c r="S701" s="115"/>
      <c r="T701" s="115"/>
      <c r="U701" s="115"/>
      <c r="V701" s="115"/>
      <c r="W701" s="115"/>
      <c r="X701" s="115"/>
      <c r="Y701" s="115"/>
      <c r="Z701" s="115"/>
      <c r="AA701" s="115"/>
      <c r="AB701" s="115"/>
      <c r="AC701" s="115"/>
    </row>
    <row r="702" spans="1:29" ht="15.75" customHeight="1" x14ac:dyDescent="0.3">
      <c r="A702" s="115"/>
      <c r="B702" s="115"/>
      <c r="C702" s="116"/>
      <c r="D702" s="116"/>
      <c r="E702" s="116"/>
      <c r="F702" s="116"/>
      <c r="G702" s="116"/>
      <c r="H702" s="116"/>
      <c r="I702" s="115"/>
      <c r="J702" s="115"/>
      <c r="K702" s="115"/>
      <c r="L702" s="115"/>
      <c r="M702" s="115"/>
      <c r="N702" s="115"/>
      <c r="O702" s="115"/>
      <c r="P702" s="115"/>
      <c r="Q702" s="115"/>
      <c r="R702" s="115"/>
      <c r="S702" s="115"/>
      <c r="T702" s="115"/>
      <c r="U702" s="115"/>
      <c r="V702" s="115"/>
      <c r="W702" s="115"/>
      <c r="X702" s="115"/>
      <c r="Y702" s="115"/>
      <c r="Z702" s="115"/>
      <c r="AA702" s="115"/>
      <c r="AB702" s="115"/>
      <c r="AC702" s="115"/>
    </row>
    <row r="703" spans="1:29" ht="15.75" customHeight="1" x14ac:dyDescent="0.3">
      <c r="A703" s="115"/>
      <c r="B703" s="115"/>
      <c r="C703" s="116"/>
      <c r="D703" s="116"/>
      <c r="E703" s="116"/>
      <c r="F703" s="116"/>
      <c r="G703" s="116"/>
      <c r="H703" s="116"/>
      <c r="I703" s="115"/>
      <c r="J703" s="115"/>
      <c r="K703" s="115"/>
      <c r="L703" s="115"/>
      <c r="M703" s="115"/>
      <c r="N703" s="115"/>
      <c r="O703" s="115"/>
      <c r="P703" s="115"/>
      <c r="Q703" s="115"/>
      <c r="R703" s="115"/>
      <c r="S703" s="115"/>
      <c r="T703" s="115"/>
      <c r="U703" s="115"/>
      <c r="V703" s="115"/>
      <c r="W703" s="115"/>
      <c r="X703" s="115"/>
      <c r="Y703" s="115"/>
      <c r="Z703" s="115"/>
      <c r="AA703" s="115"/>
      <c r="AB703" s="115"/>
      <c r="AC703" s="115"/>
    </row>
    <row r="704" spans="1:29" ht="15.75" customHeight="1" x14ac:dyDescent="0.3">
      <c r="A704" s="115"/>
      <c r="B704" s="115"/>
      <c r="C704" s="116"/>
      <c r="D704" s="116"/>
      <c r="E704" s="116"/>
      <c r="F704" s="116"/>
      <c r="G704" s="116"/>
      <c r="H704" s="116"/>
      <c r="I704" s="115"/>
      <c r="J704" s="115"/>
      <c r="K704" s="115"/>
      <c r="L704" s="115"/>
      <c r="M704" s="115"/>
      <c r="N704" s="115"/>
      <c r="O704" s="115"/>
      <c r="P704" s="115"/>
      <c r="Q704" s="115"/>
      <c r="R704" s="115"/>
      <c r="S704" s="115"/>
      <c r="T704" s="115"/>
      <c r="U704" s="115"/>
      <c r="V704" s="115"/>
      <c r="W704" s="115"/>
      <c r="X704" s="115"/>
      <c r="Y704" s="115"/>
      <c r="Z704" s="115"/>
      <c r="AA704" s="115"/>
      <c r="AB704" s="115"/>
      <c r="AC704" s="115"/>
    </row>
    <row r="705" spans="1:29" ht="15.75" customHeight="1" x14ac:dyDescent="0.3">
      <c r="A705" s="115"/>
      <c r="B705" s="115"/>
      <c r="C705" s="116"/>
      <c r="D705" s="116"/>
      <c r="E705" s="116"/>
      <c r="F705" s="116"/>
      <c r="G705" s="116"/>
      <c r="H705" s="116"/>
      <c r="I705" s="115"/>
      <c r="J705" s="115"/>
      <c r="K705" s="115"/>
      <c r="L705" s="115"/>
      <c r="M705" s="115"/>
      <c r="N705" s="115"/>
      <c r="O705" s="115"/>
      <c r="P705" s="115"/>
      <c r="Q705" s="115"/>
      <c r="R705" s="115"/>
      <c r="S705" s="115"/>
      <c r="T705" s="115"/>
      <c r="U705" s="115"/>
      <c r="V705" s="115"/>
      <c r="W705" s="115"/>
      <c r="X705" s="115"/>
      <c r="Y705" s="115"/>
      <c r="Z705" s="115"/>
      <c r="AA705" s="115"/>
      <c r="AB705" s="115"/>
      <c r="AC705" s="115"/>
    </row>
    <row r="706" spans="1:29" ht="15.75" customHeight="1" x14ac:dyDescent="0.3">
      <c r="A706" s="115"/>
      <c r="B706" s="115"/>
      <c r="C706" s="116"/>
      <c r="D706" s="116"/>
      <c r="E706" s="116"/>
      <c r="F706" s="116"/>
      <c r="G706" s="116"/>
      <c r="H706" s="116"/>
      <c r="I706" s="115"/>
      <c r="J706" s="115"/>
      <c r="K706" s="115"/>
      <c r="L706" s="115"/>
      <c r="M706" s="115"/>
      <c r="N706" s="115"/>
      <c r="O706" s="115"/>
      <c r="P706" s="115"/>
      <c r="Q706" s="115"/>
      <c r="R706" s="115"/>
      <c r="S706" s="115"/>
      <c r="T706" s="115"/>
      <c r="U706" s="115"/>
      <c r="V706" s="115"/>
      <c r="W706" s="115"/>
      <c r="X706" s="115"/>
      <c r="Y706" s="115"/>
      <c r="Z706" s="115"/>
      <c r="AA706" s="115"/>
      <c r="AB706" s="115"/>
      <c r="AC706" s="115"/>
    </row>
    <row r="707" spans="1:29" ht="15.75" customHeight="1" x14ac:dyDescent="0.3">
      <c r="A707" s="115"/>
      <c r="B707" s="115"/>
      <c r="C707" s="116"/>
      <c r="D707" s="116"/>
      <c r="E707" s="116"/>
      <c r="F707" s="116"/>
      <c r="G707" s="116"/>
      <c r="H707" s="116"/>
      <c r="I707" s="115"/>
      <c r="J707" s="115"/>
      <c r="K707" s="115"/>
      <c r="L707" s="115"/>
      <c r="M707" s="115"/>
      <c r="N707" s="115"/>
      <c r="O707" s="115"/>
      <c r="P707" s="115"/>
      <c r="Q707" s="115"/>
      <c r="R707" s="115"/>
      <c r="S707" s="115"/>
      <c r="T707" s="115"/>
      <c r="U707" s="115"/>
      <c r="V707" s="115"/>
      <c r="W707" s="115"/>
      <c r="X707" s="115"/>
      <c r="Y707" s="115"/>
      <c r="Z707" s="115"/>
      <c r="AA707" s="115"/>
      <c r="AB707" s="115"/>
      <c r="AC707" s="115"/>
    </row>
    <row r="708" spans="1:29" ht="15.75" customHeight="1" x14ac:dyDescent="0.3">
      <c r="A708" s="115"/>
      <c r="B708" s="115"/>
      <c r="C708" s="116"/>
      <c r="D708" s="116"/>
      <c r="E708" s="116"/>
      <c r="F708" s="116"/>
      <c r="G708" s="116"/>
      <c r="H708" s="116"/>
      <c r="I708" s="115"/>
      <c r="J708" s="115"/>
      <c r="K708" s="115"/>
      <c r="L708" s="115"/>
      <c r="M708" s="115"/>
      <c r="N708" s="115"/>
      <c r="O708" s="115"/>
      <c r="P708" s="115"/>
      <c r="Q708" s="115"/>
      <c r="R708" s="115"/>
      <c r="S708" s="115"/>
      <c r="T708" s="115"/>
      <c r="U708" s="115"/>
      <c r="V708" s="115"/>
      <c r="W708" s="115"/>
      <c r="X708" s="115"/>
      <c r="Y708" s="115"/>
      <c r="Z708" s="115"/>
      <c r="AA708" s="115"/>
      <c r="AB708" s="115"/>
      <c r="AC708" s="115"/>
    </row>
    <row r="709" spans="1:29" ht="15.75" customHeight="1" x14ac:dyDescent="0.3">
      <c r="A709" s="115"/>
      <c r="B709" s="115"/>
      <c r="C709" s="116"/>
      <c r="D709" s="116"/>
      <c r="E709" s="116"/>
      <c r="F709" s="116"/>
      <c r="G709" s="116"/>
      <c r="H709" s="116"/>
      <c r="I709" s="115"/>
      <c r="J709" s="115"/>
      <c r="K709" s="115"/>
      <c r="L709" s="115"/>
      <c r="M709" s="115"/>
      <c r="N709" s="115"/>
      <c r="O709" s="115"/>
      <c r="P709" s="115"/>
      <c r="Q709" s="115"/>
      <c r="R709" s="115"/>
      <c r="S709" s="115"/>
      <c r="T709" s="115"/>
      <c r="U709" s="115"/>
      <c r="V709" s="115"/>
      <c r="W709" s="115"/>
      <c r="X709" s="115"/>
      <c r="Y709" s="115"/>
      <c r="Z709" s="115"/>
      <c r="AA709" s="115"/>
      <c r="AB709" s="115"/>
      <c r="AC709" s="115"/>
    </row>
    <row r="710" spans="1:29" ht="15.75" customHeight="1" x14ac:dyDescent="0.3">
      <c r="A710" s="115"/>
      <c r="B710" s="115"/>
      <c r="C710" s="116"/>
      <c r="D710" s="116"/>
      <c r="E710" s="116"/>
      <c r="F710" s="116"/>
      <c r="G710" s="116"/>
      <c r="H710" s="116"/>
      <c r="I710" s="115"/>
      <c r="J710" s="115"/>
      <c r="K710" s="115"/>
      <c r="L710" s="115"/>
      <c r="M710" s="115"/>
      <c r="N710" s="115"/>
      <c r="O710" s="115"/>
      <c r="P710" s="115"/>
      <c r="Q710" s="115"/>
      <c r="R710" s="115"/>
      <c r="S710" s="115"/>
      <c r="T710" s="115"/>
      <c r="U710" s="115"/>
      <c r="V710" s="115"/>
      <c r="W710" s="115"/>
      <c r="X710" s="115"/>
      <c r="Y710" s="115"/>
      <c r="Z710" s="115"/>
      <c r="AA710" s="115"/>
      <c r="AB710" s="115"/>
      <c r="AC710" s="115"/>
    </row>
    <row r="711" spans="1:29" ht="15.75" customHeight="1" x14ac:dyDescent="0.3">
      <c r="A711" s="115"/>
      <c r="B711" s="115"/>
      <c r="C711" s="116"/>
      <c r="D711" s="116"/>
      <c r="E711" s="116"/>
      <c r="F711" s="116"/>
      <c r="G711" s="116"/>
      <c r="H711" s="116"/>
      <c r="I711" s="115"/>
      <c r="J711" s="115"/>
      <c r="K711" s="115"/>
      <c r="L711" s="115"/>
      <c r="M711" s="115"/>
      <c r="N711" s="115"/>
      <c r="O711" s="115"/>
      <c r="P711" s="115"/>
      <c r="Q711" s="115"/>
      <c r="R711" s="115"/>
      <c r="S711" s="115"/>
      <c r="T711" s="115"/>
      <c r="U711" s="115"/>
      <c r="V711" s="115"/>
      <c r="W711" s="115"/>
      <c r="X711" s="115"/>
      <c r="Y711" s="115"/>
      <c r="Z711" s="115"/>
      <c r="AA711" s="115"/>
      <c r="AB711" s="115"/>
      <c r="AC711" s="115"/>
    </row>
    <row r="712" spans="1:29" ht="15.75" customHeight="1" x14ac:dyDescent="0.3">
      <c r="A712" s="115"/>
      <c r="B712" s="115"/>
      <c r="C712" s="116"/>
      <c r="D712" s="116"/>
      <c r="E712" s="116"/>
      <c r="F712" s="116"/>
      <c r="G712" s="116"/>
      <c r="H712" s="116"/>
      <c r="I712" s="115"/>
      <c r="J712" s="115"/>
      <c r="K712" s="115"/>
      <c r="L712" s="115"/>
      <c r="M712" s="115"/>
      <c r="N712" s="115"/>
      <c r="O712" s="115"/>
      <c r="P712" s="115"/>
      <c r="Q712" s="115"/>
      <c r="R712" s="115"/>
      <c r="S712" s="115"/>
      <c r="T712" s="115"/>
      <c r="U712" s="115"/>
      <c r="V712" s="115"/>
      <c r="W712" s="115"/>
      <c r="X712" s="115"/>
      <c r="Y712" s="115"/>
      <c r="Z712" s="115"/>
      <c r="AA712" s="115"/>
      <c r="AB712" s="115"/>
      <c r="AC712" s="115"/>
    </row>
    <row r="713" spans="1:29" ht="15.75" customHeight="1" x14ac:dyDescent="0.3">
      <c r="A713" s="115"/>
      <c r="B713" s="115"/>
      <c r="C713" s="116"/>
      <c r="D713" s="116"/>
      <c r="E713" s="116"/>
      <c r="F713" s="116"/>
      <c r="G713" s="116"/>
      <c r="H713" s="116"/>
      <c r="I713" s="115"/>
      <c r="J713" s="115"/>
      <c r="K713" s="115"/>
      <c r="L713" s="115"/>
      <c r="M713" s="115"/>
      <c r="N713" s="115"/>
      <c r="O713" s="115"/>
      <c r="P713" s="115"/>
      <c r="Q713" s="115"/>
      <c r="R713" s="115"/>
      <c r="S713" s="115"/>
      <c r="T713" s="115"/>
      <c r="U713" s="115"/>
      <c r="V713" s="115"/>
      <c r="W713" s="115"/>
      <c r="X713" s="115"/>
      <c r="Y713" s="115"/>
      <c r="Z713" s="115"/>
      <c r="AA713" s="115"/>
      <c r="AB713" s="115"/>
      <c r="AC713" s="115"/>
    </row>
    <row r="714" spans="1:29" ht="15.75" customHeight="1" x14ac:dyDescent="0.3">
      <c r="A714" s="115"/>
      <c r="B714" s="115"/>
      <c r="C714" s="116"/>
      <c r="D714" s="116"/>
      <c r="E714" s="116"/>
      <c r="F714" s="116"/>
      <c r="G714" s="116"/>
      <c r="H714" s="116"/>
      <c r="I714" s="115"/>
      <c r="J714" s="115"/>
      <c r="K714" s="115"/>
      <c r="L714" s="115"/>
      <c r="M714" s="115"/>
      <c r="N714" s="115"/>
      <c r="O714" s="115"/>
      <c r="P714" s="115"/>
      <c r="Q714" s="115"/>
      <c r="R714" s="115"/>
      <c r="S714" s="115"/>
      <c r="T714" s="115"/>
      <c r="U714" s="115"/>
      <c r="V714" s="115"/>
      <c r="W714" s="115"/>
      <c r="X714" s="115"/>
      <c r="Y714" s="115"/>
      <c r="Z714" s="115"/>
      <c r="AA714" s="115"/>
      <c r="AB714" s="115"/>
      <c r="AC714" s="115"/>
    </row>
    <row r="715" spans="1:29" ht="15.75" customHeight="1" x14ac:dyDescent="0.3">
      <c r="A715" s="115"/>
      <c r="B715" s="115"/>
      <c r="C715" s="116"/>
      <c r="D715" s="116"/>
      <c r="E715" s="116"/>
      <c r="F715" s="116"/>
      <c r="G715" s="116"/>
      <c r="H715" s="116"/>
      <c r="I715" s="115"/>
      <c r="J715" s="115"/>
      <c r="K715" s="115"/>
      <c r="L715" s="115"/>
      <c r="M715" s="115"/>
      <c r="N715" s="115"/>
      <c r="O715" s="115"/>
      <c r="P715" s="115"/>
      <c r="Q715" s="115"/>
      <c r="R715" s="115"/>
      <c r="S715" s="115"/>
      <c r="T715" s="115"/>
      <c r="U715" s="115"/>
      <c r="V715" s="115"/>
      <c r="W715" s="115"/>
      <c r="X715" s="115"/>
      <c r="Y715" s="115"/>
      <c r="Z715" s="115"/>
      <c r="AA715" s="115"/>
      <c r="AB715" s="115"/>
      <c r="AC715" s="115"/>
    </row>
    <row r="716" spans="1:29" ht="15.75" customHeight="1" x14ac:dyDescent="0.3">
      <c r="A716" s="115"/>
      <c r="B716" s="115"/>
      <c r="C716" s="116"/>
      <c r="D716" s="116"/>
      <c r="E716" s="116"/>
      <c r="F716" s="116"/>
      <c r="G716" s="116"/>
      <c r="H716" s="116"/>
      <c r="I716" s="115"/>
      <c r="J716" s="115"/>
      <c r="K716" s="115"/>
      <c r="L716" s="115"/>
      <c r="M716" s="115"/>
      <c r="N716" s="115"/>
      <c r="O716" s="115"/>
      <c r="P716" s="115"/>
      <c r="Q716" s="115"/>
      <c r="R716" s="115"/>
      <c r="S716" s="115"/>
      <c r="T716" s="115"/>
      <c r="U716" s="115"/>
      <c r="V716" s="115"/>
      <c r="W716" s="115"/>
      <c r="X716" s="115"/>
      <c r="Y716" s="115"/>
      <c r="Z716" s="115"/>
      <c r="AA716" s="115"/>
      <c r="AB716" s="115"/>
      <c r="AC716" s="115"/>
    </row>
    <row r="717" spans="1:29" ht="15.75" customHeight="1" x14ac:dyDescent="0.3">
      <c r="A717" s="115"/>
      <c r="B717" s="115"/>
      <c r="C717" s="116"/>
      <c r="D717" s="116"/>
      <c r="E717" s="116"/>
      <c r="F717" s="116"/>
      <c r="G717" s="116"/>
      <c r="H717" s="116"/>
      <c r="I717" s="115"/>
      <c r="J717" s="115"/>
      <c r="K717" s="115"/>
      <c r="L717" s="115"/>
      <c r="M717" s="115"/>
      <c r="N717" s="115"/>
      <c r="O717" s="115"/>
      <c r="P717" s="115"/>
      <c r="Q717" s="115"/>
      <c r="R717" s="115"/>
      <c r="S717" s="115"/>
      <c r="T717" s="115"/>
      <c r="U717" s="115"/>
      <c r="V717" s="115"/>
      <c r="W717" s="115"/>
      <c r="X717" s="115"/>
      <c r="Y717" s="115"/>
      <c r="Z717" s="115"/>
      <c r="AA717" s="115"/>
      <c r="AB717" s="115"/>
      <c r="AC717" s="115"/>
    </row>
    <row r="718" spans="1:29" ht="15.75" customHeight="1" x14ac:dyDescent="0.3">
      <c r="A718" s="115"/>
      <c r="B718" s="115"/>
      <c r="C718" s="116"/>
      <c r="D718" s="116"/>
      <c r="E718" s="116"/>
      <c r="F718" s="116"/>
      <c r="G718" s="116"/>
      <c r="H718" s="116"/>
      <c r="I718" s="115"/>
      <c r="J718" s="115"/>
      <c r="K718" s="115"/>
      <c r="L718" s="115"/>
      <c r="M718" s="115"/>
      <c r="N718" s="115"/>
      <c r="O718" s="115"/>
      <c r="P718" s="115"/>
      <c r="Q718" s="115"/>
      <c r="R718" s="115"/>
      <c r="S718" s="115"/>
      <c r="T718" s="115"/>
      <c r="U718" s="115"/>
      <c r="V718" s="115"/>
      <c r="W718" s="115"/>
      <c r="X718" s="115"/>
      <c r="Y718" s="115"/>
      <c r="Z718" s="115"/>
      <c r="AA718" s="115"/>
      <c r="AB718" s="115"/>
      <c r="AC718" s="115"/>
    </row>
    <row r="719" spans="1:29" ht="15.75" customHeight="1" x14ac:dyDescent="0.3">
      <c r="A719" s="115"/>
      <c r="B719" s="115"/>
      <c r="C719" s="116"/>
      <c r="D719" s="116"/>
      <c r="E719" s="116"/>
      <c r="F719" s="116"/>
      <c r="G719" s="116"/>
      <c r="H719" s="116"/>
      <c r="I719" s="115"/>
      <c r="J719" s="115"/>
      <c r="K719" s="115"/>
      <c r="L719" s="115"/>
      <c r="M719" s="115"/>
      <c r="N719" s="115"/>
      <c r="O719" s="115"/>
      <c r="P719" s="115"/>
      <c r="Q719" s="115"/>
      <c r="R719" s="115"/>
      <c r="S719" s="115"/>
      <c r="T719" s="115"/>
      <c r="U719" s="115"/>
      <c r="V719" s="115"/>
      <c r="W719" s="115"/>
      <c r="X719" s="115"/>
      <c r="Y719" s="115"/>
      <c r="Z719" s="115"/>
      <c r="AA719" s="115"/>
      <c r="AB719" s="115"/>
      <c r="AC719" s="115"/>
    </row>
    <row r="720" spans="1:29" ht="15.75" customHeight="1" x14ac:dyDescent="0.3">
      <c r="A720" s="115"/>
      <c r="B720" s="115"/>
      <c r="C720" s="116"/>
      <c r="D720" s="116"/>
      <c r="E720" s="116"/>
      <c r="F720" s="116"/>
      <c r="G720" s="116"/>
      <c r="H720" s="116"/>
      <c r="I720" s="115"/>
      <c r="J720" s="115"/>
      <c r="K720" s="115"/>
      <c r="L720" s="115"/>
      <c r="M720" s="115"/>
      <c r="N720" s="115"/>
      <c r="O720" s="115"/>
      <c r="P720" s="115"/>
      <c r="Q720" s="115"/>
      <c r="R720" s="115"/>
      <c r="S720" s="115"/>
      <c r="T720" s="115"/>
      <c r="U720" s="115"/>
      <c r="V720" s="115"/>
      <c r="W720" s="115"/>
      <c r="X720" s="115"/>
      <c r="Y720" s="115"/>
      <c r="Z720" s="115"/>
      <c r="AA720" s="115"/>
      <c r="AB720" s="115"/>
      <c r="AC720" s="115"/>
    </row>
    <row r="721" spans="1:29" ht="15.75" customHeight="1" x14ac:dyDescent="0.3">
      <c r="A721" s="115"/>
      <c r="B721" s="115"/>
      <c r="C721" s="116"/>
      <c r="D721" s="116"/>
      <c r="E721" s="116"/>
      <c r="F721" s="116"/>
      <c r="G721" s="116"/>
      <c r="H721" s="116"/>
      <c r="I721" s="115"/>
      <c r="J721" s="115"/>
      <c r="K721" s="115"/>
      <c r="L721" s="115"/>
      <c r="M721" s="115"/>
      <c r="N721" s="115"/>
      <c r="O721" s="115"/>
      <c r="P721" s="115"/>
      <c r="Q721" s="115"/>
      <c r="R721" s="115"/>
      <c r="S721" s="115"/>
      <c r="T721" s="115"/>
      <c r="U721" s="115"/>
      <c r="V721" s="115"/>
      <c r="W721" s="115"/>
      <c r="X721" s="115"/>
      <c r="Y721" s="115"/>
      <c r="Z721" s="115"/>
      <c r="AA721" s="115"/>
      <c r="AB721" s="115"/>
      <c r="AC721" s="115"/>
    </row>
    <row r="722" spans="1:29" ht="15.75" customHeight="1" x14ac:dyDescent="0.3">
      <c r="A722" s="115"/>
      <c r="B722" s="115"/>
      <c r="C722" s="116"/>
      <c r="D722" s="116"/>
      <c r="E722" s="116"/>
      <c r="F722" s="116"/>
      <c r="G722" s="116"/>
      <c r="H722" s="116"/>
      <c r="I722" s="115"/>
      <c r="J722" s="115"/>
      <c r="K722" s="115"/>
      <c r="L722" s="115"/>
      <c r="M722" s="115"/>
      <c r="N722" s="115"/>
      <c r="O722" s="115"/>
      <c r="P722" s="115"/>
      <c r="Q722" s="115"/>
      <c r="R722" s="115"/>
      <c r="S722" s="115"/>
      <c r="T722" s="115"/>
      <c r="U722" s="115"/>
      <c r="V722" s="115"/>
      <c r="W722" s="115"/>
      <c r="X722" s="115"/>
      <c r="Y722" s="115"/>
      <c r="Z722" s="115"/>
      <c r="AA722" s="115"/>
      <c r="AB722" s="115"/>
      <c r="AC722" s="115"/>
    </row>
    <row r="723" spans="1:29" ht="15.75" customHeight="1" x14ac:dyDescent="0.3">
      <c r="A723" s="115"/>
      <c r="B723" s="115"/>
      <c r="C723" s="116"/>
      <c r="D723" s="116"/>
      <c r="E723" s="116"/>
      <c r="F723" s="116"/>
      <c r="G723" s="116"/>
      <c r="H723" s="116"/>
      <c r="I723" s="115"/>
      <c r="J723" s="115"/>
      <c r="K723" s="115"/>
      <c r="L723" s="115"/>
      <c r="M723" s="115"/>
      <c r="N723" s="115"/>
      <c r="O723" s="115"/>
      <c r="P723" s="115"/>
      <c r="Q723" s="115"/>
      <c r="R723" s="115"/>
      <c r="S723" s="115"/>
      <c r="T723" s="115"/>
      <c r="U723" s="115"/>
      <c r="V723" s="115"/>
      <c r="W723" s="115"/>
      <c r="X723" s="115"/>
      <c r="Y723" s="115"/>
      <c r="Z723" s="115"/>
      <c r="AA723" s="115"/>
      <c r="AB723" s="115"/>
      <c r="AC723" s="115"/>
    </row>
    <row r="724" spans="1:29" ht="15.75" customHeight="1" x14ac:dyDescent="0.3">
      <c r="A724" s="115"/>
      <c r="B724" s="115"/>
      <c r="C724" s="116"/>
      <c r="D724" s="116"/>
      <c r="E724" s="116"/>
      <c r="F724" s="116"/>
      <c r="G724" s="116"/>
      <c r="H724" s="116"/>
      <c r="I724" s="115"/>
      <c r="J724" s="115"/>
      <c r="K724" s="115"/>
      <c r="L724" s="115"/>
      <c r="M724" s="115"/>
      <c r="N724" s="115"/>
      <c r="O724" s="115"/>
      <c r="P724" s="115"/>
      <c r="Q724" s="115"/>
      <c r="R724" s="115"/>
      <c r="S724" s="115"/>
      <c r="T724" s="115"/>
      <c r="U724" s="115"/>
      <c r="V724" s="115"/>
      <c r="W724" s="115"/>
      <c r="X724" s="115"/>
      <c r="Y724" s="115"/>
      <c r="Z724" s="115"/>
      <c r="AA724" s="115"/>
      <c r="AB724" s="115"/>
      <c r="AC724" s="115"/>
    </row>
    <row r="725" spans="1:29" ht="15.75" customHeight="1" x14ac:dyDescent="0.3">
      <c r="A725" s="115"/>
      <c r="B725" s="115"/>
      <c r="C725" s="116"/>
      <c r="D725" s="116"/>
      <c r="E725" s="116"/>
      <c r="F725" s="116"/>
      <c r="G725" s="116"/>
      <c r="H725" s="116"/>
      <c r="I725" s="115"/>
      <c r="J725" s="115"/>
      <c r="K725" s="115"/>
      <c r="L725" s="115"/>
      <c r="M725" s="115"/>
      <c r="N725" s="115"/>
      <c r="O725" s="115"/>
      <c r="P725" s="115"/>
      <c r="Q725" s="115"/>
      <c r="R725" s="115"/>
      <c r="S725" s="115"/>
      <c r="T725" s="115"/>
      <c r="U725" s="115"/>
      <c r="V725" s="115"/>
      <c r="W725" s="115"/>
      <c r="X725" s="115"/>
      <c r="Y725" s="115"/>
      <c r="Z725" s="115"/>
      <c r="AA725" s="115"/>
      <c r="AB725" s="115"/>
      <c r="AC725" s="115"/>
    </row>
    <row r="726" spans="1:29" ht="15.75" customHeight="1" x14ac:dyDescent="0.3">
      <c r="A726" s="115"/>
      <c r="B726" s="115"/>
      <c r="C726" s="116"/>
      <c r="D726" s="116"/>
      <c r="E726" s="116"/>
      <c r="F726" s="116"/>
      <c r="G726" s="116"/>
      <c r="H726" s="116"/>
      <c r="I726" s="115"/>
      <c r="J726" s="115"/>
      <c r="K726" s="115"/>
      <c r="L726" s="115"/>
      <c r="M726" s="115"/>
      <c r="N726" s="115"/>
      <c r="O726" s="115"/>
      <c r="P726" s="115"/>
      <c r="Q726" s="115"/>
      <c r="R726" s="115"/>
      <c r="S726" s="115"/>
      <c r="T726" s="115"/>
      <c r="U726" s="115"/>
      <c r="V726" s="115"/>
      <c r="W726" s="115"/>
      <c r="X726" s="115"/>
      <c r="Y726" s="115"/>
      <c r="Z726" s="115"/>
      <c r="AA726" s="115"/>
      <c r="AB726" s="115"/>
      <c r="AC726" s="115"/>
    </row>
    <row r="727" spans="1:29" ht="15.75" customHeight="1" x14ac:dyDescent="0.3">
      <c r="A727" s="115"/>
      <c r="B727" s="115"/>
      <c r="C727" s="116"/>
      <c r="D727" s="116"/>
      <c r="E727" s="116"/>
      <c r="F727" s="116"/>
      <c r="G727" s="116"/>
      <c r="H727" s="116"/>
      <c r="I727" s="115"/>
      <c r="J727" s="115"/>
      <c r="K727" s="115"/>
      <c r="L727" s="115"/>
      <c r="M727" s="115"/>
      <c r="N727" s="115"/>
      <c r="O727" s="115"/>
      <c r="P727" s="115"/>
      <c r="Q727" s="115"/>
      <c r="R727" s="115"/>
      <c r="S727" s="115"/>
      <c r="T727" s="115"/>
      <c r="U727" s="115"/>
      <c r="V727" s="115"/>
      <c r="W727" s="115"/>
      <c r="X727" s="115"/>
      <c r="Y727" s="115"/>
      <c r="Z727" s="115"/>
      <c r="AA727" s="115"/>
      <c r="AB727" s="115"/>
      <c r="AC727" s="115"/>
    </row>
    <row r="728" spans="1:29" ht="15.75" customHeight="1" x14ac:dyDescent="0.3">
      <c r="A728" s="115"/>
      <c r="B728" s="115"/>
      <c r="C728" s="116"/>
      <c r="D728" s="116"/>
      <c r="E728" s="116"/>
      <c r="F728" s="116"/>
      <c r="G728" s="116"/>
      <c r="H728" s="116"/>
      <c r="I728" s="115"/>
      <c r="J728" s="115"/>
      <c r="K728" s="115"/>
      <c r="L728" s="115"/>
      <c r="M728" s="115"/>
      <c r="N728" s="115"/>
      <c r="O728" s="115"/>
      <c r="P728" s="115"/>
      <c r="Q728" s="115"/>
      <c r="R728" s="115"/>
      <c r="S728" s="115"/>
      <c r="T728" s="115"/>
      <c r="U728" s="115"/>
      <c r="V728" s="115"/>
      <c r="W728" s="115"/>
      <c r="X728" s="115"/>
      <c r="Y728" s="115"/>
      <c r="Z728" s="115"/>
      <c r="AA728" s="115"/>
      <c r="AB728" s="115"/>
      <c r="AC728" s="115"/>
    </row>
    <row r="729" spans="1:29" ht="15.75" customHeight="1" x14ac:dyDescent="0.3">
      <c r="A729" s="115"/>
      <c r="B729" s="115"/>
      <c r="C729" s="116"/>
      <c r="D729" s="116"/>
      <c r="E729" s="116"/>
      <c r="F729" s="116"/>
      <c r="G729" s="116"/>
      <c r="H729" s="116"/>
      <c r="I729" s="115"/>
      <c r="J729" s="115"/>
      <c r="K729" s="115"/>
      <c r="L729" s="115"/>
      <c r="M729" s="115"/>
      <c r="N729" s="115"/>
      <c r="O729" s="115"/>
      <c r="P729" s="115"/>
      <c r="Q729" s="115"/>
      <c r="R729" s="115"/>
      <c r="S729" s="115"/>
      <c r="T729" s="115"/>
      <c r="U729" s="115"/>
      <c r="V729" s="115"/>
      <c r="W729" s="115"/>
      <c r="X729" s="115"/>
      <c r="Y729" s="115"/>
      <c r="Z729" s="115"/>
      <c r="AA729" s="115"/>
      <c r="AB729" s="115"/>
      <c r="AC729" s="115"/>
    </row>
    <row r="730" spans="1:29" ht="15.75" customHeight="1" x14ac:dyDescent="0.3">
      <c r="A730" s="115"/>
      <c r="B730" s="115"/>
      <c r="C730" s="116"/>
      <c r="D730" s="116"/>
      <c r="E730" s="116"/>
      <c r="F730" s="116"/>
      <c r="G730" s="116"/>
      <c r="H730" s="116"/>
      <c r="I730" s="115"/>
      <c r="J730" s="115"/>
      <c r="K730" s="115"/>
      <c r="L730" s="115"/>
      <c r="M730" s="115"/>
      <c r="N730" s="115"/>
      <c r="O730" s="115"/>
      <c r="P730" s="115"/>
      <c r="Q730" s="115"/>
      <c r="R730" s="115"/>
      <c r="S730" s="115"/>
      <c r="T730" s="115"/>
      <c r="U730" s="115"/>
      <c r="V730" s="115"/>
      <c r="W730" s="115"/>
      <c r="X730" s="115"/>
      <c r="Y730" s="115"/>
      <c r="Z730" s="115"/>
      <c r="AA730" s="115"/>
      <c r="AB730" s="115"/>
      <c r="AC730" s="115"/>
    </row>
    <row r="731" spans="1:29" ht="15.75" customHeight="1" x14ac:dyDescent="0.3">
      <c r="A731" s="115"/>
      <c r="B731" s="115"/>
      <c r="C731" s="116"/>
      <c r="D731" s="116"/>
      <c r="E731" s="116"/>
      <c r="F731" s="116"/>
      <c r="G731" s="116"/>
      <c r="H731" s="116"/>
      <c r="I731" s="115"/>
      <c r="J731" s="115"/>
      <c r="K731" s="115"/>
      <c r="L731" s="115"/>
      <c r="M731" s="115"/>
      <c r="N731" s="115"/>
      <c r="O731" s="115"/>
      <c r="P731" s="115"/>
      <c r="Q731" s="115"/>
      <c r="R731" s="115"/>
      <c r="S731" s="115"/>
      <c r="T731" s="115"/>
      <c r="U731" s="115"/>
      <c r="V731" s="115"/>
      <c r="W731" s="115"/>
      <c r="X731" s="115"/>
      <c r="Y731" s="115"/>
      <c r="Z731" s="115"/>
      <c r="AA731" s="115"/>
      <c r="AB731" s="115"/>
      <c r="AC731" s="115"/>
    </row>
    <row r="732" spans="1:29" ht="15.75" customHeight="1" x14ac:dyDescent="0.3">
      <c r="A732" s="115"/>
      <c r="B732" s="115"/>
      <c r="C732" s="116"/>
      <c r="D732" s="116"/>
      <c r="E732" s="116"/>
      <c r="F732" s="116"/>
      <c r="G732" s="116"/>
      <c r="H732" s="116"/>
      <c r="I732" s="115"/>
      <c r="J732" s="115"/>
      <c r="K732" s="115"/>
      <c r="L732" s="115"/>
      <c r="M732" s="115"/>
      <c r="N732" s="115"/>
      <c r="O732" s="115"/>
      <c r="P732" s="115"/>
      <c r="Q732" s="115"/>
      <c r="R732" s="115"/>
      <c r="S732" s="115"/>
      <c r="T732" s="115"/>
      <c r="U732" s="115"/>
      <c r="V732" s="115"/>
      <c r="W732" s="115"/>
      <c r="X732" s="115"/>
      <c r="Y732" s="115"/>
      <c r="Z732" s="115"/>
      <c r="AA732" s="115"/>
      <c r="AB732" s="115"/>
      <c r="AC732" s="115"/>
    </row>
    <row r="733" spans="1:29" ht="15.75" customHeight="1" x14ac:dyDescent="0.3">
      <c r="A733" s="115"/>
      <c r="B733" s="115"/>
      <c r="C733" s="116"/>
      <c r="D733" s="116"/>
      <c r="E733" s="116"/>
      <c r="F733" s="116"/>
      <c r="G733" s="116"/>
      <c r="H733" s="116"/>
      <c r="I733" s="115"/>
      <c r="J733" s="115"/>
      <c r="K733" s="115"/>
      <c r="L733" s="115"/>
      <c r="M733" s="115"/>
      <c r="N733" s="115"/>
      <c r="O733" s="115"/>
      <c r="P733" s="115"/>
      <c r="Q733" s="115"/>
      <c r="R733" s="115"/>
      <c r="S733" s="115"/>
      <c r="T733" s="115"/>
      <c r="U733" s="115"/>
      <c r="V733" s="115"/>
      <c r="W733" s="115"/>
      <c r="X733" s="115"/>
      <c r="Y733" s="115"/>
      <c r="Z733" s="115"/>
      <c r="AA733" s="115"/>
      <c r="AB733" s="115"/>
      <c r="AC733" s="115"/>
    </row>
    <row r="734" spans="1:29" ht="15.75" customHeight="1" x14ac:dyDescent="0.3">
      <c r="A734" s="115"/>
      <c r="B734" s="115"/>
      <c r="C734" s="116"/>
      <c r="D734" s="116"/>
      <c r="E734" s="116"/>
      <c r="F734" s="116"/>
      <c r="G734" s="116"/>
      <c r="H734" s="116"/>
      <c r="I734" s="115"/>
      <c r="J734" s="115"/>
      <c r="K734" s="115"/>
      <c r="L734" s="115"/>
      <c r="M734" s="115"/>
      <c r="N734" s="115"/>
      <c r="O734" s="115"/>
      <c r="P734" s="115"/>
      <c r="Q734" s="115"/>
      <c r="R734" s="115"/>
      <c r="S734" s="115"/>
      <c r="T734" s="115"/>
      <c r="U734" s="115"/>
      <c r="V734" s="115"/>
      <c r="W734" s="115"/>
      <c r="X734" s="115"/>
      <c r="Y734" s="115"/>
      <c r="Z734" s="115"/>
      <c r="AA734" s="115"/>
      <c r="AB734" s="115"/>
      <c r="AC734" s="115"/>
    </row>
    <row r="735" spans="1:29" ht="15.75" customHeight="1" x14ac:dyDescent="0.3">
      <c r="A735" s="115"/>
      <c r="B735" s="115"/>
      <c r="C735" s="116"/>
      <c r="D735" s="116"/>
      <c r="E735" s="116"/>
      <c r="F735" s="116"/>
      <c r="G735" s="116"/>
      <c r="H735" s="116"/>
      <c r="I735" s="115"/>
      <c r="J735" s="115"/>
      <c r="K735" s="115"/>
      <c r="L735" s="115"/>
      <c r="M735" s="115"/>
      <c r="N735" s="115"/>
      <c r="O735" s="115"/>
      <c r="P735" s="115"/>
      <c r="Q735" s="115"/>
      <c r="R735" s="115"/>
      <c r="S735" s="115"/>
      <c r="T735" s="115"/>
      <c r="U735" s="115"/>
      <c r="V735" s="115"/>
      <c r="W735" s="115"/>
      <c r="X735" s="115"/>
      <c r="Y735" s="115"/>
      <c r="Z735" s="115"/>
      <c r="AA735" s="115"/>
      <c r="AB735" s="115"/>
      <c r="AC735" s="115"/>
    </row>
    <row r="736" spans="1:29" ht="15.75" customHeight="1" x14ac:dyDescent="0.3">
      <c r="A736" s="115"/>
      <c r="B736" s="115"/>
      <c r="C736" s="116"/>
      <c r="D736" s="116"/>
      <c r="E736" s="116"/>
      <c r="F736" s="116"/>
      <c r="G736" s="116"/>
      <c r="H736" s="116"/>
      <c r="I736" s="115"/>
      <c r="J736" s="115"/>
      <c r="K736" s="115"/>
      <c r="L736" s="115"/>
      <c r="M736" s="115"/>
      <c r="N736" s="115"/>
      <c r="O736" s="115"/>
      <c r="P736" s="115"/>
      <c r="Q736" s="115"/>
      <c r="R736" s="115"/>
      <c r="S736" s="115"/>
      <c r="T736" s="115"/>
      <c r="U736" s="115"/>
      <c r="V736" s="115"/>
      <c r="W736" s="115"/>
      <c r="X736" s="115"/>
      <c r="Y736" s="115"/>
      <c r="Z736" s="115"/>
      <c r="AA736" s="115"/>
      <c r="AB736" s="115"/>
      <c r="AC736" s="115"/>
    </row>
    <row r="737" spans="1:29" ht="15.75" customHeight="1" x14ac:dyDescent="0.3">
      <c r="A737" s="115"/>
      <c r="B737" s="115"/>
      <c r="C737" s="116"/>
      <c r="D737" s="116"/>
      <c r="E737" s="116"/>
      <c r="F737" s="116"/>
      <c r="G737" s="116"/>
      <c r="H737" s="116"/>
      <c r="I737" s="115"/>
      <c r="J737" s="115"/>
      <c r="K737" s="115"/>
      <c r="L737" s="115"/>
      <c r="M737" s="115"/>
      <c r="N737" s="115"/>
      <c r="O737" s="115"/>
      <c r="P737" s="115"/>
      <c r="Q737" s="115"/>
      <c r="R737" s="115"/>
      <c r="S737" s="115"/>
      <c r="T737" s="115"/>
      <c r="U737" s="115"/>
      <c r="V737" s="115"/>
      <c r="W737" s="115"/>
      <c r="X737" s="115"/>
      <c r="Y737" s="115"/>
      <c r="Z737" s="115"/>
      <c r="AA737" s="115"/>
      <c r="AB737" s="115"/>
      <c r="AC737" s="115"/>
    </row>
    <row r="738" spans="1:29" ht="15.75" customHeight="1" x14ac:dyDescent="0.3">
      <c r="A738" s="115"/>
      <c r="B738" s="115"/>
      <c r="C738" s="116"/>
      <c r="D738" s="116"/>
      <c r="E738" s="116"/>
      <c r="F738" s="116"/>
      <c r="G738" s="116"/>
      <c r="H738" s="116"/>
      <c r="I738" s="115"/>
      <c r="J738" s="115"/>
      <c r="K738" s="115"/>
      <c r="L738" s="115"/>
      <c r="M738" s="115"/>
      <c r="N738" s="115"/>
      <c r="O738" s="115"/>
      <c r="P738" s="115"/>
      <c r="Q738" s="115"/>
      <c r="R738" s="115"/>
      <c r="S738" s="115"/>
      <c r="T738" s="115"/>
      <c r="U738" s="115"/>
      <c r="V738" s="115"/>
      <c r="W738" s="115"/>
      <c r="X738" s="115"/>
      <c r="Y738" s="115"/>
      <c r="Z738" s="115"/>
      <c r="AA738" s="115"/>
      <c r="AB738" s="115"/>
      <c r="AC738" s="115"/>
    </row>
    <row r="739" spans="1:29" ht="15.75" customHeight="1" x14ac:dyDescent="0.3">
      <c r="A739" s="115"/>
      <c r="B739" s="115"/>
      <c r="C739" s="116"/>
      <c r="D739" s="116"/>
      <c r="E739" s="116"/>
      <c r="F739" s="116"/>
      <c r="G739" s="116"/>
      <c r="H739" s="116"/>
      <c r="I739" s="115"/>
      <c r="J739" s="115"/>
      <c r="K739" s="115"/>
      <c r="L739" s="115"/>
      <c r="M739" s="115"/>
      <c r="N739" s="115"/>
      <c r="O739" s="115"/>
      <c r="P739" s="115"/>
      <c r="Q739" s="115"/>
      <c r="R739" s="115"/>
      <c r="S739" s="115"/>
      <c r="T739" s="115"/>
      <c r="U739" s="115"/>
      <c r="V739" s="115"/>
      <c r="W739" s="115"/>
      <c r="X739" s="115"/>
      <c r="Y739" s="115"/>
      <c r="Z739" s="115"/>
      <c r="AA739" s="115"/>
      <c r="AB739" s="115"/>
      <c r="AC739" s="115"/>
    </row>
    <row r="740" spans="1:29" ht="15.75" customHeight="1" x14ac:dyDescent="0.3">
      <c r="A740" s="115"/>
      <c r="B740" s="115"/>
      <c r="C740" s="116"/>
      <c r="D740" s="116"/>
      <c r="E740" s="116"/>
      <c r="F740" s="116"/>
      <c r="G740" s="116"/>
      <c r="H740" s="116"/>
      <c r="I740" s="115"/>
      <c r="J740" s="115"/>
      <c r="K740" s="115"/>
      <c r="L740" s="115"/>
      <c r="M740" s="115"/>
      <c r="N740" s="115"/>
      <c r="O740" s="115"/>
      <c r="P740" s="115"/>
      <c r="Q740" s="115"/>
      <c r="R740" s="115"/>
      <c r="S740" s="115"/>
      <c r="T740" s="115"/>
      <c r="U740" s="115"/>
      <c r="V740" s="115"/>
      <c r="W740" s="115"/>
      <c r="X740" s="115"/>
      <c r="Y740" s="115"/>
      <c r="Z740" s="115"/>
      <c r="AA740" s="115"/>
      <c r="AB740" s="115"/>
      <c r="AC740" s="115"/>
    </row>
    <row r="741" spans="1:29" ht="15.75" customHeight="1" x14ac:dyDescent="0.3">
      <c r="A741" s="115"/>
      <c r="B741" s="115"/>
      <c r="C741" s="116"/>
      <c r="D741" s="116"/>
      <c r="E741" s="116"/>
      <c r="F741" s="116"/>
      <c r="G741" s="116"/>
      <c r="H741" s="116"/>
      <c r="I741" s="115"/>
      <c r="J741" s="115"/>
      <c r="K741" s="115"/>
      <c r="L741" s="115"/>
      <c r="M741" s="115"/>
      <c r="N741" s="115"/>
      <c r="O741" s="115"/>
      <c r="P741" s="115"/>
      <c r="Q741" s="115"/>
      <c r="R741" s="115"/>
      <c r="S741" s="115"/>
      <c r="T741" s="115"/>
      <c r="U741" s="115"/>
      <c r="V741" s="115"/>
      <c r="W741" s="115"/>
      <c r="X741" s="115"/>
      <c r="Y741" s="115"/>
      <c r="Z741" s="115"/>
      <c r="AA741" s="115"/>
      <c r="AB741" s="115"/>
      <c r="AC741" s="115"/>
    </row>
    <row r="742" spans="1:29" ht="15.75" customHeight="1" x14ac:dyDescent="0.3">
      <c r="A742" s="115"/>
      <c r="B742" s="115"/>
      <c r="C742" s="116"/>
      <c r="D742" s="116"/>
      <c r="E742" s="116"/>
      <c r="F742" s="116"/>
      <c r="G742" s="116"/>
      <c r="H742" s="116"/>
      <c r="I742" s="115"/>
      <c r="J742" s="115"/>
      <c r="K742" s="115"/>
      <c r="L742" s="115"/>
      <c r="M742" s="115"/>
      <c r="N742" s="115"/>
      <c r="O742" s="115"/>
      <c r="P742" s="115"/>
      <c r="Q742" s="115"/>
      <c r="R742" s="115"/>
      <c r="S742" s="115"/>
      <c r="T742" s="115"/>
      <c r="U742" s="115"/>
      <c r="V742" s="115"/>
      <c r="W742" s="115"/>
      <c r="X742" s="115"/>
      <c r="Y742" s="115"/>
      <c r="Z742" s="115"/>
      <c r="AA742" s="115"/>
      <c r="AB742" s="115"/>
      <c r="AC742" s="115"/>
    </row>
    <row r="743" spans="1:29" ht="15.75" customHeight="1" x14ac:dyDescent="0.3">
      <c r="A743" s="115"/>
      <c r="B743" s="115"/>
      <c r="C743" s="116"/>
      <c r="D743" s="116"/>
      <c r="E743" s="116"/>
      <c r="F743" s="116"/>
      <c r="G743" s="116"/>
      <c r="H743" s="116"/>
      <c r="I743" s="115"/>
      <c r="J743" s="115"/>
      <c r="K743" s="115"/>
      <c r="L743" s="115"/>
      <c r="M743" s="115"/>
      <c r="N743" s="115"/>
      <c r="O743" s="115"/>
      <c r="P743" s="115"/>
      <c r="Q743" s="115"/>
      <c r="R743" s="115"/>
      <c r="S743" s="115"/>
      <c r="T743" s="115"/>
      <c r="U743" s="115"/>
      <c r="V743" s="115"/>
      <c r="W743" s="115"/>
      <c r="X743" s="115"/>
      <c r="Y743" s="115"/>
      <c r="Z743" s="115"/>
      <c r="AA743" s="115"/>
      <c r="AB743" s="115"/>
      <c r="AC743" s="115"/>
    </row>
    <row r="744" spans="1:29" ht="15.75" customHeight="1" x14ac:dyDescent="0.3">
      <c r="A744" s="115"/>
      <c r="B744" s="115"/>
      <c r="C744" s="116"/>
      <c r="D744" s="116"/>
      <c r="E744" s="116"/>
      <c r="F744" s="116"/>
      <c r="G744" s="116"/>
      <c r="H744" s="116"/>
      <c r="I744" s="115"/>
      <c r="J744" s="115"/>
      <c r="K744" s="115"/>
      <c r="L744" s="115"/>
      <c r="M744" s="115"/>
      <c r="N744" s="115"/>
      <c r="O744" s="115"/>
      <c r="P744" s="115"/>
      <c r="Q744" s="115"/>
      <c r="R744" s="115"/>
      <c r="S744" s="115"/>
      <c r="T744" s="115"/>
      <c r="U744" s="115"/>
      <c r="V744" s="115"/>
      <c r="W744" s="115"/>
      <c r="X744" s="115"/>
      <c r="Y744" s="115"/>
      <c r="Z744" s="115"/>
      <c r="AA744" s="115"/>
      <c r="AB744" s="115"/>
      <c r="AC744" s="115"/>
    </row>
    <row r="745" spans="1:29" ht="15.75" customHeight="1" x14ac:dyDescent="0.3">
      <c r="A745" s="115"/>
      <c r="B745" s="115"/>
      <c r="C745" s="116"/>
      <c r="D745" s="116"/>
      <c r="E745" s="116"/>
      <c r="F745" s="116"/>
      <c r="G745" s="116"/>
      <c r="H745" s="116"/>
      <c r="I745" s="115"/>
      <c r="J745" s="115"/>
      <c r="K745" s="115"/>
      <c r="L745" s="115"/>
      <c r="M745" s="115"/>
      <c r="N745" s="115"/>
      <c r="O745" s="115"/>
      <c r="P745" s="115"/>
      <c r="Q745" s="115"/>
      <c r="R745" s="115"/>
      <c r="S745" s="115"/>
      <c r="T745" s="115"/>
      <c r="U745" s="115"/>
      <c r="V745" s="115"/>
      <c r="W745" s="115"/>
      <c r="X745" s="115"/>
      <c r="Y745" s="115"/>
      <c r="Z745" s="115"/>
      <c r="AA745" s="115"/>
      <c r="AB745" s="115"/>
      <c r="AC745" s="115"/>
    </row>
    <row r="746" spans="1:29" ht="15.75" customHeight="1" x14ac:dyDescent="0.3">
      <c r="A746" s="115"/>
      <c r="B746" s="115"/>
      <c r="C746" s="116"/>
      <c r="D746" s="116"/>
      <c r="E746" s="116"/>
      <c r="F746" s="116"/>
      <c r="G746" s="116"/>
      <c r="H746" s="116"/>
      <c r="I746" s="115"/>
      <c r="J746" s="115"/>
      <c r="K746" s="115"/>
      <c r="L746" s="115"/>
      <c r="M746" s="115"/>
      <c r="N746" s="115"/>
      <c r="O746" s="115"/>
      <c r="P746" s="115"/>
      <c r="Q746" s="115"/>
      <c r="R746" s="115"/>
      <c r="S746" s="115"/>
      <c r="T746" s="115"/>
      <c r="U746" s="115"/>
      <c r="V746" s="115"/>
      <c r="W746" s="115"/>
      <c r="X746" s="115"/>
      <c r="Y746" s="115"/>
      <c r="Z746" s="115"/>
      <c r="AA746" s="115"/>
      <c r="AB746" s="115"/>
      <c r="AC746" s="115"/>
    </row>
    <row r="747" spans="1:29" ht="15.75" customHeight="1" x14ac:dyDescent="0.3">
      <c r="A747" s="115"/>
      <c r="B747" s="115"/>
      <c r="C747" s="116"/>
      <c r="D747" s="116"/>
      <c r="E747" s="116"/>
      <c r="F747" s="116"/>
      <c r="G747" s="116"/>
      <c r="H747" s="116"/>
      <c r="I747" s="115"/>
      <c r="J747" s="115"/>
      <c r="K747" s="115"/>
      <c r="L747" s="115"/>
      <c r="M747" s="115"/>
      <c r="N747" s="115"/>
      <c r="O747" s="115"/>
      <c r="P747" s="115"/>
      <c r="Q747" s="115"/>
      <c r="R747" s="115"/>
      <c r="S747" s="115"/>
      <c r="T747" s="115"/>
      <c r="U747" s="115"/>
      <c r="V747" s="115"/>
      <c r="W747" s="115"/>
      <c r="X747" s="115"/>
      <c r="Y747" s="115"/>
      <c r="Z747" s="115"/>
      <c r="AA747" s="115"/>
      <c r="AB747" s="115"/>
      <c r="AC747" s="115"/>
    </row>
    <row r="748" spans="1:29" ht="15.75" customHeight="1" x14ac:dyDescent="0.3">
      <c r="A748" s="115"/>
      <c r="B748" s="115"/>
      <c r="C748" s="116"/>
      <c r="D748" s="116"/>
      <c r="E748" s="116"/>
      <c r="F748" s="116"/>
      <c r="G748" s="116"/>
      <c r="H748" s="116"/>
      <c r="I748" s="115"/>
      <c r="J748" s="115"/>
      <c r="K748" s="115"/>
      <c r="L748" s="115"/>
      <c r="M748" s="115"/>
      <c r="N748" s="115"/>
      <c r="O748" s="115"/>
      <c r="P748" s="115"/>
      <c r="Q748" s="115"/>
      <c r="R748" s="115"/>
      <c r="S748" s="115"/>
      <c r="T748" s="115"/>
      <c r="U748" s="115"/>
      <c r="V748" s="115"/>
      <c r="W748" s="115"/>
      <c r="X748" s="115"/>
      <c r="Y748" s="115"/>
      <c r="Z748" s="115"/>
      <c r="AA748" s="115"/>
      <c r="AB748" s="115"/>
      <c r="AC748" s="115"/>
    </row>
    <row r="749" spans="1:29" ht="15.75" customHeight="1" x14ac:dyDescent="0.3">
      <c r="A749" s="115"/>
      <c r="B749" s="115"/>
      <c r="C749" s="116"/>
      <c r="D749" s="116"/>
      <c r="E749" s="116"/>
      <c r="F749" s="116"/>
      <c r="G749" s="116"/>
      <c r="H749" s="116"/>
      <c r="I749" s="115"/>
      <c r="J749" s="115"/>
      <c r="K749" s="115"/>
      <c r="L749" s="115"/>
      <c r="M749" s="115"/>
      <c r="N749" s="115"/>
      <c r="O749" s="115"/>
      <c r="P749" s="115"/>
      <c r="Q749" s="115"/>
      <c r="R749" s="115"/>
      <c r="S749" s="115"/>
      <c r="T749" s="115"/>
      <c r="U749" s="115"/>
      <c r="V749" s="115"/>
      <c r="W749" s="115"/>
      <c r="X749" s="115"/>
      <c r="Y749" s="115"/>
      <c r="Z749" s="115"/>
      <c r="AA749" s="115"/>
      <c r="AB749" s="115"/>
      <c r="AC749" s="115"/>
    </row>
    <row r="750" spans="1:29" ht="15.75" customHeight="1" x14ac:dyDescent="0.3">
      <c r="A750" s="115"/>
      <c r="B750" s="115"/>
      <c r="C750" s="116"/>
      <c r="D750" s="116"/>
      <c r="E750" s="116"/>
      <c r="F750" s="116"/>
      <c r="G750" s="116"/>
      <c r="H750" s="116"/>
      <c r="I750" s="115"/>
      <c r="J750" s="115"/>
      <c r="K750" s="115"/>
      <c r="L750" s="115"/>
      <c r="M750" s="115"/>
      <c r="N750" s="115"/>
      <c r="O750" s="115"/>
      <c r="P750" s="115"/>
      <c r="Q750" s="115"/>
      <c r="R750" s="115"/>
      <c r="S750" s="115"/>
      <c r="T750" s="115"/>
      <c r="U750" s="115"/>
      <c r="V750" s="115"/>
      <c r="W750" s="115"/>
      <c r="X750" s="115"/>
      <c r="Y750" s="115"/>
      <c r="Z750" s="115"/>
      <c r="AA750" s="115"/>
      <c r="AB750" s="115"/>
      <c r="AC750" s="115"/>
    </row>
    <row r="751" spans="1:29" ht="15.75" customHeight="1" x14ac:dyDescent="0.3">
      <c r="A751" s="115"/>
      <c r="B751" s="115"/>
      <c r="C751" s="116"/>
      <c r="D751" s="116"/>
      <c r="E751" s="116"/>
      <c r="F751" s="116"/>
      <c r="G751" s="116"/>
      <c r="H751" s="116"/>
      <c r="I751" s="115"/>
      <c r="J751" s="115"/>
      <c r="K751" s="115"/>
      <c r="L751" s="115"/>
      <c r="M751" s="115"/>
      <c r="N751" s="115"/>
      <c r="O751" s="115"/>
      <c r="P751" s="115"/>
      <c r="Q751" s="115"/>
      <c r="R751" s="115"/>
      <c r="S751" s="115"/>
      <c r="T751" s="115"/>
      <c r="U751" s="115"/>
      <c r="V751" s="115"/>
      <c r="W751" s="115"/>
      <c r="X751" s="115"/>
      <c r="Y751" s="115"/>
      <c r="Z751" s="115"/>
      <c r="AA751" s="115"/>
      <c r="AB751" s="115"/>
      <c r="AC751" s="115"/>
    </row>
    <row r="752" spans="1:29" ht="15.75" customHeight="1" x14ac:dyDescent="0.3">
      <c r="A752" s="115"/>
      <c r="B752" s="115"/>
      <c r="C752" s="116"/>
      <c r="D752" s="116"/>
      <c r="E752" s="116"/>
      <c r="F752" s="116"/>
      <c r="G752" s="116"/>
      <c r="H752" s="116"/>
      <c r="I752" s="115"/>
      <c r="J752" s="115"/>
      <c r="K752" s="115"/>
      <c r="L752" s="115"/>
      <c r="M752" s="115"/>
      <c r="N752" s="115"/>
      <c r="O752" s="115"/>
      <c r="P752" s="115"/>
      <c r="Q752" s="115"/>
      <c r="R752" s="115"/>
      <c r="S752" s="115"/>
      <c r="T752" s="115"/>
      <c r="U752" s="115"/>
      <c r="V752" s="115"/>
      <c r="W752" s="115"/>
      <c r="X752" s="115"/>
      <c r="Y752" s="115"/>
      <c r="Z752" s="115"/>
      <c r="AA752" s="115"/>
      <c r="AB752" s="115"/>
      <c r="AC752" s="115"/>
    </row>
    <row r="753" spans="1:29" ht="15.75" customHeight="1" x14ac:dyDescent="0.3">
      <c r="A753" s="115"/>
      <c r="B753" s="115"/>
      <c r="C753" s="116"/>
      <c r="D753" s="116"/>
      <c r="E753" s="116"/>
      <c r="F753" s="116"/>
      <c r="G753" s="116"/>
      <c r="H753" s="116"/>
      <c r="I753" s="115"/>
      <c r="J753" s="115"/>
      <c r="K753" s="115"/>
      <c r="L753" s="115"/>
      <c r="M753" s="115"/>
      <c r="N753" s="115"/>
      <c r="O753" s="115"/>
      <c r="P753" s="115"/>
      <c r="Q753" s="115"/>
      <c r="R753" s="115"/>
      <c r="S753" s="115"/>
      <c r="T753" s="115"/>
      <c r="U753" s="115"/>
      <c r="V753" s="115"/>
      <c r="W753" s="115"/>
      <c r="X753" s="115"/>
      <c r="Y753" s="115"/>
      <c r="Z753" s="115"/>
      <c r="AA753" s="115"/>
      <c r="AB753" s="115"/>
      <c r="AC753" s="115"/>
    </row>
    <row r="754" spans="1:29" ht="15.75" customHeight="1" x14ac:dyDescent="0.3">
      <c r="A754" s="115"/>
      <c r="B754" s="115"/>
      <c r="C754" s="116"/>
      <c r="D754" s="116"/>
      <c r="E754" s="116"/>
      <c r="F754" s="116"/>
      <c r="G754" s="116"/>
      <c r="H754" s="116"/>
      <c r="I754" s="115"/>
      <c r="J754" s="115"/>
      <c r="K754" s="115"/>
      <c r="L754" s="115"/>
      <c r="M754" s="115"/>
      <c r="N754" s="115"/>
      <c r="O754" s="115"/>
      <c r="P754" s="115"/>
      <c r="Q754" s="115"/>
      <c r="R754" s="115"/>
      <c r="S754" s="115"/>
      <c r="T754" s="115"/>
      <c r="U754" s="115"/>
      <c r="V754" s="115"/>
      <c r="W754" s="115"/>
      <c r="X754" s="115"/>
      <c r="Y754" s="115"/>
      <c r="Z754" s="115"/>
      <c r="AA754" s="115"/>
      <c r="AB754" s="115"/>
      <c r="AC754" s="115"/>
    </row>
    <row r="755" spans="1:29" ht="15.75" customHeight="1" x14ac:dyDescent="0.3">
      <c r="A755" s="115"/>
      <c r="B755" s="115"/>
      <c r="C755" s="116"/>
      <c r="D755" s="116"/>
      <c r="E755" s="116"/>
      <c r="F755" s="116"/>
      <c r="G755" s="116"/>
      <c r="H755" s="116"/>
      <c r="I755" s="115"/>
      <c r="J755" s="115"/>
      <c r="K755" s="115"/>
      <c r="L755" s="115"/>
      <c r="M755" s="115"/>
      <c r="N755" s="115"/>
      <c r="O755" s="115"/>
      <c r="P755" s="115"/>
      <c r="Q755" s="115"/>
      <c r="R755" s="115"/>
      <c r="S755" s="115"/>
      <c r="T755" s="115"/>
      <c r="U755" s="115"/>
      <c r="V755" s="115"/>
      <c r="W755" s="115"/>
      <c r="X755" s="115"/>
      <c r="Y755" s="115"/>
      <c r="Z755" s="115"/>
      <c r="AA755" s="115"/>
      <c r="AB755" s="115"/>
      <c r="AC755" s="115"/>
    </row>
    <row r="756" spans="1:29" ht="15.75" customHeight="1" x14ac:dyDescent="0.3">
      <c r="A756" s="115"/>
      <c r="B756" s="115"/>
      <c r="C756" s="116"/>
      <c r="D756" s="116"/>
      <c r="E756" s="116"/>
      <c r="F756" s="116"/>
      <c r="G756" s="116"/>
      <c r="H756" s="116"/>
      <c r="I756" s="115"/>
      <c r="J756" s="115"/>
      <c r="K756" s="115"/>
      <c r="L756" s="115"/>
      <c r="M756" s="115"/>
      <c r="N756" s="115"/>
      <c r="O756" s="115"/>
      <c r="P756" s="115"/>
      <c r="Q756" s="115"/>
      <c r="R756" s="115"/>
      <c r="S756" s="115"/>
      <c r="T756" s="115"/>
      <c r="U756" s="115"/>
      <c r="V756" s="115"/>
      <c r="W756" s="115"/>
      <c r="X756" s="115"/>
      <c r="Y756" s="115"/>
      <c r="Z756" s="115"/>
      <c r="AA756" s="115"/>
      <c r="AB756" s="115"/>
      <c r="AC756" s="115"/>
    </row>
    <row r="757" spans="1:29" ht="15.75" customHeight="1" x14ac:dyDescent="0.3">
      <c r="A757" s="115"/>
      <c r="B757" s="115"/>
      <c r="C757" s="116"/>
      <c r="D757" s="116"/>
      <c r="E757" s="116"/>
      <c r="F757" s="116"/>
      <c r="G757" s="116"/>
      <c r="H757" s="116"/>
      <c r="I757" s="115"/>
      <c r="J757" s="115"/>
      <c r="K757" s="115"/>
      <c r="L757" s="115"/>
      <c r="M757" s="115"/>
      <c r="N757" s="115"/>
      <c r="O757" s="115"/>
      <c r="P757" s="115"/>
      <c r="Q757" s="115"/>
      <c r="R757" s="115"/>
      <c r="S757" s="115"/>
      <c r="T757" s="115"/>
      <c r="U757" s="115"/>
      <c r="V757" s="115"/>
      <c r="W757" s="115"/>
      <c r="X757" s="115"/>
      <c r="Y757" s="115"/>
      <c r="Z757" s="115"/>
      <c r="AA757" s="115"/>
      <c r="AB757" s="115"/>
      <c r="AC757" s="115"/>
    </row>
    <row r="758" spans="1:29" ht="15.75" customHeight="1" x14ac:dyDescent="0.3">
      <c r="A758" s="115"/>
      <c r="B758" s="115"/>
      <c r="C758" s="116"/>
      <c r="D758" s="116"/>
      <c r="E758" s="116"/>
      <c r="F758" s="116"/>
      <c r="G758" s="116"/>
      <c r="H758" s="116"/>
      <c r="I758" s="115"/>
      <c r="J758" s="115"/>
      <c r="K758" s="115"/>
      <c r="L758" s="115"/>
      <c r="M758" s="115"/>
      <c r="N758" s="115"/>
      <c r="O758" s="115"/>
      <c r="P758" s="115"/>
      <c r="Q758" s="115"/>
      <c r="R758" s="115"/>
      <c r="S758" s="115"/>
      <c r="T758" s="115"/>
      <c r="U758" s="115"/>
      <c r="V758" s="115"/>
      <c r="W758" s="115"/>
      <c r="X758" s="115"/>
      <c r="Y758" s="115"/>
      <c r="Z758" s="115"/>
      <c r="AA758" s="115"/>
      <c r="AB758" s="115"/>
      <c r="AC758" s="115"/>
    </row>
    <row r="759" spans="1:29" ht="15.75" customHeight="1" x14ac:dyDescent="0.3">
      <c r="A759" s="115"/>
      <c r="B759" s="115"/>
      <c r="C759" s="116"/>
      <c r="D759" s="116"/>
      <c r="E759" s="116"/>
      <c r="F759" s="116"/>
      <c r="G759" s="116"/>
      <c r="H759" s="116"/>
      <c r="I759" s="115"/>
      <c r="J759" s="115"/>
      <c r="K759" s="115"/>
      <c r="L759" s="115"/>
      <c r="M759" s="115"/>
      <c r="N759" s="115"/>
      <c r="O759" s="115"/>
      <c r="P759" s="115"/>
      <c r="Q759" s="115"/>
      <c r="R759" s="115"/>
      <c r="S759" s="115"/>
      <c r="T759" s="115"/>
      <c r="U759" s="115"/>
      <c r="V759" s="115"/>
      <c r="W759" s="115"/>
      <c r="X759" s="115"/>
      <c r="Y759" s="115"/>
      <c r="Z759" s="115"/>
      <c r="AA759" s="115"/>
      <c r="AB759" s="115"/>
      <c r="AC759" s="115"/>
    </row>
    <row r="760" spans="1:29" ht="15.75" customHeight="1" x14ac:dyDescent="0.3">
      <c r="A760" s="115"/>
      <c r="B760" s="115"/>
      <c r="C760" s="116"/>
      <c r="D760" s="116"/>
      <c r="E760" s="116"/>
      <c r="F760" s="116"/>
      <c r="G760" s="116"/>
      <c r="H760" s="116"/>
      <c r="I760" s="115"/>
      <c r="J760" s="115"/>
      <c r="K760" s="115"/>
      <c r="L760" s="115"/>
      <c r="M760" s="115"/>
      <c r="N760" s="115"/>
      <c r="O760" s="115"/>
      <c r="P760" s="115"/>
      <c r="Q760" s="115"/>
      <c r="R760" s="115"/>
      <c r="S760" s="115"/>
      <c r="T760" s="115"/>
      <c r="U760" s="115"/>
      <c r="V760" s="115"/>
      <c r="W760" s="115"/>
      <c r="X760" s="115"/>
      <c r="Y760" s="115"/>
      <c r="Z760" s="115"/>
      <c r="AA760" s="115"/>
      <c r="AB760" s="115"/>
      <c r="AC760" s="115"/>
    </row>
    <row r="761" spans="1:29" ht="15.75" customHeight="1" x14ac:dyDescent="0.3">
      <c r="A761" s="115"/>
      <c r="B761" s="115"/>
      <c r="C761" s="116"/>
      <c r="D761" s="116"/>
      <c r="E761" s="116"/>
      <c r="F761" s="116"/>
      <c r="G761" s="116"/>
      <c r="H761" s="116"/>
      <c r="I761" s="115"/>
      <c r="J761" s="115"/>
      <c r="K761" s="115"/>
      <c r="L761" s="115"/>
      <c r="M761" s="115"/>
      <c r="N761" s="115"/>
      <c r="O761" s="115"/>
      <c r="P761" s="115"/>
      <c r="Q761" s="115"/>
      <c r="R761" s="115"/>
      <c r="S761" s="115"/>
      <c r="T761" s="115"/>
      <c r="U761" s="115"/>
      <c r="V761" s="115"/>
      <c r="W761" s="115"/>
      <c r="X761" s="115"/>
      <c r="Y761" s="115"/>
      <c r="Z761" s="115"/>
      <c r="AA761" s="115"/>
      <c r="AB761" s="115"/>
      <c r="AC761" s="115"/>
    </row>
    <row r="762" spans="1:29" ht="15.75" customHeight="1" x14ac:dyDescent="0.3">
      <c r="A762" s="115"/>
      <c r="B762" s="115"/>
      <c r="C762" s="116"/>
      <c r="D762" s="116"/>
      <c r="E762" s="116"/>
      <c r="F762" s="116"/>
      <c r="G762" s="116"/>
      <c r="H762" s="116"/>
      <c r="I762" s="115"/>
      <c r="J762" s="115"/>
      <c r="K762" s="115"/>
      <c r="L762" s="115"/>
      <c r="M762" s="115"/>
      <c r="N762" s="115"/>
      <c r="O762" s="115"/>
      <c r="P762" s="115"/>
      <c r="Q762" s="115"/>
      <c r="R762" s="115"/>
      <c r="S762" s="115"/>
      <c r="T762" s="115"/>
      <c r="U762" s="115"/>
      <c r="V762" s="115"/>
      <c r="W762" s="115"/>
      <c r="X762" s="115"/>
      <c r="Y762" s="115"/>
      <c r="Z762" s="115"/>
      <c r="AA762" s="115"/>
      <c r="AB762" s="115"/>
      <c r="AC762" s="115"/>
    </row>
    <row r="763" spans="1:29" ht="15.75" customHeight="1" x14ac:dyDescent="0.3">
      <c r="A763" s="115"/>
      <c r="B763" s="115"/>
      <c r="C763" s="116"/>
      <c r="D763" s="116"/>
      <c r="E763" s="116"/>
      <c r="F763" s="116"/>
      <c r="G763" s="116"/>
      <c r="H763" s="116"/>
      <c r="I763" s="115"/>
      <c r="J763" s="115"/>
      <c r="K763" s="115"/>
      <c r="L763" s="115"/>
      <c r="M763" s="115"/>
      <c r="N763" s="115"/>
      <c r="O763" s="115"/>
      <c r="P763" s="115"/>
      <c r="Q763" s="115"/>
      <c r="R763" s="115"/>
      <c r="S763" s="115"/>
      <c r="T763" s="115"/>
      <c r="U763" s="115"/>
      <c r="V763" s="115"/>
      <c r="W763" s="115"/>
      <c r="X763" s="115"/>
      <c r="Y763" s="115"/>
      <c r="Z763" s="115"/>
      <c r="AA763" s="115"/>
      <c r="AB763" s="115"/>
      <c r="AC763" s="115"/>
    </row>
    <row r="764" spans="1:29" ht="15.75" customHeight="1" x14ac:dyDescent="0.3">
      <c r="A764" s="115"/>
      <c r="B764" s="115"/>
      <c r="C764" s="116"/>
      <c r="D764" s="116"/>
      <c r="E764" s="116"/>
      <c r="F764" s="116"/>
      <c r="G764" s="116"/>
      <c r="H764" s="116"/>
      <c r="I764" s="115"/>
      <c r="J764" s="115"/>
      <c r="K764" s="115"/>
      <c r="L764" s="115"/>
      <c r="M764" s="115"/>
      <c r="N764" s="115"/>
      <c r="O764" s="115"/>
      <c r="P764" s="115"/>
      <c r="Q764" s="115"/>
      <c r="R764" s="115"/>
      <c r="S764" s="115"/>
      <c r="T764" s="115"/>
      <c r="U764" s="115"/>
      <c r="V764" s="115"/>
      <c r="W764" s="115"/>
      <c r="X764" s="115"/>
      <c r="Y764" s="115"/>
      <c r="Z764" s="115"/>
      <c r="AA764" s="115"/>
      <c r="AB764" s="115"/>
      <c r="AC764" s="115"/>
    </row>
    <row r="765" spans="1:29" ht="15.75" customHeight="1" x14ac:dyDescent="0.3">
      <c r="A765" s="115"/>
      <c r="B765" s="115"/>
      <c r="C765" s="116"/>
      <c r="D765" s="116"/>
      <c r="E765" s="116"/>
      <c r="F765" s="116"/>
      <c r="G765" s="116"/>
      <c r="H765" s="116"/>
      <c r="I765" s="115"/>
      <c r="J765" s="115"/>
      <c r="K765" s="115"/>
      <c r="L765" s="115"/>
      <c r="M765" s="115"/>
      <c r="N765" s="115"/>
      <c r="O765" s="115"/>
      <c r="P765" s="115"/>
      <c r="Q765" s="115"/>
      <c r="R765" s="115"/>
      <c r="S765" s="115"/>
      <c r="T765" s="115"/>
      <c r="U765" s="115"/>
      <c r="V765" s="115"/>
      <c r="W765" s="115"/>
      <c r="X765" s="115"/>
      <c r="Y765" s="115"/>
      <c r="Z765" s="115"/>
      <c r="AA765" s="115"/>
      <c r="AB765" s="115"/>
      <c r="AC765" s="115"/>
    </row>
    <row r="766" spans="1:29" ht="15.75" customHeight="1" x14ac:dyDescent="0.3">
      <c r="A766" s="115"/>
      <c r="B766" s="115"/>
      <c r="C766" s="116"/>
      <c r="D766" s="116"/>
      <c r="E766" s="116"/>
      <c r="F766" s="116"/>
      <c r="G766" s="116"/>
      <c r="H766" s="116"/>
      <c r="I766" s="115"/>
      <c r="J766" s="115"/>
      <c r="K766" s="115"/>
      <c r="L766" s="115"/>
      <c r="M766" s="115"/>
      <c r="N766" s="115"/>
      <c r="O766" s="115"/>
      <c r="P766" s="115"/>
      <c r="Q766" s="115"/>
      <c r="R766" s="115"/>
      <c r="S766" s="115"/>
      <c r="T766" s="115"/>
      <c r="U766" s="115"/>
      <c r="V766" s="115"/>
      <c r="W766" s="115"/>
      <c r="X766" s="115"/>
      <c r="Y766" s="115"/>
      <c r="Z766" s="115"/>
      <c r="AA766" s="115"/>
      <c r="AB766" s="115"/>
      <c r="AC766" s="115"/>
    </row>
    <row r="767" spans="1:29" ht="15.75" customHeight="1" x14ac:dyDescent="0.3">
      <c r="A767" s="115"/>
      <c r="B767" s="115"/>
      <c r="C767" s="116"/>
      <c r="D767" s="116"/>
      <c r="E767" s="116"/>
      <c r="F767" s="116"/>
      <c r="G767" s="116"/>
      <c r="H767" s="116"/>
      <c r="I767" s="115"/>
      <c r="J767" s="115"/>
      <c r="K767" s="115"/>
      <c r="L767" s="115"/>
      <c r="M767" s="115"/>
      <c r="N767" s="115"/>
      <c r="O767" s="115"/>
      <c r="P767" s="115"/>
      <c r="Q767" s="115"/>
      <c r="R767" s="115"/>
      <c r="S767" s="115"/>
      <c r="T767" s="115"/>
      <c r="U767" s="115"/>
      <c r="V767" s="115"/>
      <c r="W767" s="115"/>
      <c r="X767" s="115"/>
      <c r="Y767" s="115"/>
      <c r="Z767" s="115"/>
      <c r="AA767" s="115"/>
      <c r="AB767" s="115"/>
      <c r="AC767" s="115"/>
    </row>
    <row r="768" spans="1:29" ht="15.75" customHeight="1" x14ac:dyDescent="0.3">
      <c r="A768" s="115"/>
      <c r="B768" s="115"/>
      <c r="C768" s="116"/>
      <c r="D768" s="116"/>
      <c r="E768" s="116"/>
      <c r="F768" s="116"/>
      <c r="G768" s="116"/>
      <c r="H768" s="116"/>
      <c r="I768" s="115"/>
      <c r="J768" s="115"/>
      <c r="K768" s="115"/>
      <c r="L768" s="115"/>
      <c r="M768" s="115"/>
      <c r="N768" s="115"/>
      <c r="O768" s="115"/>
      <c r="P768" s="115"/>
      <c r="Q768" s="115"/>
      <c r="R768" s="115"/>
      <c r="S768" s="115"/>
      <c r="T768" s="115"/>
      <c r="U768" s="115"/>
      <c r="V768" s="115"/>
      <c r="W768" s="115"/>
      <c r="X768" s="115"/>
      <c r="Y768" s="115"/>
      <c r="Z768" s="115"/>
      <c r="AA768" s="115"/>
      <c r="AB768" s="115"/>
      <c r="AC768" s="115"/>
    </row>
    <row r="769" spans="1:29" ht="15.75" customHeight="1" x14ac:dyDescent="0.3">
      <c r="A769" s="115"/>
      <c r="B769" s="115"/>
      <c r="C769" s="116"/>
      <c r="D769" s="116"/>
      <c r="E769" s="116"/>
      <c r="F769" s="116"/>
      <c r="G769" s="116"/>
      <c r="H769" s="116"/>
      <c r="I769" s="115"/>
      <c r="J769" s="115"/>
      <c r="K769" s="115"/>
      <c r="L769" s="115"/>
      <c r="M769" s="115"/>
      <c r="N769" s="115"/>
      <c r="O769" s="115"/>
      <c r="P769" s="115"/>
      <c r="Q769" s="115"/>
      <c r="R769" s="115"/>
      <c r="S769" s="115"/>
      <c r="T769" s="115"/>
      <c r="U769" s="115"/>
      <c r="V769" s="115"/>
      <c r="W769" s="115"/>
      <c r="X769" s="115"/>
      <c r="Y769" s="115"/>
      <c r="Z769" s="115"/>
      <c r="AA769" s="115"/>
      <c r="AB769" s="115"/>
      <c r="AC769" s="115"/>
    </row>
    <row r="770" spans="1:29" ht="15.75" customHeight="1" x14ac:dyDescent="0.3">
      <c r="A770" s="115"/>
      <c r="B770" s="115"/>
      <c r="C770" s="116"/>
      <c r="D770" s="116"/>
      <c r="E770" s="116"/>
      <c r="F770" s="116"/>
      <c r="G770" s="116"/>
      <c r="H770" s="116"/>
      <c r="I770" s="115"/>
      <c r="J770" s="115"/>
      <c r="K770" s="115"/>
      <c r="L770" s="115"/>
      <c r="M770" s="115"/>
      <c r="N770" s="115"/>
      <c r="O770" s="115"/>
      <c r="P770" s="115"/>
      <c r="Q770" s="115"/>
      <c r="R770" s="115"/>
      <c r="S770" s="115"/>
      <c r="T770" s="115"/>
      <c r="U770" s="115"/>
      <c r="V770" s="115"/>
      <c r="W770" s="115"/>
      <c r="X770" s="115"/>
      <c r="Y770" s="115"/>
      <c r="Z770" s="115"/>
      <c r="AA770" s="115"/>
      <c r="AB770" s="115"/>
      <c r="AC770" s="115"/>
    </row>
    <row r="771" spans="1:29" ht="15.75" customHeight="1" x14ac:dyDescent="0.3">
      <c r="A771" s="115"/>
      <c r="B771" s="115"/>
      <c r="C771" s="116"/>
      <c r="D771" s="116"/>
      <c r="E771" s="116"/>
      <c r="F771" s="116"/>
      <c r="G771" s="116"/>
      <c r="H771" s="116"/>
      <c r="I771" s="115"/>
      <c r="J771" s="115"/>
      <c r="K771" s="115"/>
      <c r="L771" s="115"/>
      <c r="M771" s="115"/>
      <c r="N771" s="115"/>
      <c r="O771" s="115"/>
      <c r="P771" s="115"/>
      <c r="Q771" s="115"/>
      <c r="R771" s="115"/>
      <c r="S771" s="115"/>
      <c r="T771" s="115"/>
      <c r="U771" s="115"/>
      <c r="V771" s="115"/>
      <c r="W771" s="115"/>
      <c r="X771" s="115"/>
      <c r="Y771" s="115"/>
      <c r="Z771" s="115"/>
      <c r="AA771" s="115"/>
      <c r="AB771" s="115"/>
      <c r="AC771" s="115"/>
    </row>
    <row r="772" spans="1:29" ht="15.75" customHeight="1" x14ac:dyDescent="0.3">
      <c r="A772" s="115"/>
      <c r="B772" s="115"/>
      <c r="C772" s="116"/>
      <c r="D772" s="116"/>
      <c r="E772" s="116"/>
      <c r="F772" s="116"/>
      <c r="G772" s="116"/>
      <c r="H772" s="116"/>
      <c r="I772" s="115"/>
      <c r="J772" s="115"/>
      <c r="K772" s="115"/>
      <c r="L772" s="115"/>
      <c r="M772" s="115"/>
      <c r="N772" s="115"/>
      <c r="O772" s="115"/>
      <c r="P772" s="115"/>
      <c r="Q772" s="115"/>
      <c r="R772" s="115"/>
      <c r="S772" s="115"/>
      <c r="T772" s="115"/>
      <c r="U772" s="115"/>
      <c r="V772" s="115"/>
      <c r="W772" s="115"/>
      <c r="X772" s="115"/>
      <c r="Y772" s="115"/>
      <c r="Z772" s="115"/>
      <c r="AA772" s="115"/>
      <c r="AB772" s="115"/>
      <c r="AC772" s="115"/>
    </row>
    <row r="773" spans="1:29" ht="15.75" customHeight="1" x14ac:dyDescent="0.3">
      <c r="A773" s="115"/>
      <c r="B773" s="115"/>
      <c r="C773" s="116"/>
      <c r="D773" s="116"/>
      <c r="E773" s="116"/>
      <c r="F773" s="116"/>
      <c r="G773" s="116"/>
      <c r="H773" s="116"/>
      <c r="I773" s="115"/>
      <c r="J773" s="115"/>
      <c r="K773" s="115"/>
      <c r="L773" s="115"/>
      <c r="M773" s="115"/>
      <c r="N773" s="115"/>
      <c r="O773" s="115"/>
      <c r="P773" s="115"/>
      <c r="Q773" s="115"/>
      <c r="R773" s="115"/>
      <c r="S773" s="115"/>
      <c r="T773" s="115"/>
      <c r="U773" s="115"/>
      <c r="V773" s="115"/>
      <c r="W773" s="115"/>
      <c r="X773" s="115"/>
      <c r="Y773" s="115"/>
      <c r="Z773" s="115"/>
      <c r="AA773" s="115"/>
      <c r="AB773" s="115"/>
      <c r="AC773" s="115"/>
    </row>
    <row r="774" spans="1:29" ht="15.75" customHeight="1" x14ac:dyDescent="0.3">
      <c r="A774" s="115"/>
      <c r="B774" s="115"/>
      <c r="C774" s="116"/>
      <c r="D774" s="116"/>
      <c r="E774" s="116"/>
      <c r="F774" s="116"/>
      <c r="G774" s="116"/>
      <c r="H774" s="116"/>
      <c r="I774" s="115"/>
      <c r="J774" s="115"/>
      <c r="K774" s="115"/>
      <c r="L774" s="115"/>
      <c r="M774" s="115"/>
      <c r="N774" s="115"/>
      <c r="O774" s="115"/>
      <c r="P774" s="115"/>
      <c r="Q774" s="115"/>
      <c r="R774" s="115"/>
      <c r="S774" s="115"/>
      <c r="T774" s="115"/>
      <c r="U774" s="115"/>
      <c r="V774" s="115"/>
      <c r="W774" s="115"/>
      <c r="X774" s="115"/>
      <c r="Y774" s="115"/>
      <c r="Z774" s="115"/>
      <c r="AA774" s="115"/>
      <c r="AB774" s="115"/>
      <c r="AC774" s="115"/>
    </row>
    <row r="775" spans="1:29" ht="15.75" customHeight="1" x14ac:dyDescent="0.3">
      <c r="A775" s="115"/>
      <c r="B775" s="115"/>
      <c r="C775" s="116"/>
      <c r="D775" s="116"/>
      <c r="E775" s="116"/>
      <c r="F775" s="116"/>
      <c r="G775" s="116"/>
      <c r="H775" s="116"/>
      <c r="I775" s="115"/>
      <c r="J775" s="115"/>
      <c r="K775" s="115"/>
      <c r="L775" s="115"/>
      <c r="M775" s="115"/>
      <c r="N775" s="115"/>
      <c r="O775" s="115"/>
      <c r="P775" s="115"/>
      <c r="Q775" s="115"/>
      <c r="R775" s="115"/>
      <c r="S775" s="115"/>
      <c r="T775" s="115"/>
      <c r="U775" s="115"/>
      <c r="V775" s="115"/>
      <c r="W775" s="115"/>
      <c r="X775" s="115"/>
      <c r="Y775" s="115"/>
      <c r="Z775" s="115"/>
      <c r="AA775" s="115"/>
      <c r="AB775" s="115"/>
      <c r="AC775" s="115"/>
    </row>
    <row r="776" spans="1:29" ht="15.75" customHeight="1" x14ac:dyDescent="0.3">
      <c r="A776" s="115"/>
      <c r="B776" s="115"/>
      <c r="C776" s="116"/>
      <c r="D776" s="116"/>
      <c r="E776" s="116"/>
      <c r="F776" s="116"/>
      <c r="G776" s="116"/>
      <c r="H776" s="116"/>
      <c r="I776" s="115"/>
      <c r="J776" s="115"/>
      <c r="K776" s="115"/>
      <c r="L776" s="115"/>
      <c r="M776" s="115"/>
      <c r="N776" s="115"/>
      <c r="O776" s="115"/>
      <c r="P776" s="115"/>
      <c r="Q776" s="115"/>
      <c r="R776" s="115"/>
      <c r="S776" s="115"/>
      <c r="T776" s="115"/>
      <c r="U776" s="115"/>
      <c r="V776" s="115"/>
      <c r="W776" s="115"/>
      <c r="X776" s="115"/>
      <c r="Y776" s="115"/>
      <c r="Z776" s="115"/>
      <c r="AA776" s="115"/>
      <c r="AB776" s="115"/>
      <c r="AC776" s="115"/>
    </row>
    <row r="777" spans="1:29" ht="15.75" customHeight="1" x14ac:dyDescent="0.3">
      <c r="A777" s="115"/>
      <c r="B777" s="115"/>
      <c r="C777" s="116"/>
      <c r="D777" s="116"/>
      <c r="E777" s="116"/>
      <c r="F777" s="116"/>
      <c r="G777" s="116"/>
      <c r="H777" s="116"/>
      <c r="I777" s="115"/>
      <c r="J777" s="115"/>
      <c r="K777" s="115"/>
      <c r="L777" s="115"/>
      <c r="M777" s="115"/>
      <c r="N777" s="115"/>
      <c r="O777" s="115"/>
      <c r="P777" s="115"/>
      <c r="Q777" s="115"/>
      <c r="R777" s="115"/>
      <c r="S777" s="115"/>
      <c r="T777" s="115"/>
      <c r="U777" s="115"/>
      <c r="V777" s="115"/>
      <c r="W777" s="115"/>
      <c r="X777" s="115"/>
      <c r="Y777" s="115"/>
      <c r="Z777" s="115"/>
      <c r="AA777" s="115"/>
      <c r="AB777" s="115"/>
      <c r="AC777" s="115"/>
    </row>
    <row r="778" spans="1:29" ht="15.75" customHeight="1" x14ac:dyDescent="0.3">
      <c r="A778" s="115"/>
      <c r="B778" s="115"/>
      <c r="C778" s="116"/>
      <c r="D778" s="116"/>
      <c r="E778" s="116"/>
      <c r="F778" s="116"/>
      <c r="G778" s="116"/>
      <c r="H778" s="116"/>
      <c r="I778" s="115"/>
      <c r="J778" s="115"/>
      <c r="K778" s="115"/>
      <c r="L778" s="115"/>
      <c r="M778" s="115"/>
      <c r="N778" s="115"/>
      <c r="O778" s="115"/>
      <c r="P778" s="115"/>
      <c r="Q778" s="115"/>
      <c r="R778" s="115"/>
      <c r="S778" s="115"/>
      <c r="T778" s="115"/>
      <c r="U778" s="115"/>
      <c r="V778" s="115"/>
      <c r="W778" s="115"/>
      <c r="X778" s="115"/>
      <c r="Y778" s="115"/>
      <c r="Z778" s="115"/>
      <c r="AA778" s="115"/>
      <c r="AB778" s="115"/>
      <c r="AC778" s="115"/>
    </row>
    <row r="779" spans="1:29" ht="15.75" customHeight="1" x14ac:dyDescent="0.3">
      <c r="A779" s="115"/>
      <c r="B779" s="115"/>
      <c r="C779" s="116"/>
      <c r="D779" s="116"/>
      <c r="E779" s="116"/>
      <c r="F779" s="116"/>
      <c r="G779" s="116"/>
      <c r="H779" s="116"/>
      <c r="I779" s="115"/>
      <c r="J779" s="115"/>
      <c r="K779" s="115"/>
      <c r="L779" s="115"/>
      <c r="M779" s="115"/>
      <c r="N779" s="115"/>
      <c r="O779" s="115"/>
      <c r="P779" s="115"/>
      <c r="Q779" s="115"/>
      <c r="R779" s="115"/>
      <c r="S779" s="115"/>
      <c r="T779" s="115"/>
      <c r="U779" s="115"/>
      <c r="V779" s="115"/>
      <c r="W779" s="115"/>
      <c r="X779" s="115"/>
      <c r="Y779" s="115"/>
      <c r="Z779" s="115"/>
      <c r="AA779" s="115"/>
      <c r="AB779" s="115"/>
      <c r="AC779" s="115"/>
    </row>
    <row r="780" spans="1:29" ht="15.75" customHeight="1" x14ac:dyDescent="0.3">
      <c r="A780" s="115"/>
      <c r="B780" s="115"/>
      <c r="C780" s="116"/>
      <c r="D780" s="116"/>
      <c r="E780" s="116"/>
      <c r="F780" s="116"/>
      <c r="G780" s="116"/>
      <c r="H780" s="116"/>
      <c r="I780" s="115"/>
      <c r="J780" s="115"/>
      <c r="K780" s="115"/>
      <c r="L780" s="115"/>
      <c r="M780" s="115"/>
      <c r="N780" s="115"/>
      <c r="O780" s="115"/>
      <c r="P780" s="115"/>
      <c r="Q780" s="115"/>
      <c r="R780" s="115"/>
      <c r="S780" s="115"/>
      <c r="T780" s="115"/>
      <c r="U780" s="115"/>
      <c r="V780" s="115"/>
      <c r="W780" s="115"/>
      <c r="X780" s="115"/>
      <c r="Y780" s="115"/>
      <c r="Z780" s="115"/>
      <c r="AA780" s="115"/>
      <c r="AB780" s="115"/>
      <c r="AC780" s="115"/>
    </row>
    <row r="781" spans="1:29" ht="15.75" customHeight="1" x14ac:dyDescent="0.3">
      <c r="A781" s="115"/>
      <c r="B781" s="115"/>
      <c r="C781" s="116"/>
      <c r="D781" s="116"/>
      <c r="E781" s="116"/>
      <c r="F781" s="116"/>
      <c r="G781" s="116"/>
      <c r="H781" s="116"/>
      <c r="I781" s="115"/>
      <c r="J781" s="115"/>
      <c r="K781" s="115"/>
      <c r="L781" s="115"/>
      <c r="M781" s="115"/>
      <c r="N781" s="115"/>
      <c r="O781" s="115"/>
      <c r="P781" s="115"/>
      <c r="Q781" s="115"/>
      <c r="R781" s="115"/>
      <c r="S781" s="115"/>
      <c r="T781" s="115"/>
      <c r="U781" s="115"/>
      <c r="V781" s="115"/>
      <c r="W781" s="115"/>
      <c r="X781" s="115"/>
      <c r="Y781" s="115"/>
      <c r="Z781" s="115"/>
      <c r="AA781" s="115"/>
      <c r="AB781" s="115"/>
      <c r="AC781" s="115"/>
    </row>
    <row r="782" spans="1:29" ht="15.75" customHeight="1" x14ac:dyDescent="0.3">
      <c r="A782" s="115"/>
      <c r="B782" s="115"/>
      <c r="C782" s="116"/>
      <c r="D782" s="116"/>
      <c r="E782" s="116"/>
      <c r="F782" s="116"/>
      <c r="G782" s="116"/>
      <c r="H782" s="116"/>
      <c r="I782" s="115"/>
      <c r="J782" s="115"/>
      <c r="K782" s="115"/>
      <c r="L782" s="115"/>
      <c r="M782" s="115"/>
      <c r="N782" s="115"/>
      <c r="O782" s="115"/>
      <c r="P782" s="115"/>
      <c r="Q782" s="115"/>
      <c r="R782" s="115"/>
      <c r="S782" s="115"/>
      <c r="T782" s="115"/>
      <c r="U782" s="115"/>
      <c r="V782" s="115"/>
      <c r="W782" s="115"/>
      <c r="X782" s="115"/>
      <c r="Y782" s="115"/>
      <c r="Z782" s="115"/>
      <c r="AA782" s="115"/>
      <c r="AB782" s="115"/>
      <c r="AC782" s="115"/>
    </row>
    <row r="783" spans="1:29" ht="15.75" customHeight="1" x14ac:dyDescent="0.3">
      <c r="A783" s="115"/>
      <c r="B783" s="115"/>
      <c r="C783" s="116"/>
      <c r="D783" s="116"/>
      <c r="E783" s="116"/>
      <c r="F783" s="116"/>
      <c r="G783" s="116"/>
      <c r="H783" s="116"/>
      <c r="I783" s="115"/>
      <c r="J783" s="115"/>
      <c r="K783" s="115"/>
      <c r="L783" s="115"/>
      <c r="M783" s="115"/>
      <c r="N783" s="115"/>
      <c r="O783" s="115"/>
      <c r="P783" s="115"/>
      <c r="Q783" s="115"/>
      <c r="R783" s="115"/>
      <c r="S783" s="115"/>
      <c r="T783" s="115"/>
      <c r="U783" s="115"/>
      <c r="V783" s="115"/>
      <c r="W783" s="115"/>
      <c r="X783" s="115"/>
      <c r="Y783" s="115"/>
      <c r="Z783" s="115"/>
      <c r="AA783" s="115"/>
      <c r="AB783" s="115"/>
      <c r="AC783" s="115"/>
    </row>
    <row r="784" spans="1:29" ht="15.75" customHeight="1" x14ac:dyDescent="0.3">
      <c r="A784" s="115"/>
      <c r="B784" s="115"/>
      <c r="C784" s="116"/>
      <c r="D784" s="116"/>
      <c r="E784" s="116"/>
      <c r="F784" s="116"/>
      <c r="G784" s="116"/>
      <c r="H784" s="116"/>
      <c r="I784" s="115"/>
      <c r="J784" s="115"/>
      <c r="K784" s="115"/>
      <c r="L784" s="115"/>
      <c r="M784" s="115"/>
      <c r="N784" s="115"/>
      <c r="O784" s="115"/>
      <c r="P784" s="115"/>
      <c r="Q784" s="115"/>
      <c r="R784" s="115"/>
      <c r="S784" s="115"/>
      <c r="T784" s="115"/>
      <c r="U784" s="115"/>
      <c r="V784" s="115"/>
      <c r="W784" s="115"/>
      <c r="X784" s="115"/>
      <c r="Y784" s="115"/>
      <c r="Z784" s="115"/>
      <c r="AA784" s="115"/>
      <c r="AB784" s="115"/>
      <c r="AC784" s="115"/>
    </row>
    <row r="785" spans="1:29" ht="15.75" customHeight="1" x14ac:dyDescent="0.3">
      <c r="A785" s="115"/>
      <c r="B785" s="115"/>
      <c r="C785" s="116"/>
      <c r="D785" s="116"/>
      <c r="E785" s="116"/>
      <c r="F785" s="116"/>
      <c r="G785" s="116"/>
      <c r="H785" s="116"/>
      <c r="I785" s="115"/>
      <c r="J785" s="115"/>
      <c r="K785" s="115"/>
      <c r="L785" s="115"/>
      <c r="M785" s="115"/>
      <c r="N785" s="115"/>
      <c r="O785" s="115"/>
      <c r="P785" s="115"/>
      <c r="Q785" s="115"/>
      <c r="R785" s="115"/>
      <c r="S785" s="115"/>
      <c r="T785" s="115"/>
      <c r="U785" s="115"/>
      <c r="V785" s="115"/>
      <c r="W785" s="115"/>
      <c r="X785" s="115"/>
      <c r="Y785" s="115"/>
      <c r="Z785" s="115"/>
      <c r="AA785" s="115"/>
      <c r="AB785" s="115"/>
      <c r="AC785" s="115"/>
    </row>
    <row r="786" spans="1:29" ht="15.75" customHeight="1" x14ac:dyDescent="0.3">
      <c r="A786" s="115"/>
      <c r="B786" s="115"/>
      <c r="C786" s="116"/>
      <c r="D786" s="116"/>
      <c r="E786" s="116"/>
      <c r="F786" s="116"/>
      <c r="G786" s="116"/>
      <c r="H786" s="116"/>
      <c r="I786" s="115"/>
      <c r="J786" s="115"/>
      <c r="K786" s="115"/>
      <c r="L786" s="115"/>
      <c r="M786" s="115"/>
      <c r="N786" s="115"/>
      <c r="O786" s="115"/>
      <c r="P786" s="115"/>
      <c r="Q786" s="115"/>
      <c r="R786" s="115"/>
      <c r="S786" s="115"/>
      <c r="T786" s="115"/>
      <c r="U786" s="115"/>
      <c r="V786" s="115"/>
      <c r="W786" s="115"/>
      <c r="X786" s="115"/>
      <c r="Y786" s="115"/>
      <c r="Z786" s="115"/>
      <c r="AA786" s="115"/>
      <c r="AB786" s="115"/>
      <c r="AC786" s="115"/>
    </row>
    <row r="787" spans="1:29" ht="15.75" customHeight="1" x14ac:dyDescent="0.3">
      <c r="A787" s="115"/>
      <c r="B787" s="115"/>
      <c r="C787" s="116"/>
      <c r="D787" s="116"/>
      <c r="E787" s="116"/>
      <c r="F787" s="116"/>
      <c r="G787" s="116"/>
      <c r="H787" s="116"/>
      <c r="I787" s="115"/>
      <c r="J787" s="115"/>
      <c r="K787" s="115"/>
      <c r="L787" s="115"/>
      <c r="M787" s="115"/>
      <c r="N787" s="115"/>
      <c r="O787" s="115"/>
      <c r="P787" s="115"/>
      <c r="Q787" s="115"/>
      <c r="R787" s="115"/>
      <c r="S787" s="115"/>
      <c r="T787" s="115"/>
      <c r="U787" s="115"/>
      <c r="V787" s="115"/>
      <c r="W787" s="115"/>
      <c r="X787" s="115"/>
      <c r="Y787" s="115"/>
      <c r="Z787" s="115"/>
      <c r="AA787" s="115"/>
      <c r="AB787" s="115"/>
      <c r="AC787" s="115"/>
    </row>
    <row r="788" spans="1:29" ht="15.75" customHeight="1" x14ac:dyDescent="0.3">
      <c r="A788" s="115"/>
      <c r="B788" s="115"/>
      <c r="C788" s="116"/>
      <c r="D788" s="116"/>
      <c r="E788" s="116"/>
      <c r="F788" s="116"/>
      <c r="G788" s="116"/>
      <c r="H788" s="116"/>
      <c r="I788" s="115"/>
      <c r="J788" s="115"/>
      <c r="K788" s="115"/>
      <c r="L788" s="115"/>
      <c r="M788" s="115"/>
      <c r="N788" s="115"/>
      <c r="O788" s="115"/>
      <c r="P788" s="115"/>
      <c r="Q788" s="115"/>
      <c r="R788" s="115"/>
      <c r="S788" s="115"/>
      <c r="T788" s="115"/>
      <c r="U788" s="115"/>
      <c r="V788" s="115"/>
      <c r="W788" s="115"/>
      <c r="X788" s="115"/>
      <c r="Y788" s="115"/>
      <c r="Z788" s="115"/>
      <c r="AA788" s="115"/>
      <c r="AB788" s="115"/>
      <c r="AC788" s="115"/>
    </row>
    <row r="789" spans="1:29" ht="15.75" customHeight="1" x14ac:dyDescent="0.3">
      <c r="A789" s="115"/>
      <c r="B789" s="115"/>
      <c r="C789" s="116"/>
      <c r="D789" s="116"/>
      <c r="E789" s="116"/>
      <c r="F789" s="116"/>
      <c r="G789" s="116"/>
      <c r="H789" s="116"/>
      <c r="I789" s="115"/>
      <c r="J789" s="115"/>
      <c r="K789" s="115"/>
      <c r="L789" s="115"/>
      <c r="M789" s="115"/>
      <c r="N789" s="115"/>
      <c r="O789" s="115"/>
      <c r="P789" s="115"/>
      <c r="Q789" s="115"/>
      <c r="R789" s="115"/>
      <c r="S789" s="115"/>
      <c r="T789" s="115"/>
      <c r="U789" s="115"/>
      <c r="V789" s="115"/>
      <c r="W789" s="115"/>
      <c r="X789" s="115"/>
      <c r="Y789" s="115"/>
      <c r="Z789" s="115"/>
      <c r="AA789" s="115"/>
      <c r="AB789" s="115"/>
      <c r="AC789" s="115"/>
    </row>
    <row r="790" spans="1:29" ht="15.75" customHeight="1" x14ac:dyDescent="0.3">
      <c r="A790" s="115"/>
      <c r="B790" s="115"/>
      <c r="C790" s="116"/>
      <c r="D790" s="116"/>
      <c r="E790" s="116"/>
      <c r="F790" s="116"/>
      <c r="G790" s="116"/>
      <c r="H790" s="116"/>
      <c r="I790" s="115"/>
      <c r="J790" s="115"/>
      <c r="K790" s="115"/>
      <c r="L790" s="115"/>
      <c r="M790" s="115"/>
      <c r="N790" s="115"/>
      <c r="O790" s="115"/>
      <c r="P790" s="115"/>
      <c r="Q790" s="115"/>
      <c r="R790" s="115"/>
      <c r="S790" s="115"/>
      <c r="T790" s="115"/>
      <c r="U790" s="115"/>
      <c r="V790" s="115"/>
      <c r="W790" s="115"/>
      <c r="X790" s="115"/>
      <c r="Y790" s="115"/>
      <c r="Z790" s="115"/>
      <c r="AA790" s="115"/>
      <c r="AB790" s="115"/>
      <c r="AC790" s="115"/>
    </row>
    <row r="791" spans="1:29" ht="15.75" customHeight="1" x14ac:dyDescent="0.3">
      <c r="A791" s="115"/>
      <c r="B791" s="115"/>
      <c r="C791" s="116"/>
      <c r="D791" s="116"/>
      <c r="E791" s="116"/>
      <c r="F791" s="116"/>
      <c r="G791" s="116"/>
      <c r="H791" s="116"/>
      <c r="I791" s="115"/>
      <c r="J791" s="115"/>
      <c r="K791" s="115"/>
      <c r="L791" s="115"/>
      <c r="M791" s="115"/>
      <c r="N791" s="115"/>
      <c r="O791" s="115"/>
      <c r="P791" s="115"/>
      <c r="Q791" s="115"/>
      <c r="R791" s="115"/>
      <c r="S791" s="115"/>
      <c r="T791" s="115"/>
      <c r="U791" s="115"/>
      <c r="V791" s="115"/>
      <c r="W791" s="115"/>
      <c r="X791" s="115"/>
      <c r="Y791" s="115"/>
      <c r="Z791" s="115"/>
      <c r="AA791" s="115"/>
      <c r="AB791" s="115"/>
      <c r="AC791" s="115"/>
    </row>
    <row r="792" spans="1:29" ht="15.75" customHeight="1" x14ac:dyDescent="0.3">
      <c r="A792" s="115"/>
      <c r="B792" s="115"/>
      <c r="C792" s="116"/>
      <c r="D792" s="116"/>
      <c r="E792" s="116"/>
      <c r="F792" s="116"/>
      <c r="G792" s="116"/>
      <c r="H792" s="116"/>
      <c r="I792" s="115"/>
      <c r="J792" s="115"/>
      <c r="K792" s="115"/>
      <c r="L792" s="115"/>
      <c r="M792" s="115"/>
      <c r="N792" s="115"/>
      <c r="O792" s="115"/>
      <c r="P792" s="115"/>
      <c r="Q792" s="115"/>
      <c r="R792" s="115"/>
      <c r="S792" s="115"/>
      <c r="T792" s="115"/>
      <c r="U792" s="115"/>
      <c r="V792" s="115"/>
      <c r="W792" s="115"/>
      <c r="X792" s="115"/>
      <c r="Y792" s="115"/>
      <c r="Z792" s="115"/>
      <c r="AA792" s="115"/>
      <c r="AB792" s="115"/>
      <c r="AC792" s="115"/>
    </row>
    <row r="793" spans="1:29" ht="15.75" customHeight="1" x14ac:dyDescent="0.3">
      <c r="A793" s="115"/>
      <c r="B793" s="115"/>
      <c r="C793" s="116"/>
      <c r="D793" s="116"/>
      <c r="E793" s="116"/>
      <c r="F793" s="116"/>
      <c r="G793" s="116"/>
      <c r="H793" s="116"/>
      <c r="I793" s="115"/>
      <c r="J793" s="115"/>
      <c r="K793" s="115"/>
      <c r="L793" s="115"/>
      <c r="M793" s="115"/>
      <c r="N793" s="115"/>
      <c r="O793" s="115"/>
      <c r="P793" s="115"/>
      <c r="Q793" s="115"/>
      <c r="R793" s="115"/>
      <c r="S793" s="115"/>
      <c r="T793" s="115"/>
      <c r="U793" s="115"/>
      <c r="V793" s="115"/>
      <c r="W793" s="115"/>
      <c r="X793" s="115"/>
      <c r="Y793" s="115"/>
      <c r="Z793" s="115"/>
      <c r="AA793" s="115"/>
      <c r="AB793" s="115"/>
      <c r="AC793" s="115"/>
    </row>
    <row r="794" spans="1:29" ht="15.75" customHeight="1" x14ac:dyDescent="0.3">
      <c r="A794" s="115"/>
      <c r="B794" s="115"/>
      <c r="C794" s="116"/>
      <c r="D794" s="116"/>
      <c r="E794" s="116"/>
      <c r="F794" s="116"/>
      <c r="G794" s="116"/>
      <c r="H794" s="116"/>
      <c r="I794" s="115"/>
      <c r="J794" s="115"/>
      <c r="K794" s="115"/>
      <c r="L794" s="115"/>
      <c r="M794" s="115"/>
      <c r="N794" s="115"/>
      <c r="O794" s="115"/>
      <c r="P794" s="115"/>
      <c r="Q794" s="115"/>
      <c r="R794" s="115"/>
      <c r="S794" s="115"/>
      <c r="T794" s="115"/>
      <c r="U794" s="115"/>
      <c r="V794" s="115"/>
      <c r="W794" s="115"/>
      <c r="X794" s="115"/>
      <c r="Y794" s="115"/>
      <c r="Z794" s="115"/>
      <c r="AA794" s="115"/>
      <c r="AB794" s="115"/>
      <c r="AC794" s="115"/>
    </row>
    <row r="795" spans="1:29" ht="15.75" customHeight="1" x14ac:dyDescent="0.3">
      <c r="A795" s="115"/>
      <c r="B795" s="115"/>
      <c r="C795" s="116"/>
      <c r="D795" s="116"/>
      <c r="E795" s="116"/>
      <c r="F795" s="116"/>
      <c r="G795" s="116"/>
      <c r="H795" s="116"/>
      <c r="I795" s="115"/>
      <c r="J795" s="115"/>
      <c r="K795" s="115"/>
      <c r="L795" s="115"/>
      <c r="M795" s="115"/>
      <c r="N795" s="115"/>
      <c r="O795" s="115"/>
      <c r="P795" s="115"/>
      <c r="Q795" s="115"/>
      <c r="R795" s="115"/>
      <c r="S795" s="115"/>
      <c r="T795" s="115"/>
      <c r="U795" s="115"/>
      <c r="V795" s="115"/>
      <c r="W795" s="115"/>
      <c r="X795" s="115"/>
      <c r="Y795" s="115"/>
      <c r="Z795" s="115"/>
      <c r="AA795" s="115"/>
      <c r="AB795" s="115"/>
      <c r="AC795" s="115"/>
    </row>
    <row r="796" spans="1:29" ht="15.75" customHeight="1" x14ac:dyDescent="0.3">
      <c r="A796" s="115"/>
      <c r="B796" s="115"/>
      <c r="C796" s="116"/>
      <c r="D796" s="116"/>
      <c r="E796" s="116"/>
      <c r="F796" s="116"/>
      <c r="G796" s="116"/>
      <c r="H796" s="116"/>
      <c r="I796" s="115"/>
      <c r="J796" s="115"/>
      <c r="K796" s="115"/>
      <c r="L796" s="115"/>
      <c r="M796" s="115"/>
      <c r="N796" s="115"/>
      <c r="O796" s="115"/>
      <c r="P796" s="115"/>
      <c r="Q796" s="115"/>
      <c r="R796" s="115"/>
      <c r="S796" s="115"/>
      <c r="T796" s="115"/>
      <c r="U796" s="115"/>
      <c r="V796" s="115"/>
      <c r="W796" s="115"/>
      <c r="X796" s="115"/>
      <c r="Y796" s="115"/>
      <c r="Z796" s="115"/>
      <c r="AA796" s="115"/>
      <c r="AB796" s="115"/>
      <c r="AC796" s="115"/>
    </row>
    <row r="797" spans="1:29" ht="15.75" customHeight="1" x14ac:dyDescent="0.3">
      <c r="A797" s="115"/>
      <c r="B797" s="115"/>
      <c r="C797" s="116"/>
      <c r="D797" s="116"/>
      <c r="E797" s="116"/>
      <c r="F797" s="116"/>
      <c r="G797" s="116"/>
      <c r="H797" s="116"/>
      <c r="I797" s="115"/>
      <c r="J797" s="115"/>
      <c r="K797" s="115"/>
      <c r="L797" s="115"/>
      <c r="M797" s="115"/>
      <c r="N797" s="115"/>
      <c r="O797" s="115"/>
      <c r="P797" s="115"/>
      <c r="Q797" s="115"/>
      <c r="R797" s="115"/>
      <c r="S797" s="115"/>
      <c r="T797" s="115"/>
      <c r="U797" s="115"/>
      <c r="V797" s="115"/>
      <c r="W797" s="115"/>
      <c r="X797" s="115"/>
      <c r="Y797" s="115"/>
      <c r="Z797" s="115"/>
      <c r="AA797" s="115"/>
      <c r="AB797" s="115"/>
      <c r="AC797" s="115"/>
    </row>
    <row r="798" spans="1:29" ht="15.75" customHeight="1" x14ac:dyDescent="0.3">
      <c r="A798" s="115"/>
      <c r="B798" s="115"/>
      <c r="C798" s="116"/>
      <c r="D798" s="116"/>
      <c r="E798" s="116"/>
      <c r="F798" s="116"/>
      <c r="G798" s="116"/>
      <c r="H798" s="116"/>
      <c r="I798" s="115"/>
      <c r="J798" s="115"/>
      <c r="K798" s="115"/>
      <c r="L798" s="115"/>
      <c r="M798" s="115"/>
      <c r="N798" s="115"/>
      <c r="O798" s="115"/>
      <c r="P798" s="115"/>
      <c r="Q798" s="115"/>
      <c r="R798" s="115"/>
      <c r="S798" s="115"/>
      <c r="T798" s="115"/>
      <c r="U798" s="115"/>
      <c r="V798" s="115"/>
      <c r="W798" s="115"/>
      <c r="X798" s="115"/>
      <c r="Y798" s="115"/>
      <c r="Z798" s="115"/>
      <c r="AA798" s="115"/>
      <c r="AB798" s="115"/>
      <c r="AC798" s="115"/>
    </row>
    <row r="799" spans="1:29" ht="15.75" customHeight="1" x14ac:dyDescent="0.3">
      <c r="A799" s="115"/>
      <c r="B799" s="115"/>
      <c r="C799" s="116"/>
      <c r="D799" s="116"/>
      <c r="E799" s="116"/>
      <c r="F799" s="116"/>
      <c r="G799" s="116"/>
      <c r="H799" s="116"/>
      <c r="I799" s="115"/>
      <c r="J799" s="115"/>
      <c r="K799" s="115"/>
      <c r="L799" s="115"/>
      <c r="M799" s="115"/>
      <c r="N799" s="115"/>
      <c r="O799" s="115"/>
      <c r="P799" s="115"/>
      <c r="Q799" s="115"/>
      <c r="R799" s="115"/>
      <c r="S799" s="115"/>
      <c r="T799" s="115"/>
      <c r="U799" s="115"/>
      <c r="V799" s="115"/>
      <c r="W799" s="115"/>
      <c r="X799" s="115"/>
      <c r="Y799" s="115"/>
      <c r="Z799" s="115"/>
      <c r="AA799" s="115"/>
      <c r="AB799" s="115"/>
      <c r="AC799" s="115"/>
    </row>
    <row r="800" spans="1:29" ht="15.75" customHeight="1" x14ac:dyDescent="0.3">
      <c r="A800" s="115"/>
      <c r="B800" s="115"/>
      <c r="C800" s="116"/>
      <c r="D800" s="116"/>
      <c r="E800" s="116"/>
      <c r="F800" s="116"/>
      <c r="G800" s="116"/>
      <c r="H800" s="116"/>
      <c r="I800" s="115"/>
      <c r="J800" s="115"/>
      <c r="K800" s="115"/>
      <c r="L800" s="115"/>
      <c r="M800" s="115"/>
      <c r="N800" s="115"/>
      <c r="O800" s="115"/>
      <c r="P800" s="115"/>
      <c r="Q800" s="115"/>
      <c r="R800" s="115"/>
      <c r="S800" s="115"/>
      <c r="T800" s="115"/>
      <c r="U800" s="115"/>
      <c r="V800" s="115"/>
      <c r="W800" s="115"/>
      <c r="X800" s="115"/>
      <c r="Y800" s="115"/>
      <c r="Z800" s="115"/>
      <c r="AA800" s="115"/>
      <c r="AB800" s="115"/>
      <c r="AC800" s="115"/>
    </row>
    <row r="801" spans="1:29" ht="15.75" customHeight="1" x14ac:dyDescent="0.3">
      <c r="A801" s="115"/>
      <c r="B801" s="115"/>
      <c r="C801" s="116"/>
      <c r="D801" s="116"/>
      <c r="E801" s="116"/>
      <c r="F801" s="116"/>
      <c r="G801" s="116"/>
      <c r="H801" s="116"/>
      <c r="I801" s="115"/>
      <c r="J801" s="115"/>
      <c r="K801" s="115"/>
      <c r="L801" s="115"/>
      <c r="M801" s="115"/>
      <c r="N801" s="115"/>
      <c r="O801" s="115"/>
      <c r="P801" s="115"/>
      <c r="Q801" s="115"/>
      <c r="R801" s="115"/>
      <c r="S801" s="115"/>
      <c r="T801" s="115"/>
      <c r="U801" s="115"/>
      <c r="V801" s="115"/>
      <c r="W801" s="115"/>
      <c r="X801" s="115"/>
      <c r="Y801" s="115"/>
      <c r="Z801" s="115"/>
      <c r="AA801" s="115"/>
      <c r="AB801" s="115"/>
      <c r="AC801" s="115"/>
    </row>
    <row r="802" spans="1:29" ht="15.75" customHeight="1" x14ac:dyDescent="0.3">
      <c r="A802" s="115"/>
      <c r="B802" s="115"/>
      <c r="C802" s="116"/>
      <c r="D802" s="116"/>
      <c r="E802" s="116"/>
      <c r="F802" s="116"/>
      <c r="G802" s="116"/>
      <c r="H802" s="116"/>
      <c r="I802" s="115"/>
      <c r="J802" s="115"/>
      <c r="K802" s="115"/>
      <c r="L802" s="115"/>
      <c r="M802" s="115"/>
      <c r="N802" s="115"/>
      <c r="O802" s="115"/>
      <c r="P802" s="115"/>
      <c r="Q802" s="115"/>
      <c r="R802" s="115"/>
      <c r="S802" s="115"/>
      <c r="T802" s="115"/>
      <c r="U802" s="115"/>
      <c r="V802" s="115"/>
      <c r="W802" s="115"/>
      <c r="X802" s="115"/>
      <c r="Y802" s="115"/>
      <c r="Z802" s="115"/>
      <c r="AA802" s="115"/>
      <c r="AB802" s="115"/>
      <c r="AC802" s="115"/>
    </row>
    <row r="803" spans="1:29" ht="15.75" customHeight="1" x14ac:dyDescent="0.3">
      <c r="A803" s="115"/>
      <c r="J803" s="115"/>
      <c r="K803" s="115"/>
      <c r="L803" s="115"/>
      <c r="M803" s="115"/>
      <c r="N803" s="115"/>
      <c r="O803" s="115"/>
      <c r="P803" s="115"/>
      <c r="Q803" s="115"/>
      <c r="R803" s="115"/>
      <c r="S803" s="115"/>
      <c r="T803" s="115"/>
      <c r="U803" s="115"/>
      <c r="V803" s="115"/>
      <c r="W803" s="115"/>
      <c r="X803" s="115"/>
      <c r="Y803" s="115"/>
      <c r="Z803" s="115"/>
      <c r="AA803" s="115"/>
      <c r="AB803" s="115"/>
      <c r="AC803" s="115"/>
    </row>
    <row r="804" spans="1:29" ht="15.75" customHeight="1" x14ac:dyDescent="0.3">
      <c r="A804" s="115"/>
      <c r="J804" s="115"/>
      <c r="K804" s="115"/>
      <c r="L804" s="115"/>
      <c r="M804" s="115"/>
      <c r="N804" s="115"/>
      <c r="O804" s="115"/>
      <c r="P804" s="115"/>
      <c r="Q804" s="115"/>
      <c r="R804" s="115"/>
      <c r="S804" s="115"/>
      <c r="T804" s="115"/>
      <c r="U804" s="115"/>
      <c r="V804" s="115"/>
      <c r="W804" s="115"/>
      <c r="X804" s="115"/>
      <c r="Y804" s="115"/>
      <c r="Z804" s="115"/>
      <c r="AA804" s="115"/>
      <c r="AB804" s="115"/>
      <c r="AC804" s="115"/>
    </row>
  </sheetData>
  <autoFilter ref="B15:I149" xr:uid="{00000000-0001-0000-0700-000000000000}">
    <filterColumn colId="3" showButton="0"/>
    <filterColumn colId="4" showButton="0"/>
    <filterColumn colId="5" showButton="0"/>
    <filterColumn colId="6" showButton="0"/>
  </autoFilter>
  <mergeCells count="141">
    <mergeCell ref="E34:I34"/>
    <mergeCell ref="E35:I35"/>
    <mergeCell ref="E36:I36"/>
    <mergeCell ref="E43:I43"/>
    <mergeCell ref="E44:I44"/>
    <mergeCell ref="E45:I45"/>
    <mergeCell ref="E46:I46"/>
    <mergeCell ref="E47:I47"/>
    <mergeCell ref="E48:I48"/>
    <mergeCell ref="E37:I37"/>
    <mergeCell ref="E38:I38"/>
    <mergeCell ref="E39:I39"/>
    <mergeCell ref="B2:I6"/>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E67:I67"/>
    <mergeCell ref="E68:I68"/>
    <mergeCell ref="E69:I69"/>
    <mergeCell ref="E70:I70"/>
    <mergeCell ref="E71:I71"/>
    <mergeCell ref="E72:I72"/>
    <mergeCell ref="E61:I61"/>
    <mergeCell ref="E62:I62"/>
    <mergeCell ref="E63:I63"/>
    <mergeCell ref="E64:I64"/>
    <mergeCell ref="E65:I65"/>
    <mergeCell ref="E66:I66"/>
    <mergeCell ref="E79:I79"/>
    <mergeCell ref="E80:I80"/>
    <mergeCell ref="E81:I81"/>
    <mergeCell ref="E82:I82"/>
    <mergeCell ref="E83:I83"/>
    <mergeCell ref="E84:I84"/>
    <mergeCell ref="E73:I73"/>
    <mergeCell ref="E74:I74"/>
    <mergeCell ref="E75:I75"/>
    <mergeCell ref="E76:I76"/>
    <mergeCell ref="E77:I77"/>
    <mergeCell ref="E78:I78"/>
    <mergeCell ref="E91:I91"/>
    <mergeCell ref="E92:I92"/>
    <mergeCell ref="E93:I93"/>
    <mergeCell ref="E94:I94"/>
    <mergeCell ref="E95:I95"/>
    <mergeCell ref="E96:I96"/>
    <mergeCell ref="E85:I85"/>
    <mergeCell ref="E86:I86"/>
    <mergeCell ref="E87:I87"/>
    <mergeCell ref="E88:I88"/>
    <mergeCell ref="E89:I89"/>
    <mergeCell ref="E90:I90"/>
    <mergeCell ref="E103:I103"/>
    <mergeCell ref="E104:I104"/>
    <mergeCell ref="E105:I105"/>
    <mergeCell ref="E106:I106"/>
    <mergeCell ref="E107:I107"/>
    <mergeCell ref="E108:I108"/>
    <mergeCell ref="E97:I97"/>
    <mergeCell ref="E98:I98"/>
    <mergeCell ref="E99:I99"/>
    <mergeCell ref="E100:I100"/>
    <mergeCell ref="E101:I101"/>
    <mergeCell ref="E102:I102"/>
    <mergeCell ref="E115:I115"/>
    <mergeCell ref="E116:I116"/>
    <mergeCell ref="E117:I117"/>
    <mergeCell ref="E118:I118"/>
    <mergeCell ref="E119:I119"/>
    <mergeCell ref="E120:I120"/>
    <mergeCell ref="E109:I109"/>
    <mergeCell ref="E110:I110"/>
    <mergeCell ref="E111:I111"/>
    <mergeCell ref="E112:I112"/>
    <mergeCell ref="E113:I113"/>
    <mergeCell ref="E114:I114"/>
    <mergeCell ref="E127:I127"/>
    <mergeCell ref="E128:I128"/>
    <mergeCell ref="E129:I129"/>
    <mergeCell ref="E130:I130"/>
    <mergeCell ref="E131:I131"/>
    <mergeCell ref="E132:I132"/>
    <mergeCell ref="E121:I121"/>
    <mergeCell ref="E122:I122"/>
    <mergeCell ref="E123:I123"/>
    <mergeCell ref="E124:I124"/>
    <mergeCell ref="E125:I125"/>
    <mergeCell ref="E126:I126"/>
    <mergeCell ref="E139:I139"/>
    <mergeCell ref="E140:I140"/>
    <mergeCell ref="E141:I141"/>
    <mergeCell ref="E142:I142"/>
    <mergeCell ref="E143:I143"/>
    <mergeCell ref="E144:I144"/>
    <mergeCell ref="E133:I133"/>
    <mergeCell ref="E134:I134"/>
    <mergeCell ref="E135:I135"/>
    <mergeCell ref="E136:I136"/>
    <mergeCell ref="E137:I137"/>
    <mergeCell ref="E138:I138"/>
    <mergeCell ref="B159:I159"/>
    <mergeCell ref="B158:I158"/>
    <mergeCell ref="B157:I157"/>
    <mergeCell ref="E150:I150"/>
    <mergeCell ref="E151:I151"/>
    <mergeCell ref="E145:I145"/>
    <mergeCell ref="E146:I146"/>
    <mergeCell ref="E147:I147"/>
    <mergeCell ref="E148:I148"/>
    <mergeCell ref="E149:I149"/>
  </mergeCells>
  <phoneticPr fontId="24" type="noConversion"/>
  <printOptions horizontalCentered="1"/>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BC4D-9728-4199-A3AD-C3A0BBC4D5BE}">
  <sheetPr>
    <tabColor rgb="FF002060"/>
  </sheetPr>
  <dimension ref="A1:D7739"/>
  <sheetViews>
    <sheetView topLeftCell="A131" zoomScaleNormal="100" workbookViewId="0">
      <selection activeCell="B152" sqref="B152"/>
    </sheetView>
  </sheetViews>
  <sheetFormatPr defaultRowHeight="14" x14ac:dyDescent="0.3"/>
  <cols>
    <col min="1" max="1" width="24.33203125" bestFit="1" customWidth="1"/>
    <col min="2" max="2" width="44.6640625" customWidth="1"/>
    <col min="3" max="3" width="8.75" bestFit="1" customWidth="1"/>
    <col min="4" max="4" width="13.83203125" bestFit="1" customWidth="1"/>
  </cols>
  <sheetData>
    <row r="1" spans="1:4" x14ac:dyDescent="0.3">
      <c r="A1" s="151" t="s">
        <v>1207</v>
      </c>
      <c r="B1" s="151" t="s">
        <v>1208</v>
      </c>
      <c r="C1" s="151" t="s">
        <v>1209</v>
      </c>
      <c r="D1" s="151" t="s">
        <v>1210</v>
      </c>
    </row>
    <row r="3" spans="1:4" x14ac:dyDescent="0.3">
      <c r="A3" s="151">
        <v>97141</v>
      </c>
      <c r="B3" s="151" t="s">
        <v>1211</v>
      </c>
      <c r="C3" s="151" t="s">
        <v>31</v>
      </c>
      <c r="D3" s="152" t="s">
        <v>1212</v>
      </c>
    </row>
    <row r="4" spans="1:4" x14ac:dyDescent="0.3">
      <c r="A4" s="151">
        <v>97142</v>
      </c>
      <c r="B4" s="151" t="s">
        <v>1213</v>
      </c>
      <c r="C4" s="151" t="s">
        <v>31</v>
      </c>
      <c r="D4" s="152" t="s">
        <v>1214</v>
      </c>
    </row>
    <row r="5" spans="1:4" x14ac:dyDescent="0.3">
      <c r="A5" s="151">
        <v>97143</v>
      </c>
      <c r="B5" s="151" t="s">
        <v>1215</v>
      </c>
      <c r="C5" s="151" t="s">
        <v>31</v>
      </c>
      <c r="D5" s="152" t="s">
        <v>1216</v>
      </c>
    </row>
    <row r="6" spans="1:4" x14ac:dyDescent="0.3">
      <c r="A6" s="151">
        <v>97144</v>
      </c>
      <c r="B6" s="151" t="s">
        <v>1217</v>
      </c>
      <c r="C6" s="151" t="s">
        <v>31</v>
      </c>
      <c r="D6" s="152" t="s">
        <v>1218</v>
      </c>
    </row>
    <row r="7" spans="1:4" x14ac:dyDescent="0.3">
      <c r="A7" s="151">
        <v>97145</v>
      </c>
      <c r="B7" s="151" t="s">
        <v>1219</v>
      </c>
      <c r="C7" s="151" t="s">
        <v>31</v>
      </c>
      <c r="D7" s="152" t="s">
        <v>1220</v>
      </c>
    </row>
    <row r="8" spans="1:4" x14ac:dyDescent="0.3">
      <c r="A8" s="151">
        <v>97146</v>
      </c>
      <c r="B8" s="151" t="s">
        <v>1221</v>
      </c>
      <c r="C8" s="151" t="s">
        <v>31</v>
      </c>
      <c r="D8" s="152" t="s">
        <v>1222</v>
      </c>
    </row>
    <row r="9" spans="1:4" x14ac:dyDescent="0.3">
      <c r="A9" s="151">
        <v>97147</v>
      </c>
      <c r="B9" s="151" t="s">
        <v>1223</v>
      </c>
      <c r="C9" s="151" t="s">
        <v>31</v>
      </c>
      <c r="D9" s="152" t="s">
        <v>1224</v>
      </c>
    </row>
    <row r="10" spans="1:4" x14ac:dyDescent="0.3">
      <c r="A10" s="151">
        <v>97148</v>
      </c>
      <c r="B10" s="151" t="s">
        <v>1225</v>
      </c>
      <c r="C10" s="151" t="s">
        <v>31</v>
      </c>
      <c r="D10" s="152" t="s">
        <v>1226</v>
      </c>
    </row>
    <row r="11" spans="1:4" x14ac:dyDescent="0.3">
      <c r="A11" s="151">
        <v>97149</v>
      </c>
      <c r="B11" s="151" t="s">
        <v>1227</v>
      </c>
      <c r="C11" s="151" t="s">
        <v>31</v>
      </c>
      <c r="D11" s="152" t="s">
        <v>1228</v>
      </c>
    </row>
    <row r="12" spans="1:4" x14ac:dyDescent="0.3">
      <c r="A12" s="151">
        <v>97150</v>
      </c>
      <c r="B12" s="151" t="s">
        <v>1229</v>
      </c>
      <c r="C12" s="151" t="s">
        <v>31</v>
      </c>
      <c r="D12" s="152" t="s">
        <v>1230</v>
      </c>
    </row>
    <row r="13" spans="1:4" x14ac:dyDescent="0.3">
      <c r="A13" s="151">
        <v>97151</v>
      </c>
      <c r="B13" s="151" t="s">
        <v>1231</v>
      </c>
      <c r="C13" s="151" t="s">
        <v>31</v>
      </c>
      <c r="D13" s="152" t="s">
        <v>1232</v>
      </c>
    </row>
    <row r="14" spans="1:4" x14ac:dyDescent="0.3">
      <c r="A14" s="151">
        <v>97152</v>
      </c>
      <c r="B14" s="151" t="s">
        <v>1233</v>
      </c>
      <c r="C14" s="151" t="s">
        <v>31</v>
      </c>
      <c r="D14" s="152" t="s">
        <v>1234</v>
      </c>
    </row>
    <row r="15" spans="1:4" x14ac:dyDescent="0.3">
      <c r="A15" s="151">
        <v>97153</v>
      </c>
      <c r="B15" s="151" t="s">
        <v>1235</v>
      </c>
      <c r="C15" s="151" t="s">
        <v>31</v>
      </c>
      <c r="D15" s="152" t="s">
        <v>1236</v>
      </c>
    </row>
    <row r="16" spans="1:4" x14ac:dyDescent="0.3">
      <c r="A16" s="151">
        <v>97154</v>
      </c>
      <c r="B16" s="151" t="s">
        <v>1237</v>
      </c>
      <c r="C16" s="151" t="s">
        <v>31</v>
      </c>
      <c r="D16" s="152" t="s">
        <v>1238</v>
      </c>
    </row>
    <row r="17" spans="1:4" x14ac:dyDescent="0.3">
      <c r="A17" s="151">
        <v>97155</v>
      </c>
      <c r="B17" s="151" t="s">
        <v>1239</v>
      </c>
      <c r="C17" s="151" t="s">
        <v>31</v>
      </c>
      <c r="D17" s="152" t="s">
        <v>1240</v>
      </c>
    </row>
    <row r="18" spans="1:4" x14ac:dyDescent="0.3">
      <c r="A18" s="151">
        <v>97156</v>
      </c>
      <c r="B18" s="151" t="s">
        <v>1241</v>
      </c>
      <c r="C18" s="151" t="s">
        <v>31</v>
      </c>
      <c r="D18" s="152" t="s">
        <v>1242</v>
      </c>
    </row>
    <row r="19" spans="1:4" x14ac:dyDescent="0.3">
      <c r="A19" s="151">
        <v>97157</v>
      </c>
      <c r="B19" s="151" t="s">
        <v>1243</v>
      </c>
      <c r="C19" s="151" t="s">
        <v>31</v>
      </c>
      <c r="D19" s="152" t="s">
        <v>1244</v>
      </c>
    </row>
    <row r="20" spans="1:4" x14ac:dyDescent="0.3">
      <c r="A20" s="151">
        <v>97158</v>
      </c>
      <c r="B20" s="151" t="s">
        <v>1245</v>
      </c>
      <c r="C20" s="151" t="s">
        <v>31</v>
      </c>
      <c r="D20" s="152" t="s">
        <v>1246</v>
      </c>
    </row>
    <row r="21" spans="1:4" x14ac:dyDescent="0.3">
      <c r="A21" s="151">
        <v>97159</v>
      </c>
      <c r="B21" s="151" t="s">
        <v>1247</v>
      </c>
      <c r="C21" s="151" t="s">
        <v>31</v>
      </c>
      <c r="D21" s="152" t="s">
        <v>1248</v>
      </c>
    </row>
    <row r="22" spans="1:4" x14ac:dyDescent="0.3">
      <c r="A22" s="151">
        <v>97160</v>
      </c>
      <c r="B22" s="151" t="s">
        <v>1249</v>
      </c>
      <c r="C22" s="151" t="s">
        <v>31</v>
      </c>
      <c r="D22" s="152" t="s">
        <v>1250</v>
      </c>
    </row>
    <row r="23" spans="1:4" x14ac:dyDescent="0.3">
      <c r="A23" s="151">
        <v>97161</v>
      </c>
      <c r="B23" s="151" t="s">
        <v>1251</v>
      </c>
      <c r="C23" s="151" t="s">
        <v>31</v>
      </c>
      <c r="D23" s="152" t="s">
        <v>1252</v>
      </c>
    </row>
    <row r="24" spans="1:4" x14ac:dyDescent="0.3">
      <c r="A24" s="151">
        <v>97162</v>
      </c>
      <c r="B24" s="151" t="s">
        <v>1253</v>
      </c>
      <c r="C24" s="151" t="s">
        <v>31</v>
      </c>
      <c r="D24" s="152" t="s">
        <v>1254</v>
      </c>
    </row>
    <row r="25" spans="1:4" x14ac:dyDescent="0.3">
      <c r="A25" s="151">
        <v>97163</v>
      </c>
      <c r="B25" s="151" t="s">
        <v>1255</v>
      </c>
      <c r="C25" s="151" t="s">
        <v>31</v>
      </c>
      <c r="D25" s="152" t="s">
        <v>1256</v>
      </c>
    </row>
    <row r="26" spans="1:4" x14ac:dyDescent="0.3">
      <c r="A26" s="151">
        <v>97164</v>
      </c>
      <c r="B26" s="151" t="s">
        <v>1257</v>
      </c>
      <c r="C26" s="151" t="s">
        <v>31</v>
      </c>
      <c r="D26" s="152" t="s">
        <v>1258</v>
      </c>
    </row>
    <row r="27" spans="1:4" x14ac:dyDescent="0.3">
      <c r="A27" s="151">
        <v>97165</v>
      </c>
      <c r="B27" s="151" t="s">
        <v>1259</v>
      </c>
      <c r="C27" s="151" t="s">
        <v>31</v>
      </c>
      <c r="D27" s="152" t="s">
        <v>1260</v>
      </c>
    </row>
    <row r="28" spans="1:4" x14ac:dyDescent="0.3">
      <c r="A28" s="151">
        <v>97166</v>
      </c>
      <c r="B28" s="151" t="s">
        <v>1261</v>
      </c>
      <c r="C28" s="151" t="s">
        <v>31</v>
      </c>
      <c r="D28" s="152" t="s">
        <v>1262</v>
      </c>
    </row>
    <row r="29" spans="1:4" x14ac:dyDescent="0.3">
      <c r="A29" s="151">
        <v>97167</v>
      </c>
      <c r="B29" s="151" t="s">
        <v>1263</v>
      </c>
      <c r="C29" s="151" t="s">
        <v>31</v>
      </c>
      <c r="D29" s="152" t="s">
        <v>1264</v>
      </c>
    </row>
    <row r="30" spans="1:4" x14ac:dyDescent="0.3">
      <c r="A30" s="151">
        <v>97168</v>
      </c>
      <c r="B30" s="151" t="s">
        <v>1265</v>
      </c>
      <c r="C30" s="151" t="s">
        <v>31</v>
      </c>
      <c r="D30" s="152" t="s">
        <v>1266</v>
      </c>
    </row>
    <row r="31" spans="1:4" x14ac:dyDescent="0.3">
      <c r="A31" s="151">
        <v>97169</v>
      </c>
      <c r="B31" s="151" t="s">
        <v>1267</v>
      </c>
      <c r="C31" s="151" t="s">
        <v>31</v>
      </c>
      <c r="D31" s="152" t="s">
        <v>1268</v>
      </c>
    </row>
    <row r="32" spans="1:4" x14ac:dyDescent="0.3">
      <c r="A32" s="151">
        <v>97170</v>
      </c>
      <c r="B32" s="151" t="s">
        <v>1269</v>
      </c>
      <c r="C32" s="151" t="s">
        <v>31</v>
      </c>
      <c r="D32" s="152" t="s">
        <v>1270</v>
      </c>
    </row>
    <row r="33" spans="1:4" x14ac:dyDescent="0.3">
      <c r="A33" s="151">
        <v>97171</v>
      </c>
      <c r="B33" s="151" t="s">
        <v>1271</v>
      </c>
      <c r="C33" s="151" t="s">
        <v>31</v>
      </c>
      <c r="D33" s="152" t="s">
        <v>1272</v>
      </c>
    </row>
    <row r="34" spans="1:4" x14ac:dyDescent="0.3">
      <c r="A34" s="151">
        <v>97172</v>
      </c>
      <c r="B34" s="151" t="s">
        <v>1273</v>
      </c>
      <c r="C34" s="151" t="s">
        <v>31</v>
      </c>
      <c r="D34" s="152" t="s">
        <v>1274</v>
      </c>
    </row>
    <row r="35" spans="1:4" x14ac:dyDescent="0.3">
      <c r="A35" s="151">
        <v>105249</v>
      </c>
      <c r="B35" s="151" t="s">
        <v>1275</v>
      </c>
      <c r="C35" s="151" t="s">
        <v>26</v>
      </c>
      <c r="D35" s="152" t="s">
        <v>1276</v>
      </c>
    </row>
    <row r="36" spans="1:4" x14ac:dyDescent="0.3">
      <c r="A36" s="151">
        <v>105250</v>
      </c>
      <c r="B36" s="151" t="s">
        <v>1277</v>
      </c>
      <c r="C36" s="151" t="s">
        <v>26</v>
      </c>
      <c r="D36" s="152" t="s">
        <v>1278</v>
      </c>
    </row>
    <row r="37" spans="1:4" x14ac:dyDescent="0.3">
      <c r="A37" s="151">
        <v>105251</v>
      </c>
      <c r="B37" s="151" t="s">
        <v>1279</v>
      </c>
      <c r="C37" s="151" t="s">
        <v>26</v>
      </c>
      <c r="D37" s="152" t="s">
        <v>1280</v>
      </c>
    </row>
    <row r="38" spans="1:4" x14ac:dyDescent="0.3">
      <c r="A38" s="151">
        <v>105252</v>
      </c>
      <c r="B38" s="151" t="s">
        <v>1281</v>
      </c>
      <c r="C38" s="151" t="s">
        <v>26</v>
      </c>
      <c r="D38" s="152" t="s">
        <v>1282</v>
      </c>
    </row>
    <row r="39" spans="1:4" x14ac:dyDescent="0.3">
      <c r="A39" s="151">
        <v>105253</v>
      </c>
      <c r="B39" s="151" t="s">
        <v>1283</v>
      </c>
      <c r="C39" s="151" t="s">
        <v>26</v>
      </c>
      <c r="D39" s="152" t="s">
        <v>1284</v>
      </c>
    </row>
    <row r="40" spans="1:4" x14ac:dyDescent="0.3">
      <c r="A40" s="151">
        <v>105254</v>
      </c>
      <c r="B40" s="151" t="s">
        <v>1285</v>
      </c>
      <c r="C40" s="151" t="s">
        <v>26</v>
      </c>
      <c r="D40" s="152" t="s">
        <v>1286</v>
      </c>
    </row>
    <row r="41" spans="1:4" x14ac:dyDescent="0.3">
      <c r="A41" s="151">
        <v>105255</v>
      </c>
      <c r="B41" s="151" t="s">
        <v>1287</v>
      </c>
      <c r="C41" s="151" t="s">
        <v>26</v>
      </c>
      <c r="D41" s="152" t="s">
        <v>1288</v>
      </c>
    </row>
    <row r="42" spans="1:4" x14ac:dyDescent="0.3">
      <c r="A42" s="151">
        <v>105256</v>
      </c>
      <c r="B42" s="151" t="s">
        <v>1289</v>
      </c>
      <c r="C42" s="151" t="s">
        <v>26</v>
      </c>
      <c r="D42" s="152" t="s">
        <v>1290</v>
      </c>
    </row>
    <row r="43" spans="1:4" x14ac:dyDescent="0.3">
      <c r="A43" s="151">
        <v>105257</v>
      </c>
      <c r="B43" s="151" t="s">
        <v>1291</v>
      </c>
      <c r="C43" s="151" t="s">
        <v>26</v>
      </c>
      <c r="D43" s="152" t="s">
        <v>1292</v>
      </c>
    </row>
    <row r="44" spans="1:4" x14ac:dyDescent="0.3">
      <c r="A44" s="151">
        <v>105258</v>
      </c>
      <c r="B44" s="151" t="s">
        <v>1293</v>
      </c>
      <c r="C44" s="151" t="s">
        <v>26</v>
      </c>
      <c r="D44" s="152" t="s">
        <v>1294</v>
      </c>
    </row>
    <row r="45" spans="1:4" x14ac:dyDescent="0.3">
      <c r="A45" s="151">
        <v>105259</v>
      </c>
      <c r="B45" s="151" t="s">
        <v>1295</v>
      </c>
      <c r="C45" s="151" t="s">
        <v>26</v>
      </c>
      <c r="D45" s="152" t="s">
        <v>1296</v>
      </c>
    </row>
    <row r="46" spans="1:4" x14ac:dyDescent="0.3">
      <c r="A46" s="151">
        <v>105261</v>
      </c>
      <c r="B46" s="151" t="s">
        <v>1297</v>
      </c>
      <c r="C46" s="151" t="s">
        <v>26</v>
      </c>
      <c r="D46" s="152" t="s">
        <v>1298</v>
      </c>
    </row>
    <row r="47" spans="1:4" x14ac:dyDescent="0.3">
      <c r="A47" s="151">
        <v>105262</v>
      </c>
      <c r="B47" s="151" t="s">
        <v>1299</v>
      </c>
      <c r="C47" s="151" t="s">
        <v>26</v>
      </c>
      <c r="D47" s="152" t="s">
        <v>1300</v>
      </c>
    </row>
    <row r="48" spans="1:4" x14ac:dyDescent="0.3">
      <c r="A48" s="151">
        <v>105263</v>
      </c>
      <c r="B48" s="151" t="s">
        <v>1301</v>
      </c>
      <c r="C48" s="151" t="s">
        <v>26</v>
      </c>
      <c r="D48" s="152" t="s">
        <v>1302</v>
      </c>
    </row>
    <row r="49" spans="1:4" x14ac:dyDescent="0.3">
      <c r="A49" s="151">
        <v>105264</v>
      </c>
      <c r="B49" s="151" t="s">
        <v>1303</v>
      </c>
      <c r="C49" s="151" t="s">
        <v>26</v>
      </c>
      <c r="D49" s="152" t="s">
        <v>1304</v>
      </c>
    </row>
    <row r="50" spans="1:4" x14ac:dyDescent="0.3">
      <c r="A50" s="151">
        <v>105265</v>
      </c>
      <c r="B50" s="151" t="s">
        <v>1305</v>
      </c>
      <c r="C50" s="151" t="s">
        <v>26</v>
      </c>
      <c r="D50" s="152" t="s">
        <v>1306</v>
      </c>
    </row>
    <row r="51" spans="1:4" x14ac:dyDescent="0.3">
      <c r="A51" s="151">
        <v>105266</v>
      </c>
      <c r="B51" s="151" t="s">
        <v>1307</v>
      </c>
      <c r="C51" s="151" t="s">
        <v>26</v>
      </c>
      <c r="D51" s="152" t="s">
        <v>1308</v>
      </c>
    </row>
    <row r="52" spans="1:4" x14ac:dyDescent="0.3">
      <c r="A52" s="151">
        <v>105267</v>
      </c>
      <c r="B52" s="151" t="s">
        <v>1309</v>
      </c>
      <c r="C52" s="151" t="s">
        <v>26</v>
      </c>
      <c r="D52" s="152" t="s">
        <v>1310</v>
      </c>
    </row>
    <row r="53" spans="1:4" x14ac:dyDescent="0.3">
      <c r="A53" s="151">
        <v>105268</v>
      </c>
      <c r="B53" s="151" t="s">
        <v>1311</v>
      </c>
      <c r="C53" s="151" t="s">
        <v>26</v>
      </c>
      <c r="D53" s="152" t="s">
        <v>1312</v>
      </c>
    </row>
    <row r="54" spans="1:4" x14ac:dyDescent="0.3">
      <c r="A54" s="151">
        <v>105269</v>
      </c>
      <c r="B54" s="151" t="s">
        <v>1313</v>
      </c>
      <c r="C54" s="151" t="s">
        <v>26</v>
      </c>
      <c r="D54" s="152" t="s">
        <v>1314</v>
      </c>
    </row>
    <row r="55" spans="1:4" x14ac:dyDescent="0.3">
      <c r="A55" s="151">
        <v>105270</v>
      </c>
      <c r="B55" s="151" t="s">
        <v>1315</v>
      </c>
      <c r="C55" s="151" t="s">
        <v>26</v>
      </c>
      <c r="D55" s="152" t="s">
        <v>1316</v>
      </c>
    </row>
    <row r="56" spans="1:4" x14ac:dyDescent="0.3">
      <c r="A56" s="151">
        <v>105271</v>
      </c>
      <c r="B56" s="151" t="s">
        <v>1317</v>
      </c>
      <c r="C56" s="151" t="s">
        <v>26</v>
      </c>
      <c r="D56" s="152" t="s">
        <v>1318</v>
      </c>
    </row>
    <row r="57" spans="1:4" x14ac:dyDescent="0.3">
      <c r="A57" s="151">
        <v>105272</v>
      </c>
      <c r="B57" s="151" t="s">
        <v>1319</v>
      </c>
      <c r="C57" s="151" t="s">
        <v>26</v>
      </c>
      <c r="D57" s="152" t="s">
        <v>1320</v>
      </c>
    </row>
    <row r="58" spans="1:4" x14ac:dyDescent="0.3">
      <c r="A58" s="151">
        <v>105273</v>
      </c>
      <c r="B58" s="151" t="s">
        <v>1321</v>
      </c>
      <c r="C58" s="151" t="s">
        <v>26</v>
      </c>
      <c r="D58" s="152" t="s">
        <v>1322</v>
      </c>
    </row>
    <row r="59" spans="1:4" x14ac:dyDescent="0.3">
      <c r="A59" s="151">
        <v>105274</v>
      </c>
      <c r="B59" s="151" t="s">
        <v>1323</v>
      </c>
      <c r="C59" s="151" t="s">
        <v>26</v>
      </c>
      <c r="D59" s="152" t="s">
        <v>1324</v>
      </c>
    </row>
    <row r="60" spans="1:4" x14ac:dyDescent="0.3">
      <c r="A60" s="151">
        <v>105275</v>
      </c>
      <c r="B60" s="151" t="s">
        <v>1325</v>
      </c>
      <c r="C60" s="151" t="s">
        <v>26</v>
      </c>
      <c r="D60" s="152" t="s">
        <v>1326</v>
      </c>
    </row>
    <row r="61" spans="1:4" x14ac:dyDescent="0.3">
      <c r="A61" s="151">
        <v>105276</v>
      </c>
      <c r="B61" s="151" t="s">
        <v>1327</v>
      </c>
      <c r="C61" s="151" t="s">
        <v>26</v>
      </c>
      <c r="D61" s="152" t="s">
        <v>1328</v>
      </c>
    </row>
    <row r="62" spans="1:4" x14ac:dyDescent="0.3">
      <c r="A62" s="151">
        <v>105277</v>
      </c>
      <c r="B62" s="151" t="s">
        <v>1329</v>
      </c>
      <c r="C62" s="151" t="s">
        <v>26</v>
      </c>
      <c r="D62" s="152" t="s">
        <v>1330</v>
      </c>
    </row>
    <row r="63" spans="1:4" x14ac:dyDescent="0.3">
      <c r="A63" s="151">
        <v>105278</v>
      </c>
      <c r="B63" s="151" t="s">
        <v>1331</v>
      </c>
      <c r="C63" s="151" t="s">
        <v>26</v>
      </c>
      <c r="D63" s="152" t="s">
        <v>1332</v>
      </c>
    </row>
    <row r="64" spans="1:4" x14ac:dyDescent="0.3">
      <c r="A64" s="151">
        <v>105279</v>
      </c>
      <c r="B64" s="151" t="s">
        <v>1333</v>
      </c>
      <c r="C64" s="151" t="s">
        <v>26</v>
      </c>
      <c r="D64" s="152" t="s">
        <v>1334</v>
      </c>
    </row>
    <row r="65" spans="1:4" x14ac:dyDescent="0.3">
      <c r="A65" s="151">
        <v>105280</v>
      </c>
      <c r="B65" s="151" t="s">
        <v>1335</v>
      </c>
      <c r="C65" s="151" t="s">
        <v>26</v>
      </c>
      <c r="D65" s="152" t="s">
        <v>1336</v>
      </c>
    </row>
    <row r="66" spans="1:4" x14ac:dyDescent="0.3">
      <c r="A66" s="151">
        <v>105281</v>
      </c>
      <c r="B66" s="151" t="s">
        <v>1337</v>
      </c>
      <c r="C66" s="151" t="s">
        <v>26</v>
      </c>
      <c r="D66" s="152" t="s">
        <v>1338</v>
      </c>
    </row>
    <row r="67" spans="1:4" x14ac:dyDescent="0.3">
      <c r="A67" s="151">
        <v>105282</v>
      </c>
      <c r="B67" s="151" t="s">
        <v>1339</v>
      </c>
      <c r="C67" s="151" t="s">
        <v>26</v>
      </c>
      <c r="D67" s="152" t="s">
        <v>1340</v>
      </c>
    </row>
    <row r="68" spans="1:4" x14ac:dyDescent="0.3">
      <c r="A68" s="151">
        <v>105283</v>
      </c>
      <c r="B68" s="151" t="s">
        <v>1341</v>
      </c>
      <c r="C68" s="151" t="s">
        <v>26</v>
      </c>
      <c r="D68" s="152" t="s">
        <v>1342</v>
      </c>
    </row>
    <row r="69" spans="1:4" x14ac:dyDescent="0.3">
      <c r="A69" s="151">
        <v>105284</v>
      </c>
      <c r="B69" s="151" t="s">
        <v>1343</v>
      </c>
      <c r="C69" s="151" t="s">
        <v>26</v>
      </c>
      <c r="D69" s="152" t="s">
        <v>1344</v>
      </c>
    </row>
    <row r="70" spans="1:4" x14ac:dyDescent="0.3">
      <c r="A70" s="151">
        <v>105297</v>
      </c>
      <c r="B70" s="151" t="s">
        <v>1345</v>
      </c>
      <c r="C70" s="151" t="s">
        <v>26</v>
      </c>
      <c r="D70" s="152" t="s">
        <v>1346</v>
      </c>
    </row>
    <row r="71" spans="1:4" x14ac:dyDescent="0.3">
      <c r="A71" s="151">
        <v>105298</v>
      </c>
      <c r="B71" s="151" t="s">
        <v>1347</v>
      </c>
      <c r="C71" s="151" t="s">
        <v>26</v>
      </c>
      <c r="D71" s="152" t="s">
        <v>1348</v>
      </c>
    </row>
    <row r="72" spans="1:4" x14ac:dyDescent="0.3">
      <c r="A72" s="151">
        <v>105299</v>
      </c>
      <c r="B72" s="151" t="s">
        <v>1349</v>
      </c>
      <c r="C72" s="151" t="s">
        <v>26</v>
      </c>
      <c r="D72" s="152" t="s">
        <v>1350</v>
      </c>
    </row>
    <row r="73" spans="1:4" x14ac:dyDescent="0.3">
      <c r="A73" s="151">
        <v>105300</v>
      </c>
      <c r="B73" s="151" t="s">
        <v>1351</v>
      </c>
      <c r="C73" s="151" t="s">
        <v>26</v>
      </c>
      <c r="D73" s="152" t="s">
        <v>1352</v>
      </c>
    </row>
    <row r="74" spans="1:4" x14ac:dyDescent="0.3">
      <c r="A74" s="151">
        <v>105301</v>
      </c>
      <c r="B74" s="151" t="s">
        <v>1353</v>
      </c>
      <c r="C74" s="151" t="s">
        <v>26</v>
      </c>
      <c r="D74" s="152" t="s">
        <v>1354</v>
      </c>
    </row>
    <row r="75" spans="1:4" x14ac:dyDescent="0.3">
      <c r="A75" s="151">
        <v>105302</v>
      </c>
      <c r="B75" s="151" t="s">
        <v>1355</v>
      </c>
      <c r="C75" s="151" t="s">
        <v>26</v>
      </c>
      <c r="D75" s="152" t="s">
        <v>1356</v>
      </c>
    </row>
    <row r="76" spans="1:4" x14ac:dyDescent="0.3">
      <c r="A76" s="151">
        <v>105303</v>
      </c>
      <c r="B76" s="151" t="s">
        <v>1357</v>
      </c>
      <c r="C76" s="151" t="s">
        <v>26</v>
      </c>
      <c r="D76" s="152" t="s">
        <v>1358</v>
      </c>
    </row>
    <row r="77" spans="1:4" x14ac:dyDescent="0.3">
      <c r="A77" s="151">
        <v>105304</v>
      </c>
      <c r="B77" s="151" t="s">
        <v>1359</v>
      </c>
      <c r="C77" s="151" t="s">
        <v>26</v>
      </c>
      <c r="D77" s="152" t="s">
        <v>1360</v>
      </c>
    </row>
    <row r="78" spans="1:4" x14ac:dyDescent="0.3">
      <c r="A78" s="151">
        <v>105305</v>
      </c>
      <c r="B78" s="151" t="s">
        <v>1361</v>
      </c>
      <c r="C78" s="151" t="s">
        <v>26</v>
      </c>
      <c r="D78" s="152" t="s">
        <v>1362</v>
      </c>
    </row>
    <row r="79" spans="1:4" x14ac:dyDescent="0.3">
      <c r="A79" s="151">
        <v>105306</v>
      </c>
      <c r="B79" s="151" t="s">
        <v>1363</v>
      </c>
      <c r="C79" s="151" t="s">
        <v>26</v>
      </c>
      <c r="D79" s="152" t="s">
        <v>1364</v>
      </c>
    </row>
    <row r="80" spans="1:4" x14ac:dyDescent="0.3">
      <c r="A80" s="151">
        <v>105307</v>
      </c>
      <c r="B80" s="151" t="s">
        <v>1365</v>
      </c>
      <c r="C80" s="151" t="s">
        <v>26</v>
      </c>
      <c r="D80" s="152" t="s">
        <v>1366</v>
      </c>
    </row>
    <row r="81" spans="1:4" x14ac:dyDescent="0.3">
      <c r="A81" s="151">
        <v>105317</v>
      </c>
      <c r="B81" s="151" t="s">
        <v>1367</v>
      </c>
      <c r="C81" s="151" t="s">
        <v>26</v>
      </c>
      <c r="D81" s="152" t="s">
        <v>1368</v>
      </c>
    </row>
    <row r="82" spans="1:4" x14ac:dyDescent="0.3">
      <c r="A82" s="151">
        <v>105318</v>
      </c>
      <c r="B82" s="151" t="s">
        <v>1369</v>
      </c>
      <c r="C82" s="151" t="s">
        <v>26</v>
      </c>
      <c r="D82" s="152" t="s">
        <v>1370</v>
      </c>
    </row>
    <row r="83" spans="1:4" x14ac:dyDescent="0.3">
      <c r="A83" s="151">
        <v>105319</v>
      </c>
      <c r="B83" s="151" t="s">
        <v>1371</v>
      </c>
      <c r="C83" s="151" t="s">
        <v>26</v>
      </c>
      <c r="D83" s="152" t="s">
        <v>1372</v>
      </c>
    </row>
    <row r="84" spans="1:4" x14ac:dyDescent="0.3">
      <c r="A84" s="151">
        <v>105320</v>
      </c>
      <c r="B84" s="151" t="s">
        <v>1373</v>
      </c>
      <c r="C84" s="151" t="s">
        <v>26</v>
      </c>
      <c r="D84" s="152" t="s">
        <v>1374</v>
      </c>
    </row>
    <row r="85" spans="1:4" x14ac:dyDescent="0.3">
      <c r="A85" s="151">
        <v>105321</v>
      </c>
      <c r="B85" s="151" t="s">
        <v>1375</v>
      </c>
      <c r="C85" s="151" t="s">
        <v>26</v>
      </c>
      <c r="D85" s="152" t="s">
        <v>1376</v>
      </c>
    </row>
    <row r="86" spans="1:4" x14ac:dyDescent="0.3">
      <c r="A86" s="151">
        <v>105322</v>
      </c>
      <c r="B86" s="151" t="s">
        <v>1377</v>
      </c>
      <c r="C86" s="151" t="s">
        <v>26</v>
      </c>
      <c r="D86" s="152" t="s">
        <v>1378</v>
      </c>
    </row>
    <row r="87" spans="1:4" x14ac:dyDescent="0.3">
      <c r="A87" s="151">
        <v>105323</v>
      </c>
      <c r="B87" s="151" t="s">
        <v>1379</v>
      </c>
      <c r="C87" s="151" t="s">
        <v>26</v>
      </c>
      <c r="D87" s="152" t="s">
        <v>1380</v>
      </c>
    </row>
    <row r="88" spans="1:4" x14ac:dyDescent="0.3">
      <c r="A88" s="151">
        <v>105324</v>
      </c>
      <c r="B88" s="151" t="s">
        <v>1381</v>
      </c>
      <c r="C88" s="151" t="s">
        <v>26</v>
      </c>
      <c r="D88" s="152" t="s">
        <v>1382</v>
      </c>
    </row>
    <row r="89" spans="1:4" x14ac:dyDescent="0.3">
      <c r="A89" s="151">
        <v>105325</v>
      </c>
      <c r="B89" s="151" t="s">
        <v>1383</v>
      </c>
      <c r="C89" s="151" t="s">
        <v>26</v>
      </c>
      <c r="D89" s="152" t="s">
        <v>1384</v>
      </c>
    </row>
    <row r="90" spans="1:4" x14ac:dyDescent="0.3">
      <c r="A90" s="151">
        <v>105326</v>
      </c>
      <c r="B90" s="151" t="s">
        <v>1385</v>
      </c>
      <c r="C90" s="151" t="s">
        <v>26</v>
      </c>
      <c r="D90" s="152" t="s">
        <v>1386</v>
      </c>
    </row>
    <row r="91" spans="1:4" x14ac:dyDescent="0.3">
      <c r="A91" s="151">
        <v>105340</v>
      </c>
      <c r="B91" s="151" t="s">
        <v>1387</v>
      </c>
      <c r="C91" s="151" t="s">
        <v>26</v>
      </c>
      <c r="D91" s="152" t="s">
        <v>1388</v>
      </c>
    </row>
    <row r="92" spans="1:4" x14ac:dyDescent="0.3">
      <c r="A92" s="151">
        <v>105341</v>
      </c>
      <c r="B92" s="151" t="s">
        <v>1389</v>
      </c>
      <c r="C92" s="151" t="s">
        <v>26</v>
      </c>
      <c r="D92" s="152" t="s">
        <v>1390</v>
      </c>
    </row>
    <row r="93" spans="1:4" x14ac:dyDescent="0.3">
      <c r="A93" s="151">
        <v>105342</v>
      </c>
      <c r="B93" s="151" t="s">
        <v>1391</v>
      </c>
      <c r="C93" s="151" t="s">
        <v>26</v>
      </c>
      <c r="D93" s="152" t="s">
        <v>1392</v>
      </c>
    </row>
    <row r="94" spans="1:4" x14ac:dyDescent="0.3">
      <c r="A94" s="151">
        <v>105343</v>
      </c>
      <c r="B94" s="151" t="s">
        <v>1393</v>
      </c>
      <c r="C94" s="151" t="s">
        <v>26</v>
      </c>
      <c r="D94" s="152" t="s">
        <v>1394</v>
      </c>
    </row>
    <row r="95" spans="1:4" x14ac:dyDescent="0.3">
      <c r="A95" s="151">
        <v>105344</v>
      </c>
      <c r="B95" s="151" t="s">
        <v>1395</v>
      </c>
      <c r="C95" s="151" t="s">
        <v>26</v>
      </c>
      <c r="D95" s="152" t="s">
        <v>1396</v>
      </c>
    </row>
    <row r="96" spans="1:4" x14ac:dyDescent="0.3">
      <c r="A96" s="151">
        <v>105345</v>
      </c>
      <c r="B96" s="151" t="s">
        <v>1397</v>
      </c>
      <c r="C96" s="151" t="s">
        <v>26</v>
      </c>
      <c r="D96" s="152" t="s">
        <v>1398</v>
      </c>
    </row>
    <row r="97" spans="1:4" x14ac:dyDescent="0.3">
      <c r="A97" s="151">
        <v>105346</v>
      </c>
      <c r="B97" s="151" t="s">
        <v>1399</v>
      </c>
      <c r="C97" s="151" t="s">
        <v>26</v>
      </c>
      <c r="D97" s="152" t="s">
        <v>1400</v>
      </c>
    </row>
    <row r="98" spans="1:4" x14ac:dyDescent="0.3">
      <c r="A98" s="151">
        <v>105347</v>
      </c>
      <c r="B98" s="151" t="s">
        <v>1401</v>
      </c>
      <c r="C98" s="151" t="s">
        <v>26</v>
      </c>
      <c r="D98" s="152" t="s">
        <v>1402</v>
      </c>
    </row>
    <row r="99" spans="1:4" x14ac:dyDescent="0.3">
      <c r="A99" s="151">
        <v>105348</v>
      </c>
      <c r="B99" s="151" t="s">
        <v>1403</v>
      </c>
      <c r="C99" s="151" t="s">
        <v>26</v>
      </c>
      <c r="D99" s="152" t="s">
        <v>1404</v>
      </c>
    </row>
    <row r="100" spans="1:4" x14ac:dyDescent="0.3">
      <c r="A100" s="151">
        <v>105349</v>
      </c>
      <c r="B100" s="151" t="s">
        <v>1405</v>
      </c>
      <c r="C100" s="151" t="s">
        <v>26</v>
      </c>
      <c r="D100" s="152" t="s">
        <v>1406</v>
      </c>
    </row>
    <row r="101" spans="1:4" x14ac:dyDescent="0.3">
      <c r="A101" s="151">
        <v>105350</v>
      </c>
      <c r="B101" s="151" t="s">
        <v>1407</v>
      </c>
      <c r="C101" s="151" t="s">
        <v>26</v>
      </c>
      <c r="D101" s="152" t="s">
        <v>1408</v>
      </c>
    </row>
    <row r="102" spans="1:4" x14ac:dyDescent="0.3">
      <c r="A102" s="151">
        <v>105351</v>
      </c>
      <c r="B102" s="151" t="s">
        <v>1409</v>
      </c>
      <c r="C102" s="151" t="s">
        <v>26</v>
      </c>
      <c r="D102" s="152" t="s">
        <v>1410</v>
      </c>
    </row>
    <row r="103" spans="1:4" x14ac:dyDescent="0.3">
      <c r="A103" s="151">
        <v>105352</v>
      </c>
      <c r="B103" s="151" t="s">
        <v>1411</v>
      </c>
      <c r="C103" s="151" t="s">
        <v>26</v>
      </c>
      <c r="D103" s="152" t="s">
        <v>1412</v>
      </c>
    </row>
    <row r="104" spans="1:4" x14ac:dyDescent="0.3">
      <c r="A104" s="151">
        <v>105353</v>
      </c>
      <c r="B104" s="151" t="s">
        <v>1413</v>
      </c>
      <c r="C104" s="151" t="s">
        <v>26</v>
      </c>
      <c r="D104" s="152" t="s">
        <v>1414</v>
      </c>
    </row>
    <row r="105" spans="1:4" x14ac:dyDescent="0.3">
      <c r="A105" s="151">
        <v>105354</v>
      </c>
      <c r="B105" s="151" t="s">
        <v>1415</v>
      </c>
      <c r="C105" s="151" t="s">
        <v>26</v>
      </c>
      <c r="D105" s="152" t="s">
        <v>1416</v>
      </c>
    </row>
    <row r="106" spans="1:4" x14ac:dyDescent="0.3">
      <c r="A106" s="151">
        <v>105355</v>
      </c>
      <c r="B106" s="151" t="s">
        <v>1417</v>
      </c>
      <c r="C106" s="151" t="s">
        <v>26</v>
      </c>
      <c r="D106" s="152" t="s">
        <v>1418</v>
      </c>
    </row>
    <row r="107" spans="1:4" x14ac:dyDescent="0.3">
      <c r="A107" s="151">
        <v>105356</v>
      </c>
      <c r="B107" s="151" t="s">
        <v>1419</v>
      </c>
      <c r="C107" s="151" t="s">
        <v>26</v>
      </c>
      <c r="D107" s="152" t="s">
        <v>1420</v>
      </c>
    </row>
    <row r="108" spans="1:4" x14ac:dyDescent="0.3">
      <c r="A108" s="151">
        <v>105357</v>
      </c>
      <c r="B108" s="151" t="s">
        <v>1421</v>
      </c>
      <c r="C108" s="151" t="s">
        <v>26</v>
      </c>
      <c r="D108" s="152" t="s">
        <v>1422</v>
      </c>
    </row>
    <row r="109" spans="1:4" x14ac:dyDescent="0.3">
      <c r="A109" s="151">
        <v>105358</v>
      </c>
      <c r="B109" s="151" t="s">
        <v>1423</v>
      </c>
      <c r="C109" s="151" t="s">
        <v>26</v>
      </c>
      <c r="D109" s="152" t="s">
        <v>1424</v>
      </c>
    </row>
    <row r="110" spans="1:4" x14ac:dyDescent="0.3">
      <c r="A110" s="151">
        <v>105369</v>
      </c>
      <c r="B110" s="151" t="s">
        <v>1425</v>
      </c>
      <c r="C110" s="151" t="s">
        <v>26</v>
      </c>
      <c r="D110" s="152" t="s">
        <v>1426</v>
      </c>
    </row>
    <row r="111" spans="1:4" x14ac:dyDescent="0.3">
      <c r="A111" s="151">
        <v>105377</v>
      </c>
      <c r="B111" s="151" t="s">
        <v>1427</v>
      </c>
      <c r="C111" s="151" t="s">
        <v>26</v>
      </c>
      <c r="D111" s="152" t="s">
        <v>1428</v>
      </c>
    </row>
    <row r="112" spans="1:4" x14ac:dyDescent="0.3">
      <c r="A112" s="151">
        <v>105378</v>
      </c>
      <c r="B112" s="151" t="s">
        <v>1429</v>
      </c>
      <c r="C112" s="151" t="s">
        <v>26</v>
      </c>
      <c r="D112" s="152" t="s">
        <v>1430</v>
      </c>
    </row>
    <row r="113" spans="1:4" x14ac:dyDescent="0.3">
      <c r="A113" s="151">
        <v>105379</v>
      </c>
      <c r="B113" s="151" t="s">
        <v>1431</v>
      </c>
      <c r="C113" s="151" t="s">
        <v>26</v>
      </c>
      <c r="D113" s="152" t="s">
        <v>1432</v>
      </c>
    </row>
    <row r="114" spans="1:4" x14ac:dyDescent="0.3">
      <c r="A114" s="151">
        <v>105380</v>
      </c>
      <c r="B114" s="151" t="s">
        <v>1433</v>
      </c>
      <c r="C114" s="151" t="s">
        <v>26</v>
      </c>
      <c r="D114" s="152" t="s">
        <v>1434</v>
      </c>
    </row>
    <row r="115" spans="1:4" x14ac:dyDescent="0.3">
      <c r="A115" s="151">
        <v>105388</v>
      </c>
      <c r="B115" s="151" t="s">
        <v>1435</v>
      </c>
      <c r="C115" s="151" t="s">
        <v>26</v>
      </c>
      <c r="D115" s="152" t="s">
        <v>1436</v>
      </c>
    </row>
    <row r="116" spans="1:4" x14ac:dyDescent="0.3">
      <c r="A116" s="151">
        <v>105389</v>
      </c>
      <c r="B116" s="151" t="s">
        <v>1437</v>
      </c>
      <c r="C116" s="151" t="s">
        <v>26</v>
      </c>
      <c r="D116" s="152" t="s">
        <v>1438</v>
      </c>
    </row>
    <row r="117" spans="1:4" x14ac:dyDescent="0.3">
      <c r="A117" s="151">
        <v>105390</v>
      </c>
      <c r="B117" s="151" t="s">
        <v>1439</v>
      </c>
      <c r="C117" s="151" t="s">
        <v>26</v>
      </c>
      <c r="D117" s="152" t="s">
        <v>1440</v>
      </c>
    </row>
    <row r="118" spans="1:4" x14ac:dyDescent="0.3">
      <c r="A118" s="151">
        <v>105391</v>
      </c>
      <c r="B118" s="151" t="s">
        <v>1441</v>
      </c>
      <c r="C118" s="151" t="s">
        <v>26</v>
      </c>
      <c r="D118" s="152" t="s">
        <v>1442</v>
      </c>
    </row>
    <row r="119" spans="1:4" x14ac:dyDescent="0.3">
      <c r="A119" s="151">
        <v>105392</v>
      </c>
      <c r="B119" s="151" t="s">
        <v>1443</v>
      </c>
      <c r="C119" s="151" t="s">
        <v>26</v>
      </c>
      <c r="D119" s="152" t="s">
        <v>1444</v>
      </c>
    </row>
    <row r="120" spans="1:4" x14ac:dyDescent="0.3">
      <c r="A120" s="151">
        <v>105393</v>
      </c>
      <c r="B120" s="151" t="s">
        <v>1445</v>
      </c>
      <c r="C120" s="151" t="s">
        <v>26</v>
      </c>
      <c r="D120" s="152" t="s">
        <v>1446</v>
      </c>
    </row>
    <row r="121" spans="1:4" x14ac:dyDescent="0.3">
      <c r="A121" s="151">
        <v>105394</v>
      </c>
      <c r="B121" s="151" t="s">
        <v>1447</v>
      </c>
      <c r="C121" s="151" t="s">
        <v>26</v>
      </c>
      <c r="D121" s="152" t="s">
        <v>1448</v>
      </c>
    </row>
    <row r="122" spans="1:4" x14ac:dyDescent="0.3">
      <c r="A122" s="151">
        <v>105395</v>
      </c>
      <c r="B122" s="151" t="s">
        <v>1449</v>
      </c>
      <c r="C122" s="151" t="s">
        <v>26</v>
      </c>
      <c r="D122" s="152" t="s">
        <v>1450</v>
      </c>
    </row>
    <row r="123" spans="1:4" x14ac:dyDescent="0.3">
      <c r="A123" s="151">
        <v>105396</v>
      </c>
      <c r="B123" s="151" t="s">
        <v>1451</v>
      </c>
      <c r="C123" s="151" t="s">
        <v>26</v>
      </c>
      <c r="D123" s="152" t="s">
        <v>1452</v>
      </c>
    </row>
    <row r="124" spans="1:4" x14ac:dyDescent="0.3">
      <c r="A124" s="151">
        <v>105397</v>
      </c>
      <c r="B124" s="151" t="s">
        <v>1453</v>
      </c>
      <c r="C124" s="151" t="s">
        <v>26</v>
      </c>
      <c r="D124" s="152" t="s">
        <v>1454</v>
      </c>
    </row>
    <row r="125" spans="1:4" x14ac:dyDescent="0.3">
      <c r="A125" s="151">
        <v>105398</v>
      </c>
      <c r="B125" s="151" t="s">
        <v>1455</v>
      </c>
      <c r="C125" s="151" t="s">
        <v>26</v>
      </c>
      <c r="D125" s="152" t="s">
        <v>1456</v>
      </c>
    </row>
    <row r="126" spans="1:4" x14ac:dyDescent="0.3">
      <c r="A126" s="151">
        <v>105399</v>
      </c>
      <c r="B126" s="151" t="s">
        <v>1457</v>
      </c>
      <c r="C126" s="151" t="s">
        <v>26</v>
      </c>
      <c r="D126" s="152" t="s">
        <v>1458</v>
      </c>
    </row>
    <row r="127" spans="1:4" x14ac:dyDescent="0.3">
      <c r="A127" s="151">
        <v>105400</v>
      </c>
      <c r="B127" s="151" t="s">
        <v>1459</v>
      </c>
      <c r="C127" s="151" t="s">
        <v>26</v>
      </c>
      <c r="D127" s="152" t="s">
        <v>1460</v>
      </c>
    </row>
    <row r="128" spans="1:4" x14ac:dyDescent="0.3">
      <c r="A128" s="151">
        <v>105401</v>
      </c>
      <c r="B128" s="151" t="s">
        <v>1461</v>
      </c>
      <c r="C128" s="151" t="s">
        <v>26</v>
      </c>
      <c r="D128" s="152" t="s">
        <v>1462</v>
      </c>
    </row>
    <row r="129" spans="1:4" x14ac:dyDescent="0.3">
      <c r="A129" s="151">
        <v>105402</v>
      </c>
      <c r="B129" s="151" t="s">
        <v>1463</v>
      </c>
      <c r="C129" s="151" t="s">
        <v>26</v>
      </c>
      <c r="D129" s="152" t="s">
        <v>1464</v>
      </c>
    </row>
    <row r="130" spans="1:4" x14ac:dyDescent="0.3">
      <c r="A130" s="151">
        <v>97173</v>
      </c>
      <c r="B130" s="151" t="s">
        <v>1465</v>
      </c>
      <c r="C130" s="151" t="s">
        <v>31</v>
      </c>
      <c r="D130" s="152" t="s">
        <v>1466</v>
      </c>
    </row>
    <row r="131" spans="1:4" x14ac:dyDescent="0.3">
      <c r="A131" s="151">
        <v>97174</v>
      </c>
      <c r="B131" s="151" t="s">
        <v>1467</v>
      </c>
      <c r="C131" s="151" t="s">
        <v>31</v>
      </c>
      <c r="D131" s="152" t="s">
        <v>1468</v>
      </c>
    </row>
    <row r="132" spans="1:4" x14ac:dyDescent="0.3">
      <c r="A132" s="151">
        <v>97175</v>
      </c>
      <c r="B132" s="151" t="s">
        <v>1469</v>
      </c>
      <c r="C132" s="151" t="s">
        <v>31</v>
      </c>
      <c r="D132" s="152" t="s">
        <v>1470</v>
      </c>
    </row>
    <row r="133" spans="1:4" x14ac:dyDescent="0.3">
      <c r="A133" s="151">
        <v>97176</v>
      </c>
      <c r="B133" s="151" t="s">
        <v>1471</v>
      </c>
      <c r="C133" s="151" t="s">
        <v>31</v>
      </c>
      <c r="D133" s="152" t="s">
        <v>1472</v>
      </c>
    </row>
    <row r="134" spans="1:4" x14ac:dyDescent="0.3">
      <c r="A134" s="151">
        <v>97177</v>
      </c>
      <c r="B134" s="151" t="s">
        <v>1473</v>
      </c>
      <c r="C134" s="151" t="s">
        <v>31</v>
      </c>
      <c r="D134" s="152" t="s">
        <v>1474</v>
      </c>
    </row>
    <row r="135" spans="1:4" x14ac:dyDescent="0.3">
      <c r="A135" s="151">
        <v>97178</v>
      </c>
      <c r="B135" s="151" t="s">
        <v>1475</v>
      </c>
      <c r="C135" s="151" t="s">
        <v>31</v>
      </c>
      <c r="D135" s="152" t="s">
        <v>1476</v>
      </c>
    </row>
    <row r="136" spans="1:4" x14ac:dyDescent="0.3">
      <c r="A136" s="151">
        <v>97179</v>
      </c>
      <c r="B136" s="151" t="s">
        <v>1477</v>
      </c>
      <c r="C136" s="151" t="s">
        <v>31</v>
      </c>
      <c r="D136" s="152" t="s">
        <v>1478</v>
      </c>
    </row>
    <row r="137" spans="1:4" x14ac:dyDescent="0.3">
      <c r="A137" s="151">
        <v>97180</v>
      </c>
      <c r="B137" s="151" t="s">
        <v>1479</v>
      </c>
      <c r="C137" s="151" t="s">
        <v>31</v>
      </c>
      <c r="D137" s="152" t="s">
        <v>1480</v>
      </c>
    </row>
    <row r="138" spans="1:4" x14ac:dyDescent="0.3">
      <c r="A138" s="151">
        <v>97181</v>
      </c>
      <c r="B138" s="151" t="s">
        <v>1481</v>
      </c>
      <c r="C138" s="151" t="s">
        <v>31</v>
      </c>
      <c r="D138" s="152" t="s">
        <v>1482</v>
      </c>
    </row>
    <row r="139" spans="1:4" x14ac:dyDescent="0.3">
      <c r="A139" s="151">
        <v>97182</v>
      </c>
      <c r="B139" s="151" t="s">
        <v>1483</v>
      </c>
      <c r="C139" s="151" t="s">
        <v>31</v>
      </c>
      <c r="D139" s="152" t="s">
        <v>1484</v>
      </c>
    </row>
    <row r="140" spans="1:4" x14ac:dyDescent="0.3">
      <c r="A140" s="151">
        <v>97183</v>
      </c>
      <c r="B140" s="151" t="s">
        <v>1485</v>
      </c>
      <c r="C140" s="151" t="s">
        <v>31</v>
      </c>
      <c r="D140" s="152" t="s">
        <v>1486</v>
      </c>
    </row>
    <row r="141" spans="1:4" x14ac:dyDescent="0.3">
      <c r="A141" s="151">
        <v>97184</v>
      </c>
      <c r="B141" s="151" t="s">
        <v>1487</v>
      </c>
      <c r="C141" s="151" t="s">
        <v>31</v>
      </c>
      <c r="D141" s="152" t="s">
        <v>1488</v>
      </c>
    </row>
    <row r="142" spans="1:4" x14ac:dyDescent="0.3">
      <c r="A142" s="151">
        <v>97185</v>
      </c>
      <c r="B142" s="151" t="s">
        <v>1489</v>
      </c>
      <c r="C142" s="151" t="s">
        <v>31</v>
      </c>
      <c r="D142" s="152" t="s">
        <v>1490</v>
      </c>
    </row>
    <row r="143" spans="1:4" x14ac:dyDescent="0.3">
      <c r="A143" s="151">
        <v>97186</v>
      </c>
      <c r="B143" s="151" t="s">
        <v>1491</v>
      </c>
      <c r="C143" s="151" t="s">
        <v>31</v>
      </c>
      <c r="D143" s="152" t="s">
        <v>1492</v>
      </c>
    </row>
    <row r="144" spans="1:4" x14ac:dyDescent="0.3">
      <c r="A144" s="151">
        <v>97187</v>
      </c>
      <c r="B144" s="151" t="s">
        <v>1493</v>
      </c>
      <c r="C144" s="151" t="s">
        <v>31</v>
      </c>
      <c r="D144" s="152" t="s">
        <v>1494</v>
      </c>
    </row>
    <row r="145" spans="1:4" x14ac:dyDescent="0.3">
      <c r="A145" s="151">
        <v>97188</v>
      </c>
      <c r="B145" s="151" t="s">
        <v>1495</v>
      </c>
      <c r="C145" s="151" t="s">
        <v>31</v>
      </c>
      <c r="D145" s="152" t="s">
        <v>1496</v>
      </c>
    </row>
    <row r="146" spans="1:4" x14ac:dyDescent="0.3">
      <c r="A146" s="151">
        <v>97189</v>
      </c>
      <c r="B146" s="151" t="s">
        <v>1497</v>
      </c>
      <c r="C146" s="151" t="s">
        <v>31</v>
      </c>
      <c r="D146" s="152" t="s">
        <v>1498</v>
      </c>
    </row>
    <row r="147" spans="1:4" x14ac:dyDescent="0.3">
      <c r="A147" s="151">
        <v>97190</v>
      </c>
      <c r="B147" s="151" t="s">
        <v>1499</v>
      </c>
      <c r="C147" s="151" t="s">
        <v>31</v>
      </c>
      <c r="D147" s="152" t="s">
        <v>1500</v>
      </c>
    </row>
    <row r="148" spans="1:4" x14ac:dyDescent="0.3">
      <c r="A148" s="151">
        <v>97191</v>
      </c>
      <c r="B148" s="151" t="s">
        <v>1501</v>
      </c>
      <c r="C148" s="151" t="s">
        <v>31</v>
      </c>
      <c r="D148" s="152" t="s">
        <v>1502</v>
      </c>
    </row>
    <row r="149" spans="1:4" x14ac:dyDescent="0.3">
      <c r="A149" s="151">
        <v>97192</v>
      </c>
      <c r="B149" s="151" t="s">
        <v>1503</v>
      </c>
      <c r="C149" s="151" t="s">
        <v>31</v>
      </c>
      <c r="D149" s="152" t="s">
        <v>1504</v>
      </c>
    </row>
    <row r="150" spans="1:4" x14ac:dyDescent="0.3">
      <c r="A150" s="151">
        <v>90694</v>
      </c>
      <c r="B150" s="151" t="s">
        <v>1505</v>
      </c>
      <c r="C150" s="151" t="s">
        <v>31</v>
      </c>
      <c r="D150" s="152" t="s">
        <v>1506</v>
      </c>
    </row>
    <row r="151" spans="1:4" x14ac:dyDescent="0.3">
      <c r="A151" s="151">
        <v>90695</v>
      </c>
      <c r="B151" s="151" t="s">
        <v>1507</v>
      </c>
      <c r="C151" s="151" t="s">
        <v>31</v>
      </c>
      <c r="D151" s="152" t="s">
        <v>1508</v>
      </c>
    </row>
    <row r="152" spans="1:4" x14ac:dyDescent="0.3">
      <c r="A152" s="151">
        <v>90696</v>
      </c>
      <c r="B152" s="151" t="s">
        <v>411</v>
      </c>
      <c r="C152" s="151" t="s">
        <v>31</v>
      </c>
      <c r="D152" s="152" t="s">
        <v>1509</v>
      </c>
    </row>
    <row r="153" spans="1:4" x14ac:dyDescent="0.3">
      <c r="A153" s="151">
        <v>90697</v>
      </c>
      <c r="B153" s="151" t="s">
        <v>1510</v>
      </c>
      <c r="C153" s="151" t="s">
        <v>31</v>
      </c>
      <c r="D153" s="152" t="s">
        <v>1511</v>
      </c>
    </row>
    <row r="154" spans="1:4" x14ac:dyDescent="0.3">
      <c r="A154" s="151">
        <v>90698</v>
      </c>
      <c r="B154" s="151" t="s">
        <v>1512</v>
      </c>
      <c r="C154" s="151" t="s">
        <v>31</v>
      </c>
      <c r="D154" s="152" t="s">
        <v>1513</v>
      </c>
    </row>
    <row r="155" spans="1:4" x14ac:dyDescent="0.3">
      <c r="A155" s="151">
        <v>90699</v>
      </c>
      <c r="B155" s="151" t="s">
        <v>1514</v>
      </c>
      <c r="C155" s="151" t="s">
        <v>31</v>
      </c>
      <c r="D155" s="152" t="s">
        <v>1515</v>
      </c>
    </row>
    <row r="156" spans="1:4" x14ac:dyDescent="0.3">
      <c r="A156" s="151">
        <v>90700</v>
      </c>
      <c r="B156" s="151" t="s">
        <v>1516</v>
      </c>
      <c r="C156" s="151" t="s">
        <v>31</v>
      </c>
      <c r="D156" s="152" t="s">
        <v>1517</v>
      </c>
    </row>
    <row r="157" spans="1:4" x14ac:dyDescent="0.3">
      <c r="A157" s="151">
        <v>90701</v>
      </c>
      <c r="B157" s="151" t="s">
        <v>1518</v>
      </c>
      <c r="C157" s="151" t="s">
        <v>31</v>
      </c>
      <c r="D157" s="152" t="s">
        <v>1519</v>
      </c>
    </row>
    <row r="158" spans="1:4" x14ac:dyDescent="0.3">
      <c r="A158" s="151">
        <v>90702</v>
      </c>
      <c r="B158" s="151" t="s">
        <v>1520</v>
      </c>
      <c r="C158" s="151" t="s">
        <v>31</v>
      </c>
      <c r="D158" s="152" t="s">
        <v>1521</v>
      </c>
    </row>
    <row r="159" spans="1:4" x14ac:dyDescent="0.3">
      <c r="A159" s="151">
        <v>90703</v>
      </c>
      <c r="B159" s="151" t="s">
        <v>1522</v>
      </c>
      <c r="C159" s="151" t="s">
        <v>31</v>
      </c>
      <c r="D159" s="152" t="s">
        <v>1523</v>
      </c>
    </row>
    <row r="160" spans="1:4" x14ac:dyDescent="0.3">
      <c r="A160" s="151">
        <v>90704</v>
      </c>
      <c r="B160" s="151" t="s">
        <v>1524</v>
      </c>
      <c r="C160" s="151" t="s">
        <v>31</v>
      </c>
      <c r="D160" s="152" t="s">
        <v>1525</v>
      </c>
    </row>
    <row r="161" spans="1:4" x14ac:dyDescent="0.3">
      <c r="A161" s="151">
        <v>90705</v>
      </c>
      <c r="B161" s="151" t="s">
        <v>1526</v>
      </c>
      <c r="C161" s="151" t="s">
        <v>31</v>
      </c>
      <c r="D161" s="152" t="s">
        <v>1527</v>
      </c>
    </row>
    <row r="162" spans="1:4" x14ac:dyDescent="0.3">
      <c r="A162" s="151">
        <v>90706</v>
      </c>
      <c r="B162" s="151" t="s">
        <v>1528</v>
      </c>
      <c r="C162" s="151" t="s">
        <v>31</v>
      </c>
      <c r="D162" s="152" t="s">
        <v>1529</v>
      </c>
    </row>
    <row r="163" spans="1:4" x14ac:dyDescent="0.3">
      <c r="A163" s="151">
        <v>90708</v>
      </c>
      <c r="B163" s="151" t="s">
        <v>1530</v>
      </c>
      <c r="C163" s="151" t="s">
        <v>31</v>
      </c>
      <c r="D163" s="152" t="s">
        <v>1531</v>
      </c>
    </row>
    <row r="164" spans="1:4" x14ac:dyDescent="0.3">
      <c r="A164" s="151">
        <v>90724</v>
      </c>
      <c r="B164" s="151" t="s">
        <v>1532</v>
      </c>
      <c r="C164" s="151" t="s">
        <v>26</v>
      </c>
      <c r="D164" s="152" t="s">
        <v>1533</v>
      </c>
    </row>
    <row r="165" spans="1:4" x14ac:dyDescent="0.3">
      <c r="A165" s="151">
        <v>90725</v>
      </c>
      <c r="B165" s="151" t="s">
        <v>1534</v>
      </c>
      <c r="C165" s="151" t="s">
        <v>26</v>
      </c>
      <c r="D165" s="152" t="s">
        <v>1535</v>
      </c>
    </row>
    <row r="166" spans="1:4" x14ac:dyDescent="0.3">
      <c r="A166" s="151">
        <v>90726</v>
      </c>
      <c r="B166" s="151" t="s">
        <v>1536</v>
      </c>
      <c r="C166" s="151" t="s">
        <v>26</v>
      </c>
      <c r="D166" s="152" t="s">
        <v>1537</v>
      </c>
    </row>
    <row r="167" spans="1:4" x14ac:dyDescent="0.3">
      <c r="A167" s="151">
        <v>90727</v>
      </c>
      <c r="B167" s="151" t="s">
        <v>1538</v>
      </c>
      <c r="C167" s="151" t="s">
        <v>26</v>
      </c>
      <c r="D167" s="152" t="s">
        <v>1539</v>
      </c>
    </row>
    <row r="168" spans="1:4" x14ac:dyDescent="0.3">
      <c r="A168" s="151">
        <v>90728</v>
      </c>
      <c r="B168" s="151" t="s">
        <v>1540</v>
      </c>
      <c r="C168" s="151" t="s">
        <v>26</v>
      </c>
      <c r="D168" s="152" t="s">
        <v>1541</v>
      </c>
    </row>
    <row r="169" spans="1:4" x14ac:dyDescent="0.3">
      <c r="A169" s="151">
        <v>90729</v>
      </c>
      <c r="B169" s="151" t="s">
        <v>1542</v>
      </c>
      <c r="C169" s="151" t="s">
        <v>26</v>
      </c>
      <c r="D169" s="152" t="s">
        <v>1543</v>
      </c>
    </row>
    <row r="170" spans="1:4" x14ac:dyDescent="0.3">
      <c r="A170" s="151">
        <v>90730</v>
      </c>
      <c r="B170" s="151" t="s">
        <v>1544</v>
      </c>
      <c r="C170" s="151" t="s">
        <v>26</v>
      </c>
      <c r="D170" s="152" t="s">
        <v>1545</v>
      </c>
    </row>
    <row r="171" spans="1:4" x14ac:dyDescent="0.3">
      <c r="A171" s="151">
        <v>90731</v>
      </c>
      <c r="B171" s="151" t="s">
        <v>1546</v>
      </c>
      <c r="C171" s="151" t="s">
        <v>26</v>
      </c>
      <c r="D171" s="152" t="s">
        <v>1547</v>
      </c>
    </row>
    <row r="172" spans="1:4" x14ac:dyDescent="0.3">
      <c r="A172" s="151">
        <v>90732</v>
      </c>
      <c r="B172" s="151" t="s">
        <v>1548</v>
      </c>
      <c r="C172" s="151" t="s">
        <v>26</v>
      </c>
      <c r="D172" s="152" t="s">
        <v>1549</v>
      </c>
    </row>
    <row r="173" spans="1:4" x14ac:dyDescent="0.3">
      <c r="A173" s="151">
        <v>90733</v>
      </c>
      <c r="B173" s="151" t="s">
        <v>1550</v>
      </c>
      <c r="C173" s="151" t="s">
        <v>31</v>
      </c>
      <c r="D173" s="152" t="s">
        <v>1551</v>
      </c>
    </row>
    <row r="174" spans="1:4" x14ac:dyDescent="0.3">
      <c r="A174" s="151">
        <v>90734</v>
      </c>
      <c r="B174" s="151" t="s">
        <v>1552</v>
      </c>
      <c r="C174" s="151" t="s">
        <v>31</v>
      </c>
      <c r="D174" s="152" t="s">
        <v>1553</v>
      </c>
    </row>
    <row r="175" spans="1:4" x14ac:dyDescent="0.3">
      <c r="A175" s="151">
        <v>90735</v>
      </c>
      <c r="B175" s="151" t="s">
        <v>1554</v>
      </c>
      <c r="C175" s="151" t="s">
        <v>31</v>
      </c>
      <c r="D175" s="152" t="s">
        <v>1555</v>
      </c>
    </row>
    <row r="176" spans="1:4" x14ac:dyDescent="0.3">
      <c r="A176" s="151">
        <v>90736</v>
      </c>
      <c r="B176" s="151" t="s">
        <v>1556</v>
      </c>
      <c r="C176" s="151" t="s">
        <v>31</v>
      </c>
      <c r="D176" s="152" t="s">
        <v>1557</v>
      </c>
    </row>
    <row r="177" spans="1:4" x14ac:dyDescent="0.3">
      <c r="A177" s="151">
        <v>90737</v>
      </c>
      <c r="B177" s="151" t="s">
        <v>1558</v>
      </c>
      <c r="C177" s="151" t="s">
        <v>31</v>
      </c>
      <c r="D177" s="152" t="s">
        <v>1559</v>
      </c>
    </row>
    <row r="178" spans="1:4" x14ac:dyDescent="0.3">
      <c r="A178" s="151">
        <v>90738</v>
      </c>
      <c r="B178" s="151" t="s">
        <v>1560</v>
      </c>
      <c r="C178" s="151" t="s">
        <v>31</v>
      </c>
      <c r="D178" s="152" t="s">
        <v>1561</v>
      </c>
    </row>
    <row r="179" spans="1:4" x14ac:dyDescent="0.3">
      <c r="A179" s="151">
        <v>90739</v>
      </c>
      <c r="B179" s="151" t="s">
        <v>1562</v>
      </c>
      <c r="C179" s="151" t="s">
        <v>31</v>
      </c>
      <c r="D179" s="152" t="s">
        <v>1563</v>
      </c>
    </row>
    <row r="180" spans="1:4" x14ac:dyDescent="0.3">
      <c r="A180" s="151">
        <v>90740</v>
      </c>
      <c r="B180" s="151" t="s">
        <v>1564</v>
      </c>
      <c r="C180" s="151" t="s">
        <v>31</v>
      </c>
      <c r="D180" s="152" t="s">
        <v>1565</v>
      </c>
    </row>
    <row r="181" spans="1:4" x14ac:dyDescent="0.3">
      <c r="A181" s="151">
        <v>90741</v>
      </c>
      <c r="B181" s="151" t="s">
        <v>1566</v>
      </c>
      <c r="C181" s="151" t="s">
        <v>31</v>
      </c>
      <c r="D181" s="152" t="s">
        <v>1567</v>
      </c>
    </row>
    <row r="182" spans="1:4" x14ac:dyDescent="0.3">
      <c r="A182" s="151">
        <v>90742</v>
      </c>
      <c r="B182" s="151" t="s">
        <v>1568</v>
      </c>
      <c r="C182" s="151" t="s">
        <v>31</v>
      </c>
      <c r="D182" s="152" t="s">
        <v>1569</v>
      </c>
    </row>
    <row r="183" spans="1:4" x14ac:dyDescent="0.3">
      <c r="A183" s="151">
        <v>90743</v>
      </c>
      <c r="B183" s="151" t="s">
        <v>1570</v>
      </c>
      <c r="C183" s="151" t="s">
        <v>31</v>
      </c>
      <c r="D183" s="152" t="s">
        <v>1571</v>
      </c>
    </row>
    <row r="184" spans="1:4" x14ac:dyDescent="0.3">
      <c r="A184" s="151">
        <v>90744</v>
      </c>
      <c r="B184" s="151" t="s">
        <v>1572</v>
      </c>
      <c r="C184" s="151" t="s">
        <v>31</v>
      </c>
      <c r="D184" s="152" t="s">
        <v>1573</v>
      </c>
    </row>
    <row r="185" spans="1:4" x14ac:dyDescent="0.3">
      <c r="A185" s="151">
        <v>90745</v>
      </c>
      <c r="B185" s="151" t="s">
        <v>1574</v>
      </c>
      <c r="C185" s="151" t="s">
        <v>31</v>
      </c>
      <c r="D185" s="152" t="s">
        <v>1575</v>
      </c>
    </row>
    <row r="186" spans="1:4" x14ac:dyDescent="0.3">
      <c r="A186" s="151">
        <v>90746</v>
      </c>
      <c r="B186" s="151" t="s">
        <v>1576</v>
      </c>
      <c r="C186" s="151" t="s">
        <v>31</v>
      </c>
      <c r="D186" s="152" t="s">
        <v>1577</v>
      </c>
    </row>
    <row r="187" spans="1:4" x14ac:dyDescent="0.3">
      <c r="A187" s="151">
        <v>90747</v>
      </c>
      <c r="B187" s="151" t="s">
        <v>1578</v>
      </c>
      <c r="C187" s="151" t="s">
        <v>31</v>
      </c>
      <c r="D187" s="152" t="s">
        <v>1579</v>
      </c>
    </row>
    <row r="188" spans="1:4" x14ac:dyDescent="0.3">
      <c r="A188" s="151">
        <v>94869</v>
      </c>
      <c r="B188" s="151" t="s">
        <v>1580</v>
      </c>
      <c r="C188" s="151" t="s">
        <v>31</v>
      </c>
      <c r="D188" s="152" t="s">
        <v>1581</v>
      </c>
    </row>
    <row r="189" spans="1:4" x14ac:dyDescent="0.3">
      <c r="A189" s="151">
        <v>94870</v>
      </c>
      <c r="B189" s="151" t="s">
        <v>1582</v>
      </c>
      <c r="C189" s="151" t="s">
        <v>31</v>
      </c>
      <c r="D189" s="152" t="s">
        <v>1583</v>
      </c>
    </row>
    <row r="190" spans="1:4" x14ac:dyDescent="0.3">
      <c r="A190" s="151">
        <v>94871</v>
      </c>
      <c r="B190" s="151" t="s">
        <v>1584</v>
      </c>
      <c r="C190" s="151" t="s">
        <v>31</v>
      </c>
      <c r="D190" s="152" t="s">
        <v>1585</v>
      </c>
    </row>
    <row r="191" spans="1:4" x14ac:dyDescent="0.3">
      <c r="A191" s="151">
        <v>94872</v>
      </c>
      <c r="B191" s="151" t="s">
        <v>1586</v>
      </c>
      <c r="C191" s="151" t="s">
        <v>31</v>
      </c>
      <c r="D191" s="152" t="s">
        <v>1587</v>
      </c>
    </row>
    <row r="192" spans="1:4" x14ac:dyDescent="0.3">
      <c r="A192" s="151">
        <v>94875</v>
      </c>
      <c r="B192" s="151" t="s">
        <v>1588</v>
      </c>
      <c r="C192" s="151" t="s">
        <v>31</v>
      </c>
      <c r="D192" s="152" t="s">
        <v>1589</v>
      </c>
    </row>
    <row r="193" spans="1:4" x14ac:dyDescent="0.3">
      <c r="A193" s="151">
        <v>94876</v>
      </c>
      <c r="B193" s="151" t="s">
        <v>1590</v>
      </c>
      <c r="C193" s="151" t="s">
        <v>31</v>
      </c>
      <c r="D193" s="152" t="s">
        <v>1591</v>
      </c>
    </row>
    <row r="194" spans="1:4" x14ac:dyDescent="0.3">
      <c r="A194" s="151">
        <v>94878</v>
      </c>
      <c r="B194" s="151" t="s">
        <v>1592</v>
      </c>
      <c r="C194" s="151" t="s">
        <v>31</v>
      </c>
      <c r="D194" s="152" t="s">
        <v>1593</v>
      </c>
    </row>
    <row r="195" spans="1:4" x14ac:dyDescent="0.3">
      <c r="A195" s="151">
        <v>94879</v>
      </c>
      <c r="B195" s="151" t="s">
        <v>1594</v>
      </c>
      <c r="C195" s="151" t="s">
        <v>31</v>
      </c>
      <c r="D195" s="152" t="s">
        <v>1595</v>
      </c>
    </row>
    <row r="196" spans="1:4" x14ac:dyDescent="0.3">
      <c r="A196" s="151">
        <v>94880</v>
      </c>
      <c r="B196" s="151" t="s">
        <v>1596</v>
      </c>
      <c r="C196" s="151" t="s">
        <v>31</v>
      </c>
      <c r="D196" s="152" t="s">
        <v>1597</v>
      </c>
    </row>
    <row r="197" spans="1:4" x14ac:dyDescent="0.3">
      <c r="A197" s="151">
        <v>94881</v>
      </c>
      <c r="B197" s="151" t="s">
        <v>1598</v>
      </c>
      <c r="C197" s="151" t="s">
        <v>31</v>
      </c>
      <c r="D197" s="152" t="s">
        <v>1599</v>
      </c>
    </row>
    <row r="198" spans="1:4" x14ac:dyDescent="0.3">
      <c r="A198" s="151">
        <v>94882</v>
      </c>
      <c r="B198" s="151" t="s">
        <v>1600</v>
      </c>
      <c r="C198" s="151" t="s">
        <v>31</v>
      </c>
      <c r="D198" s="152" t="s">
        <v>1601</v>
      </c>
    </row>
    <row r="199" spans="1:4" x14ac:dyDescent="0.3">
      <c r="A199" s="151">
        <v>94884</v>
      </c>
      <c r="B199" s="151" t="s">
        <v>1602</v>
      </c>
      <c r="C199" s="151" t="s">
        <v>31</v>
      </c>
      <c r="D199" s="152" t="s">
        <v>1603</v>
      </c>
    </row>
    <row r="200" spans="1:4" x14ac:dyDescent="0.3">
      <c r="A200" s="151">
        <v>97121</v>
      </c>
      <c r="B200" s="151" t="s">
        <v>1604</v>
      </c>
      <c r="C200" s="151" t="s">
        <v>31</v>
      </c>
      <c r="D200" s="152" t="s">
        <v>1605</v>
      </c>
    </row>
    <row r="201" spans="1:4" x14ac:dyDescent="0.3">
      <c r="A201" s="151">
        <v>97122</v>
      </c>
      <c r="B201" s="151" t="s">
        <v>1606</v>
      </c>
      <c r="C201" s="151" t="s">
        <v>31</v>
      </c>
      <c r="D201" s="152" t="s">
        <v>1607</v>
      </c>
    </row>
    <row r="202" spans="1:4" x14ac:dyDescent="0.3">
      <c r="A202" s="151">
        <v>97123</v>
      </c>
      <c r="B202" s="151" t="s">
        <v>1608</v>
      </c>
      <c r="C202" s="151" t="s">
        <v>31</v>
      </c>
      <c r="D202" s="152" t="s">
        <v>1609</v>
      </c>
    </row>
    <row r="203" spans="1:4" x14ac:dyDescent="0.3">
      <c r="A203" s="151">
        <v>97124</v>
      </c>
      <c r="B203" s="151" t="s">
        <v>1610</v>
      </c>
      <c r="C203" s="151" t="s">
        <v>31</v>
      </c>
      <c r="D203" s="152" t="s">
        <v>1611</v>
      </c>
    </row>
    <row r="204" spans="1:4" x14ac:dyDescent="0.3">
      <c r="A204" s="151">
        <v>97125</v>
      </c>
      <c r="B204" s="151" t="s">
        <v>1612</v>
      </c>
      <c r="C204" s="151" t="s">
        <v>31</v>
      </c>
      <c r="D204" s="152" t="s">
        <v>1613</v>
      </c>
    </row>
    <row r="205" spans="1:4" x14ac:dyDescent="0.3">
      <c r="A205" s="151">
        <v>97126</v>
      </c>
      <c r="B205" s="151" t="s">
        <v>1614</v>
      </c>
      <c r="C205" s="151" t="s">
        <v>31</v>
      </c>
      <c r="D205" s="152" t="s">
        <v>1615</v>
      </c>
    </row>
    <row r="206" spans="1:4" x14ac:dyDescent="0.3">
      <c r="A206" s="151">
        <v>102264</v>
      </c>
      <c r="B206" s="151" t="s">
        <v>1616</v>
      </c>
      <c r="C206" s="151" t="s">
        <v>31</v>
      </c>
      <c r="D206" s="152" t="s">
        <v>1617</v>
      </c>
    </row>
    <row r="207" spans="1:4" x14ac:dyDescent="0.3">
      <c r="A207" s="151">
        <v>102265</v>
      </c>
      <c r="B207" s="151" t="s">
        <v>1618</v>
      </c>
      <c r="C207" s="151" t="s">
        <v>26</v>
      </c>
      <c r="D207" s="152" t="s">
        <v>1619</v>
      </c>
    </row>
    <row r="208" spans="1:4" x14ac:dyDescent="0.3">
      <c r="A208" s="151">
        <v>102266</v>
      </c>
      <c r="B208" s="151" t="s">
        <v>1620</v>
      </c>
      <c r="C208" s="151" t="s">
        <v>26</v>
      </c>
      <c r="D208" s="152" t="s">
        <v>1621</v>
      </c>
    </row>
    <row r="209" spans="1:4" x14ac:dyDescent="0.3">
      <c r="A209" s="151">
        <v>102267</v>
      </c>
      <c r="B209" s="151" t="s">
        <v>1622</v>
      </c>
      <c r="C209" s="151" t="s">
        <v>26</v>
      </c>
      <c r="D209" s="152" t="s">
        <v>1623</v>
      </c>
    </row>
    <row r="210" spans="1:4" x14ac:dyDescent="0.3">
      <c r="A210" s="151">
        <v>102268</v>
      </c>
      <c r="B210" s="151" t="s">
        <v>1624</v>
      </c>
      <c r="C210" s="151" t="s">
        <v>26</v>
      </c>
      <c r="D210" s="152" t="s">
        <v>1625</v>
      </c>
    </row>
    <row r="211" spans="1:4" x14ac:dyDescent="0.3">
      <c r="A211" s="151">
        <v>102269</v>
      </c>
      <c r="B211" s="151" t="s">
        <v>1626</v>
      </c>
      <c r="C211" s="151" t="s">
        <v>26</v>
      </c>
      <c r="D211" s="152" t="s">
        <v>1627</v>
      </c>
    </row>
    <row r="212" spans="1:4" x14ac:dyDescent="0.3">
      <c r="A212" s="151">
        <v>105260</v>
      </c>
      <c r="B212" s="151" t="s">
        <v>1628</v>
      </c>
      <c r="C212" s="151" t="s">
        <v>26</v>
      </c>
      <c r="D212" s="152" t="s">
        <v>1629</v>
      </c>
    </row>
    <row r="213" spans="1:4" x14ac:dyDescent="0.3">
      <c r="A213" s="151">
        <v>105285</v>
      </c>
      <c r="B213" s="151" t="s">
        <v>1630</v>
      </c>
      <c r="C213" s="151" t="s">
        <v>26</v>
      </c>
      <c r="D213" s="152" t="s">
        <v>1631</v>
      </c>
    </row>
    <row r="214" spans="1:4" x14ac:dyDescent="0.3">
      <c r="A214" s="151">
        <v>105286</v>
      </c>
      <c r="B214" s="151" t="s">
        <v>1632</v>
      </c>
      <c r="C214" s="151" t="s">
        <v>26</v>
      </c>
      <c r="D214" s="152" t="s">
        <v>1633</v>
      </c>
    </row>
    <row r="215" spans="1:4" x14ac:dyDescent="0.3">
      <c r="A215" s="151">
        <v>105287</v>
      </c>
      <c r="B215" s="151" t="s">
        <v>1634</v>
      </c>
      <c r="C215" s="151" t="s">
        <v>26</v>
      </c>
      <c r="D215" s="152" t="s">
        <v>1635</v>
      </c>
    </row>
    <row r="216" spans="1:4" x14ac:dyDescent="0.3">
      <c r="A216" s="151">
        <v>105288</v>
      </c>
      <c r="B216" s="151" t="s">
        <v>1636</v>
      </c>
      <c r="C216" s="151" t="s">
        <v>26</v>
      </c>
      <c r="D216" s="152" t="s">
        <v>1637</v>
      </c>
    </row>
    <row r="217" spans="1:4" x14ac:dyDescent="0.3">
      <c r="A217" s="151">
        <v>105289</v>
      </c>
      <c r="B217" s="151" t="s">
        <v>1638</v>
      </c>
      <c r="C217" s="151" t="s">
        <v>26</v>
      </c>
      <c r="D217" s="152" t="s">
        <v>1639</v>
      </c>
    </row>
    <row r="218" spans="1:4" x14ac:dyDescent="0.3">
      <c r="A218" s="151">
        <v>105290</v>
      </c>
      <c r="B218" s="151" t="s">
        <v>1640</v>
      </c>
      <c r="C218" s="151" t="s">
        <v>26</v>
      </c>
      <c r="D218" s="152" t="s">
        <v>1641</v>
      </c>
    </row>
    <row r="219" spans="1:4" x14ac:dyDescent="0.3">
      <c r="A219" s="151">
        <v>105291</v>
      </c>
      <c r="B219" s="151" t="s">
        <v>1642</v>
      </c>
      <c r="C219" s="151" t="s">
        <v>26</v>
      </c>
      <c r="D219" s="152" t="s">
        <v>1643</v>
      </c>
    </row>
    <row r="220" spans="1:4" x14ac:dyDescent="0.3">
      <c r="A220" s="151">
        <v>105292</v>
      </c>
      <c r="B220" s="151" t="s">
        <v>1644</v>
      </c>
      <c r="C220" s="151" t="s">
        <v>26</v>
      </c>
      <c r="D220" s="152" t="s">
        <v>1645</v>
      </c>
    </row>
    <row r="221" spans="1:4" x14ac:dyDescent="0.3">
      <c r="A221" s="151">
        <v>105293</v>
      </c>
      <c r="B221" s="151" t="s">
        <v>1646</v>
      </c>
      <c r="C221" s="151" t="s">
        <v>26</v>
      </c>
      <c r="D221" s="152" t="s">
        <v>1647</v>
      </c>
    </row>
    <row r="222" spans="1:4" x14ac:dyDescent="0.3">
      <c r="A222" s="151">
        <v>105294</v>
      </c>
      <c r="B222" s="151" t="s">
        <v>1648</v>
      </c>
      <c r="C222" s="151" t="s">
        <v>26</v>
      </c>
      <c r="D222" s="152" t="s">
        <v>1649</v>
      </c>
    </row>
    <row r="223" spans="1:4" x14ac:dyDescent="0.3">
      <c r="A223" s="151">
        <v>105295</v>
      </c>
      <c r="B223" s="151" t="s">
        <v>1650</v>
      </c>
      <c r="C223" s="151" t="s">
        <v>26</v>
      </c>
      <c r="D223" s="152" t="s">
        <v>1651</v>
      </c>
    </row>
    <row r="224" spans="1:4" x14ac:dyDescent="0.3">
      <c r="A224" s="151">
        <v>105296</v>
      </c>
      <c r="B224" s="151" t="s">
        <v>1652</v>
      </c>
      <c r="C224" s="151" t="s">
        <v>26</v>
      </c>
      <c r="D224" s="152" t="s">
        <v>1653</v>
      </c>
    </row>
    <row r="225" spans="1:4" x14ac:dyDescent="0.3">
      <c r="A225" s="151">
        <v>105308</v>
      </c>
      <c r="B225" s="151" t="s">
        <v>1654</v>
      </c>
      <c r="C225" s="151" t="s">
        <v>31</v>
      </c>
      <c r="D225" s="152" t="s">
        <v>1655</v>
      </c>
    </row>
    <row r="226" spans="1:4" x14ac:dyDescent="0.3">
      <c r="A226" s="151">
        <v>105309</v>
      </c>
      <c r="B226" s="151" t="s">
        <v>1656</v>
      </c>
      <c r="C226" s="151" t="s">
        <v>31</v>
      </c>
      <c r="D226" s="152" t="s">
        <v>1657</v>
      </c>
    </row>
    <row r="227" spans="1:4" x14ac:dyDescent="0.3">
      <c r="A227" s="151">
        <v>105310</v>
      </c>
      <c r="B227" s="151" t="s">
        <v>1658</v>
      </c>
      <c r="C227" s="151" t="s">
        <v>31</v>
      </c>
      <c r="D227" s="152" t="s">
        <v>1659</v>
      </c>
    </row>
    <row r="228" spans="1:4" x14ac:dyDescent="0.3">
      <c r="A228" s="151">
        <v>105311</v>
      </c>
      <c r="B228" s="151" t="s">
        <v>1660</v>
      </c>
      <c r="C228" s="151" t="s">
        <v>31</v>
      </c>
      <c r="D228" s="152" t="s">
        <v>1661</v>
      </c>
    </row>
    <row r="229" spans="1:4" x14ac:dyDescent="0.3">
      <c r="A229" s="151">
        <v>105312</v>
      </c>
      <c r="B229" s="151" t="s">
        <v>1662</v>
      </c>
      <c r="C229" s="151" t="s">
        <v>31</v>
      </c>
      <c r="D229" s="152" t="s">
        <v>1663</v>
      </c>
    </row>
    <row r="230" spans="1:4" x14ac:dyDescent="0.3">
      <c r="A230" s="151">
        <v>105313</v>
      </c>
      <c r="B230" s="151" t="s">
        <v>1664</v>
      </c>
      <c r="C230" s="151" t="s">
        <v>31</v>
      </c>
      <c r="D230" s="152" t="s">
        <v>1665</v>
      </c>
    </row>
    <row r="231" spans="1:4" x14ac:dyDescent="0.3">
      <c r="A231" s="151">
        <v>105314</v>
      </c>
      <c r="B231" s="151" t="s">
        <v>1666</v>
      </c>
      <c r="C231" s="151" t="s">
        <v>31</v>
      </c>
      <c r="D231" s="152" t="s">
        <v>1667</v>
      </c>
    </row>
    <row r="232" spans="1:4" x14ac:dyDescent="0.3">
      <c r="A232" s="151">
        <v>105315</v>
      </c>
      <c r="B232" s="151" t="s">
        <v>1668</v>
      </c>
      <c r="C232" s="151" t="s">
        <v>26</v>
      </c>
      <c r="D232" s="152" t="s">
        <v>1669</v>
      </c>
    </row>
    <row r="233" spans="1:4" x14ac:dyDescent="0.3">
      <c r="A233" s="151">
        <v>105316</v>
      </c>
      <c r="B233" s="151" t="s">
        <v>1670</v>
      </c>
      <c r="C233" s="151" t="s">
        <v>26</v>
      </c>
      <c r="D233" s="152" t="s">
        <v>1671</v>
      </c>
    </row>
    <row r="234" spans="1:4" x14ac:dyDescent="0.3">
      <c r="A234" s="151">
        <v>105327</v>
      </c>
      <c r="B234" s="151" t="s">
        <v>1672</v>
      </c>
      <c r="C234" s="151" t="s">
        <v>26</v>
      </c>
      <c r="D234" s="152" t="s">
        <v>1673</v>
      </c>
    </row>
    <row r="235" spans="1:4" x14ac:dyDescent="0.3">
      <c r="A235" s="151">
        <v>105328</v>
      </c>
      <c r="B235" s="151" t="s">
        <v>1674</v>
      </c>
      <c r="C235" s="151" t="s">
        <v>26</v>
      </c>
      <c r="D235" s="152" t="s">
        <v>1675</v>
      </c>
    </row>
    <row r="236" spans="1:4" x14ac:dyDescent="0.3">
      <c r="A236" s="151">
        <v>105329</v>
      </c>
      <c r="B236" s="151" t="s">
        <v>1676</v>
      </c>
      <c r="C236" s="151" t="s">
        <v>26</v>
      </c>
      <c r="D236" s="152" t="s">
        <v>1677</v>
      </c>
    </row>
    <row r="237" spans="1:4" x14ac:dyDescent="0.3">
      <c r="A237" s="151">
        <v>105330</v>
      </c>
      <c r="B237" s="151" t="s">
        <v>1678</v>
      </c>
      <c r="C237" s="151" t="s">
        <v>26</v>
      </c>
      <c r="D237" s="152" t="s">
        <v>1679</v>
      </c>
    </row>
    <row r="238" spans="1:4" x14ac:dyDescent="0.3">
      <c r="A238" s="151">
        <v>105331</v>
      </c>
      <c r="B238" s="151" t="s">
        <v>1680</v>
      </c>
      <c r="C238" s="151" t="s">
        <v>31</v>
      </c>
      <c r="D238" s="152" t="s">
        <v>1681</v>
      </c>
    </row>
    <row r="239" spans="1:4" x14ac:dyDescent="0.3">
      <c r="A239" s="151">
        <v>105332</v>
      </c>
      <c r="B239" s="151" t="s">
        <v>1682</v>
      </c>
      <c r="C239" s="151" t="s">
        <v>31</v>
      </c>
      <c r="D239" s="152" t="s">
        <v>1683</v>
      </c>
    </row>
    <row r="240" spans="1:4" x14ac:dyDescent="0.3">
      <c r="A240" s="151">
        <v>105333</v>
      </c>
      <c r="B240" s="151" t="s">
        <v>1684</v>
      </c>
      <c r="C240" s="151" t="s">
        <v>31</v>
      </c>
      <c r="D240" s="152" t="s">
        <v>1685</v>
      </c>
    </row>
    <row r="241" spans="1:4" x14ac:dyDescent="0.3">
      <c r="A241" s="151">
        <v>105334</v>
      </c>
      <c r="B241" s="151" t="s">
        <v>1686</v>
      </c>
      <c r="C241" s="151" t="s">
        <v>31</v>
      </c>
      <c r="D241" s="152" t="s">
        <v>1687</v>
      </c>
    </row>
    <row r="242" spans="1:4" x14ac:dyDescent="0.3">
      <c r="A242" s="151">
        <v>105335</v>
      </c>
      <c r="B242" s="151" t="s">
        <v>1688</v>
      </c>
      <c r="C242" s="151" t="s">
        <v>31</v>
      </c>
      <c r="D242" s="152" t="s">
        <v>1689</v>
      </c>
    </row>
    <row r="243" spans="1:4" x14ac:dyDescent="0.3">
      <c r="A243" s="151">
        <v>105336</v>
      </c>
      <c r="B243" s="151" t="s">
        <v>1690</v>
      </c>
      <c r="C243" s="151" t="s">
        <v>31</v>
      </c>
      <c r="D243" s="152" t="s">
        <v>1691</v>
      </c>
    </row>
    <row r="244" spans="1:4" x14ac:dyDescent="0.3">
      <c r="A244" s="151">
        <v>105337</v>
      </c>
      <c r="B244" s="151" t="s">
        <v>1692</v>
      </c>
      <c r="C244" s="151" t="s">
        <v>31</v>
      </c>
      <c r="D244" s="152" t="s">
        <v>1693</v>
      </c>
    </row>
    <row r="245" spans="1:4" x14ac:dyDescent="0.3">
      <c r="A245" s="151">
        <v>105338</v>
      </c>
      <c r="B245" s="151" t="s">
        <v>1694</v>
      </c>
      <c r="C245" s="151" t="s">
        <v>31</v>
      </c>
      <c r="D245" s="152" t="s">
        <v>1695</v>
      </c>
    </row>
    <row r="246" spans="1:4" x14ac:dyDescent="0.3">
      <c r="A246" s="151">
        <v>105339</v>
      </c>
      <c r="B246" s="151" t="s">
        <v>1696</v>
      </c>
      <c r="C246" s="151" t="s">
        <v>31</v>
      </c>
      <c r="D246" s="152" t="s">
        <v>1697</v>
      </c>
    </row>
    <row r="247" spans="1:4" x14ac:dyDescent="0.3">
      <c r="A247" s="151">
        <v>105359</v>
      </c>
      <c r="B247" s="151" t="s">
        <v>1698</v>
      </c>
      <c r="C247" s="151" t="s">
        <v>26</v>
      </c>
      <c r="D247" s="152" t="s">
        <v>1699</v>
      </c>
    </row>
    <row r="248" spans="1:4" x14ac:dyDescent="0.3">
      <c r="A248" s="151">
        <v>105360</v>
      </c>
      <c r="B248" s="151" t="s">
        <v>1700</v>
      </c>
      <c r="C248" s="151" t="s">
        <v>26</v>
      </c>
      <c r="D248" s="152" t="s">
        <v>1701</v>
      </c>
    </row>
    <row r="249" spans="1:4" x14ac:dyDescent="0.3">
      <c r="A249" s="151">
        <v>105361</v>
      </c>
      <c r="B249" s="151" t="s">
        <v>1702</v>
      </c>
      <c r="C249" s="151" t="s">
        <v>26</v>
      </c>
      <c r="D249" s="152" t="s">
        <v>1703</v>
      </c>
    </row>
    <row r="250" spans="1:4" x14ac:dyDescent="0.3">
      <c r="A250" s="151">
        <v>105362</v>
      </c>
      <c r="B250" s="151" t="s">
        <v>1704</v>
      </c>
      <c r="C250" s="151" t="s">
        <v>26</v>
      </c>
      <c r="D250" s="152" t="s">
        <v>1705</v>
      </c>
    </row>
    <row r="251" spans="1:4" x14ac:dyDescent="0.3">
      <c r="A251" s="151">
        <v>105363</v>
      </c>
      <c r="B251" s="151" t="s">
        <v>1706</v>
      </c>
      <c r="C251" s="151" t="s">
        <v>26</v>
      </c>
      <c r="D251" s="152" t="s">
        <v>1707</v>
      </c>
    </row>
    <row r="252" spans="1:4" x14ac:dyDescent="0.3">
      <c r="A252" s="151">
        <v>105364</v>
      </c>
      <c r="B252" s="151" t="s">
        <v>1708</v>
      </c>
      <c r="C252" s="151" t="s">
        <v>26</v>
      </c>
      <c r="D252" s="152" t="s">
        <v>1709</v>
      </c>
    </row>
    <row r="253" spans="1:4" x14ac:dyDescent="0.3">
      <c r="A253" s="151">
        <v>105365</v>
      </c>
      <c r="B253" s="151" t="s">
        <v>1710</v>
      </c>
      <c r="C253" s="151" t="s">
        <v>26</v>
      </c>
      <c r="D253" s="152" t="s">
        <v>1711</v>
      </c>
    </row>
    <row r="254" spans="1:4" x14ac:dyDescent="0.3">
      <c r="A254" s="151">
        <v>105366</v>
      </c>
      <c r="B254" s="151" t="s">
        <v>1712</v>
      </c>
      <c r="C254" s="151" t="s">
        <v>26</v>
      </c>
      <c r="D254" s="152" t="s">
        <v>1713</v>
      </c>
    </row>
    <row r="255" spans="1:4" x14ac:dyDescent="0.3">
      <c r="A255" s="151">
        <v>105367</v>
      </c>
      <c r="B255" s="151" t="s">
        <v>1714</v>
      </c>
      <c r="C255" s="151" t="s">
        <v>26</v>
      </c>
      <c r="D255" s="152" t="s">
        <v>1715</v>
      </c>
    </row>
    <row r="256" spans="1:4" x14ac:dyDescent="0.3">
      <c r="A256" s="151">
        <v>105368</v>
      </c>
      <c r="B256" s="151" t="s">
        <v>1716</v>
      </c>
      <c r="C256" s="151" t="s">
        <v>26</v>
      </c>
      <c r="D256" s="152" t="s">
        <v>1717</v>
      </c>
    </row>
    <row r="257" spans="1:4" x14ac:dyDescent="0.3">
      <c r="A257" s="151">
        <v>105370</v>
      </c>
      <c r="B257" s="151" t="s">
        <v>1718</v>
      </c>
      <c r="C257" s="151" t="s">
        <v>26</v>
      </c>
      <c r="D257" s="152" t="s">
        <v>1719</v>
      </c>
    </row>
    <row r="258" spans="1:4" x14ac:dyDescent="0.3">
      <c r="A258" s="151">
        <v>105371</v>
      </c>
      <c r="B258" s="151" t="s">
        <v>1720</v>
      </c>
      <c r="C258" s="151" t="s">
        <v>26</v>
      </c>
      <c r="D258" s="152" t="s">
        <v>1721</v>
      </c>
    </row>
    <row r="259" spans="1:4" x14ac:dyDescent="0.3">
      <c r="A259" s="151">
        <v>105372</v>
      </c>
      <c r="B259" s="151" t="s">
        <v>1722</v>
      </c>
      <c r="C259" s="151" t="s">
        <v>26</v>
      </c>
      <c r="D259" s="152" t="s">
        <v>1723</v>
      </c>
    </row>
    <row r="260" spans="1:4" x14ac:dyDescent="0.3">
      <c r="A260" s="151">
        <v>105373</v>
      </c>
      <c r="B260" s="151" t="s">
        <v>1724</v>
      </c>
      <c r="C260" s="151" t="s">
        <v>26</v>
      </c>
      <c r="D260" s="152" t="s">
        <v>1725</v>
      </c>
    </row>
    <row r="261" spans="1:4" x14ac:dyDescent="0.3">
      <c r="A261" s="151">
        <v>105374</v>
      </c>
      <c r="B261" s="151" t="s">
        <v>1726</v>
      </c>
      <c r="C261" s="151" t="s">
        <v>26</v>
      </c>
      <c r="D261" s="152" t="s">
        <v>1727</v>
      </c>
    </row>
    <row r="262" spans="1:4" x14ac:dyDescent="0.3">
      <c r="A262" s="151">
        <v>105375</v>
      </c>
      <c r="B262" s="151" t="s">
        <v>1728</v>
      </c>
      <c r="C262" s="151" t="s">
        <v>26</v>
      </c>
      <c r="D262" s="152" t="s">
        <v>1729</v>
      </c>
    </row>
    <row r="263" spans="1:4" x14ac:dyDescent="0.3">
      <c r="A263" s="151">
        <v>105376</v>
      </c>
      <c r="B263" s="151" t="s">
        <v>1730</v>
      </c>
      <c r="C263" s="151" t="s">
        <v>26</v>
      </c>
      <c r="D263" s="152" t="s">
        <v>1731</v>
      </c>
    </row>
    <row r="264" spans="1:4" x14ac:dyDescent="0.3">
      <c r="A264" s="151">
        <v>105381</v>
      </c>
      <c r="B264" s="151" t="s">
        <v>1732</v>
      </c>
      <c r="C264" s="151" t="s">
        <v>26</v>
      </c>
      <c r="D264" s="152" t="s">
        <v>1699</v>
      </c>
    </row>
    <row r="265" spans="1:4" x14ac:dyDescent="0.3">
      <c r="A265" s="151">
        <v>105382</v>
      </c>
      <c r="B265" s="151" t="s">
        <v>1733</v>
      </c>
      <c r="C265" s="151" t="s">
        <v>26</v>
      </c>
      <c r="D265" s="152" t="s">
        <v>1734</v>
      </c>
    </row>
    <row r="266" spans="1:4" x14ac:dyDescent="0.3">
      <c r="A266" s="151">
        <v>105383</v>
      </c>
      <c r="B266" s="151" t="s">
        <v>1735</v>
      </c>
      <c r="C266" s="151" t="s">
        <v>26</v>
      </c>
      <c r="D266" s="152" t="s">
        <v>1736</v>
      </c>
    </row>
    <row r="267" spans="1:4" x14ac:dyDescent="0.3">
      <c r="A267" s="151">
        <v>105384</v>
      </c>
      <c r="B267" s="151" t="s">
        <v>1737</v>
      </c>
      <c r="C267" s="151" t="s">
        <v>26</v>
      </c>
      <c r="D267" s="152" t="s">
        <v>1738</v>
      </c>
    </row>
    <row r="268" spans="1:4" x14ac:dyDescent="0.3">
      <c r="A268" s="151">
        <v>105385</v>
      </c>
      <c r="B268" s="151" t="s">
        <v>1739</v>
      </c>
      <c r="C268" s="151" t="s">
        <v>26</v>
      </c>
      <c r="D268" s="152" t="s">
        <v>1740</v>
      </c>
    </row>
    <row r="269" spans="1:4" x14ac:dyDescent="0.3">
      <c r="A269" s="151">
        <v>105386</v>
      </c>
      <c r="B269" s="151" t="s">
        <v>1741</v>
      </c>
      <c r="C269" s="151" t="s">
        <v>26</v>
      </c>
      <c r="D269" s="152" t="s">
        <v>1742</v>
      </c>
    </row>
    <row r="270" spans="1:4" x14ac:dyDescent="0.3">
      <c r="A270" s="151">
        <v>105387</v>
      </c>
      <c r="B270" s="151" t="s">
        <v>1743</v>
      </c>
      <c r="C270" s="151" t="s">
        <v>26</v>
      </c>
      <c r="D270" s="152" t="s">
        <v>1744</v>
      </c>
    </row>
    <row r="271" spans="1:4" x14ac:dyDescent="0.3">
      <c r="A271" s="151">
        <v>92833</v>
      </c>
      <c r="B271" s="151" t="s">
        <v>1745</v>
      </c>
      <c r="C271" s="151" t="s">
        <v>31</v>
      </c>
      <c r="D271" s="152" t="s">
        <v>1746</v>
      </c>
    </row>
    <row r="272" spans="1:4" x14ac:dyDescent="0.3">
      <c r="A272" s="151">
        <v>92834</v>
      </c>
      <c r="B272" s="151" t="s">
        <v>1747</v>
      </c>
      <c r="C272" s="151" t="s">
        <v>31</v>
      </c>
      <c r="D272" s="152" t="s">
        <v>1748</v>
      </c>
    </row>
    <row r="273" spans="1:4" x14ac:dyDescent="0.3">
      <c r="A273" s="151">
        <v>92835</v>
      </c>
      <c r="B273" s="151" t="s">
        <v>1749</v>
      </c>
      <c r="C273" s="151" t="s">
        <v>31</v>
      </c>
      <c r="D273" s="152" t="s">
        <v>1750</v>
      </c>
    </row>
    <row r="274" spans="1:4" x14ac:dyDescent="0.3">
      <c r="A274" s="151">
        <v>92836</v>
      </c>
      <c r="B274" s="151" t="s">
        <v>1751</v>
      </c>
      <c r="C274" s="151" t="s">
        <v>31</v>
      </c>
      <c r="D274" s="152" t="s">
        <v>1752</v>
      </c>
    </row>
    <row r="275" spans="1:4" x14ac:dyDescent="0.3">
      <c r="A275" s="151">
        <v>92837</v>
      </c>
      <c r="B275" s="151" t="s">
        <v>1753</v>
      </c>
      <c r="C275" s="151" t="s">
        <v>31</v>
      </c>
      <c r="D275" s="152" t="s">
        <v>1754</v>
      </c>
    </row>
    <row r="276" spans="1:4" x14ac:dyDescent="0.3">
      <c r="A276" s="151">
        <v>92838</v>
      </c>
      <c r="B276" s="151" t="s">
        <v>1755</v>
      </c>
      <c r="C276" s="151" t="s">
        <v>31</v>
      </c>
      <c r="D276" s="152" t="s">
        <v>1756</v>
      </c>
    </row>
    <row r="277" spans="1:4" x14ac:dyDescent="0.3">
      <c r="A277" s="151">
        <v>92839</v>
      </c>
      <c r="B277" s="151" t="s">
        <v>1757</v>
      </c>
      <c r="C277" s="151" t="s">
        <v>31</v>
      </c>
      <c r="D277" s="152" t="s">
        <v>1758</v>
      </c>
    </row>
    <row r="278" spans="1:4" x14ac:dyDescent="0.3">
      <c r="A278" s="151">
        <v>92840</v>
      </c>
      <c r="B278" s="151" t="s">
        <v>1759</v>
      </c>
      <c r="C278" s="151" t="s">
        <v>31</v>
      </c>
      <c r="D278" s="152" t="s">
        <v>1760</v>
      </c>
    </row>
    <row r="279" spans="1:4" x14ac:dyDescent="0.3">
      <c r="A279" s="151">
        <v>92841</v>
      </c>
      <c r="B279" s="151" t="s">
        <v>1761</v>
      </c>
      <c r="C279" s="151" t="s">
        <v>31</v>
      </c>
      <c r="D279" s="152" t="s">
        <v>1762</v>
      </c>
    </row>
    <row r="280" spans="1:4" x14ac:dyDescent="0.3">
      <c r="A280" s="151">
        <v>92842</v>
      </c>
      <c r="B280" s="151" t="s">
        <v>1763</v>
      </c>
      <c r="C280" s="151" t="s">
        <v>31</v>
      </c>
      <c r="D280" s="152" t="s">
        <v>1764</v>
      </c>
    </row>
    <row r="281" spans="1:4" x14ac:dyDescent="0.3">
      <c r="A281" s="151">
        <v>92843</v>
      </c>
      <c r="B281" s="151" t="s">
        <v>1765</v>
      </c>
      <c r="C281" s="151" t="s">
        <v>31</v>
      </c>
      <c r="D281" s="152" t="s">
        <v>1766</v>
      </c>
    </row>
    <row r="282" spans="1:4" x14ac:dyDescent="0.3">
      <c r="A282" s="151">
        <v>92844</v>
      </c>
      <c r="B282" s="151" t="s">
        <v>1767</v>
      </c>
      <c r="C282" s="151" t="s">
        <v>31</v>
      </c>
      <c r="D282" s="152" t="s">
        <v>1768</v>
      </c>
    </row>
    <row r="283" spans="1:4" x14ac:dyDescent="0.3">
      <c r="A283" s="151">
        <v>92845</v>
      </c>
      <c r="B283" s="151" t="s">
        <v>1769</v>
      </c>
      <c r="C283" s="151" t="s">
        <v>31</v>
      </c>
      <c r="D283" s="152" t="s">
        <v>1770</v>
      </c>
    </row>
    <row r="284" spans="1:4" x14ac:dyDescent="0.3">
      <c r="A284" s="151">
        <v>92846</v>
      </c>
      <c r="B284" s="151" t="s">
        <v>1771</v>
      </c>
      <c r="C284" s="151" t="s">
        <v>31</v>
      </c>
      <c r="D284" s="152" t="s">
        <v>1772</v>
      </c>
    </row>
    <row r="285" spans="1:4" x14ac:dyDescent="0.3">
      <c r="A285" s="151">
        <v>92847</v>
      </c>
      <c r="B285" s="151" t="s">
        <v>1773</v>
      </c>
      <c r="C285" s="151" t="s">
        <v>31</v>
      </c>
      <c r="D285" s="152" t="s">
        <v>1774</v>
      </c>
    </row>
    <row r="286" spans="1:4" x14ac:dyDescent="0.3">
      <c r="A286" s="151">
        <v>92848</v>
      </c>
      <c r="B286" s="151" t="s">
        <v>1775</v>
      </c>
      <c r="C286" s="151" t="s">
        <v>31</v>
      </c>
      <c r="D286" s="152" t="s">
        <v>1776</v>
      </c>
    </row>
    <row r="287" spans="1:4" x14ac:dyDescent="0.3">
      <c r="A287" s="151">
        <v>92849</v>
      </c>
      <c r="B287" s="151" t="s">
        <v>1777</v>
      </c>
      <c r="C287" s="151" t="s">
        <v>31</v>
      </c>
      <c r="D287" s="152" t="s">
        <v>1778</v>
      </c>
    </row>
    <row r="288" spans="1:4" x14ac:dyDescent="0.3">
      <c r="A288" s="151">
        <v>92850</v>
      </c>
      <c r="B288" s="151" t="s">
        <v>1779</v>
      </c>
      <c r="C288" s="151" t="s">
        <v>31</v>
      </c>
      <c r="D288" s="152" t="s">
        <v>1780</v>
      </c>
    </row>
    <row r="289" spans="1:4" x14ac:dyDescent="0.3">
      <c r="A289" s="151">
        <v>92851</v>
      </c>
      <c r="B289" s="151" t="s">
        <v>1781</v>
      </c>
      <c r="C289" s="151" t="s">
        <v>31</v>
      </c>
      <c r="D289" s="152" t="s">
        <v>1782</v>
      </c>
    </row>
    <row r="290" spans="1:4" x14ac:dyDescent="0.3">
      <c r="A290" s="151">
        <v>92852</v>
      </c>
      <c r="B290" s="151" t="s">
        <v>1783</v>
      </c>
      <c r="C290" s="151" t="s">
        <v>31</v>
      </c>
      <c r="D290" s="152" t="s">
        <v>1784</v>
      </c>
    </row>
    <row r="291" spans="1:4" x14ac:dyDescent="0.3">
      <c r="A291" s="151">
        <v>92853</v>
      </c>
      <c r="B291" s="151" t="s">
        <v>1785</v>
      </c>
      <c r="C291" s="151" t="s">
        <v>31</v>
      </c>
      <c r="D291" s="152" t="s">
        <v>1786</v>
      </c>
    </row>
    <row r="292" spans="1:4" x14ac:dyDescent="0.3">
      <c r="A292" s="151">
        <v>92854</v>
      </c>
      <c r="B292" s="151" t="s">
        <v>1787</v>
      </c>
      <c r="C292" s="151" t="s">
        <v>31</v>
      </c>
      <c r="D292" s="152" t="s">
        <v>1788</v>
      </c>
    </row>
    <row r="293" spans="1:4" x14ac:dyDescent="0.3">
      <c r="A293" s="151">
        <v>92855</v>
      </c>
      <c r="B293" s="151" t="s">
        <v>1789</v>
      </c>
      <c r="C293" s="151" t="s">
        <v>31</v>
      </c>
      <c r="D293" s="152" t="s">
        <v>1790</v>
      </c>
    </row>
    <row r="294" spans="1:4" x14ac:dyDescent="0.3">
      <c r="A294" s="151">
        <v>92856</v>
      </c>
      <c r="B294" s="151" t="s">
        <v>1791</v>
      </c>
      <c r="C294" s="151" t="s">
        <v>31</v>
      </c>
      <c r="D294" s="152" t="s">
        <v>1792</v>
      </c>
    </row>
    <row r="295" spans="1:4" x14ac:dyDescent="0.3">
      <c r="A295" s="151">
        <v>92857</v>
      </c>
      <c r="B295" s="151" t="s">
        <v>1793</v>
      </c>
      <c r="C295" s="151" t="s">
        <v>31</v>
      </c>
      <c r="D295" s="152" t="s">
        <v>1794</v>
      </c>
    </row>
    <row r="296" spans="1:4" x14ac:dyDescent="0.3">
      <c r="A296" s="151">
        <v>92858</v>
      </c>
      <c r="B296" s="151" t="s">
        <v>1795</v>
      </c>
      <c r="C296" s="151" t="s">
        <v>31</v>
      </c>
      <c r="D296" s="152" t="s">
        <v>1796</v>
      </c>
    </row>
    <row r="297" spans="1:4" x14ac:dyDescent="0.3">
      <c r="A297" s="151">
        <v>92859</v>
      </c>
      <c r="B297" s="151" t="s">
        <v>1797</v>
      </c>
      <c r="C297" s="151" t="s">
        <v>31</v>
      </c>
      <c r="D297" s="152" t="s">
        <v>1798</v>
      </c>
    </row>
    <row r="298" spans="1:4" x14ac:dyDescent="0.3">
      <c r="A298" s="151">
        <v>92860</v>
      </c>
      <c r="B298" s="151" t="s">
        <v>1799</v>
      </c>
      <c r="C298" s="151" t="s">
        <v>31</v>
      </c>
      <c r="D298" s="152" t="s">
        <v>1800</v>
      </c>
    </row>
    <row r="299" spans="1:4" x14ac:dyDescent="0.3">
      <c r="A299" s="151">
        <v>92861</v>
      </c>
      <c r="B299" s="151" t="s">
        <v>1801</v>
      </c>
      <c r="C299" s="151" t="s">
        <v>31</v>
      </c>
      <c r="D299" s="152" t="s">
        <v>1802</v>
      </c>
    </row>
    <row r="300" spans="1:4" x14ac:dyDescent="0.3">
      <c r="A300" s="151">
        <v>92862</v>
      </c>
      <c r="B300" s="151" t="s">
        <v>1803</v>
      </c>
      <c r="C300" s="151" t="s">
        <v>31</v>
      </c>
      <c r="D300" s="152" t="s">
        <v>1804</v>
      </c>
    </row>
    <row r="301" spans="1:4" x14ac:dyDescent="0.3">
      <c r="A301" s="151">
        <v>92863</v>
      </c>
      <c r="B301" s="151" t="s">
        <v>1805</v>
      </c>
      <c r="C301" s="151" t="s">
        <v>31</v>
      </c>
      <c r="D301" s="152" t="s">
        <v>1806</v>
      </c>
    </row>
    <row r="302" spans="1:4" x14ac:dyDescent="0.3">
      <c r="A302" s="151">
        <v>92864</v>
      </c>
      <c r="B302" s="151" t="s">
        <v>1807</v>
      </c>
      <c r="C302" s="151" t="s">
        <v>31</v>
      </c>
      <c r="D302" s="152" t="s">
        <v>1808</v>
      </c>
    </row>
    <row r="303" spans="1:4" x14ac:dyDescent="0.3">
      <c r="A303" s="151">
        <v>92210</v>
      </c>
      <c r="B303" s="151" t="s">
        <v>1809</v>
      </c>
      <c r="C303" s="151" t="s">
        <v>31</v>
      </c>
      <c r="D303" s="152" t="s">
        <v>1810</v>
      </c>
    </row>
    <row r="304" spans="1:4" x14ac:dyDescent="0.3">
      <c r="A304" s="151">
        <v>92211</v>
      </c>
      <c r="B304" s="151" t="s">
        <v>1811</v>
      </c>
      <c r="C304" s="151" t="s">
        <v>31</v>
      </c>
      <c r="D304" s="152" t="s">
        <v>1812</v>
      </c>
    </row>
    <row r="305" spans="1:4" x14ac:dyDescent="0.3">
      <c r="A305" s="151">
        <v>92212</v>
      </c>
      <c r="B305" s="151" t="s">
        <v>1813</v>
      </c>
      <c r="C305" s="151" t="s">
        <v>31</v>
      </c>
      <c r="D305" s="152" t="s">
        <v>1814</v>
      </c>
    </row>
    <row r="306" spans="1:4" x14ac:dyDescent="0.3">
      <c r="A306" s="151">
        <v>92213</v>
      </c>
      <c r="B306" s="151" t="s">
        <v>1815</v>
      </c>
      <c r="C306" s="151" t="s">
        <v>31</v>
      </c>
      <c r="D306" s="152" t="s">
        <v>1816</v>
      </c>
    </row>
    <row r="307" spans="1:4" x14ac:dyDescent="0.3">
      <c r="A307" s="151">
        <v>92214</v>
      </c>
      <c r="B307" s="151" t="s">
        <v>1817</v>
      </c>
      <c r="C307" s="151" t="s">
        <v>31</v>
      </c>
      <c r="D307" s="152" t="s">
        <v>1818</v>
      </c>
    </row>
    <row r="308" spans="1:4" x14ac:dyDescent="0.3">
      <c r="A308" s="151">
        <v>92215</v>
      </c>
      <c r="B308" s="151" t="s">
        <v>1819</v>
      </c>
      <c r="C308" s="151" t="s">
        <v>31</v>
      </c>
      <c r="D308" s="152" t="s">
        <v>1820</v>
      </c>
    </row>
    <row r="309" spans="1:4" x14ac:dyDescent="0.3">
      <c r="A309" s="151">
        <v>92216</v>
      </c>
      <c r="B309" s="151" t="s">
        <v>1821</v>
      </c>
      <c r="C309" s="151" t="s">
        <v>31</v>
      </c>
      <c r="D309" s="152" t="s">
        <v>1822</v>
      </c>
    </row>
    <row r="310" spans="1:4" x14ac:dyDescent="0.3">
      <c r="A310" s="151">
        <v>92219</v>
      </c>
      <c r="B310" s="151" t="s">
        <v>1823</v>
      </c>
      <c r="C310" s="151" t="s">
        <v>31</v>
      </c>
      <c r="D310" s="152" t="s">
        <v>1824</v>
      </c>
    </row>
    <row r="311" spans="1:4" x14ac:dyDescent="0.3">
      <c r="A311" s="151">
        <v>92220</v>
      </c>
      <c r="B311" s="151" t="s">
        <v>1825</v>
      </c>
      <c r="C311" s="151" t="s">
        <v>31</v>
      </c>
      <c r="D311" s="152" t="s">
        <v>1826</v>
      </c>
    </row>
    <row r="312" spans="1:4" x14ac:dyDescent="0.3">
      <c r="A312" s="151">
        <v>92221</v>
      </c>
      <c r="B312" s="151" t="s">
        <v>1827</v>
      </c>
      <c r="C312" s="151" t="s">
        <v>31</v>
      </c>
      <c r="D312" s="152" t="s">
        <v>1828</v>
      </c>
    </row>
    <row r="313" spans="1:4" x14ac:dyDescent="0.3">
      <c r="A313" s="151">
        <v>92222</v>
      </c>
      <c r="B313" s="151" t="s">
        <v>1829</v>
      </c>
      <c r="C313" s="151" t="s">
        <v>31</v>
      </c>
      <c r="D313" s="152" t="s">
        <v>1830</v>
      </c>
    </row>
    <row r="314" spans="1:4" x14ac:dyDescent="0.3">
      <c r="A314" s="151">
        <v>92223</v>
      </c>
      <c r="B314" s="151" t="s">
        <v>1831</v>
      </c>
      <c r="C314" s="151" t="s">
        <v>31</v>
      </c>
      <c r="D314" s="152" t="s">
        <v>1832</v>
      </c>
    </row>
    <row r="315" spans="1:4" x14ac:dyDescent="0.3">
      <c r="A315" s="151">
        <v>92224</v>
      </c>
      <c r="B315" s="151" t="s">
        <v>1833</v>
      </c>
      <c r="C315" s="151" t="s">
        <v>31</v>
      </c>
      <c r="D315" s="152" t="s">
        <v>1834</v>
      </c>
    </row>
    <row r="316" spans="1:4" x14ac:dyDescent="0.3">
      <c r="A316" s="151">
        <v>92226</v>
      </c>
      <c r="B316" s="151" t="s">
        <v>1835</v>
      </c>
      <c r="C316" s="151" t="s">
        <v>31</v>
      </c>
      <c r="D316" s="152" t="s">
        <v>1836</v>
      </c>
    </row>
    <row r="317" spans="1:4" x14ac:dyDescent="0.3">
      <c r="A317" s="151">
        <v>92808</v>
      </c>
      <c r="B317" s="151" t="s">
        <v>1837</v>
      </c>
      <c r="C317" s="151" t="s">
        <v>31</v>
      </c>
      <c r="D317" s="152" t="s">
        <v>1838</v>
      </c>
    </row>
    <row r="318" spans="1:4" x14ac:dyDescent="0.3">
      <c r="A318" s="151">
        <v>92809</v>
      </c>
      <c r="B318" s="151" t="s">
        <v>1839</v>
      </c>
      <c r="C318" s="151" t="s">
        <v>31</v>
      </c>
      <c r="D318" s="152" t="s">
        <v>1840</v>
      </c>
    </row>
    <row r="319" spans="1:4" x14ac:dyDescent="0.3">
      <c r="A319" s="151">
        <v>92810</v>
      </c>
      <c r="B319" s="151" t="s">
        <v>1841</v>
      </c>
      <c r="C319" s="151" t="s">
        <v>31</v>
      </c>
      <c r="D319" s="152" t="s">
        <v>1842</v>
      </c>
    </row>
    <row r="320" spans="1:4" x14ac:dyDescent="0.3">
      <c r="A320" s="151">
        <v>92811</v>
      </c>
      <c r="B320" s="151" t="s">
        <v>1843</v>
      </c>
      <c r="C320" s="151" t="s">
        <v>31</v>
      </c>
      <c r="D320" s="152" t="s">
        <v>1844</v>
      </c>
    </row>
    <row r="321" spans="1:4" x14ac:dyDescent="0.3">
      <c r="A321" s="151">
        <v>92812</v>
      </c>
      <c r="B321" s="151" t="s">
        <v>1845</v>
      </c>
      <c r="C321" s="151" t="s">
        <v>31</v>
      </c>
      <c r="D321" s="152" t="s">
        <v>1846</v>
      </c>
    </row>
    <row r="322" spans="1:4" x14ac:dyDescent="0.3">
      <c r="A322" s="151">
        <v>92813</v>
      </c>
      <c r="B322" s="151" t="s">
        <v>1847</v>
      </c>
      <c r="C322" s="151" t="s">
        <v>31</v>
      </c>
      <c r="D322" s="152" t="s">
        <v>1848</v>
      </c>
    </row>
    <row r="323" spans="1:4" x14ac:dyDescent="0.3">
      <c r="A323" s="151">
        <v>92814</v>
      </c>
      <c r="B323" s="151" t="s">
        <v>1849</v>
      </c>
      <c r="C323" s="151" t="s">
        <v>31</v>
      </c>
      <c r="D323" s="152" t="s">
        <v>1850</v>
      </c>
    </row>
    <row r="324" spans="1:4" x14ac:dyDescent="0.3">
      <c r="A324" s="151">
        <v>92815</v>
      </c>
      <c r="B324" s="151" t="s">
        <v>1851</v>
      </c>
      <c r="C324" s="151" t="s">
        <v>31</v>
      </c>
      <c r="D324" s="152" t="s">
        <v>1852</v>
      </c>
    </row>
    <row r="325" spans="1:4" x14ac:dyDescent="0.3">
      <c r="A325" s="151">
        <v>92816</v>
      </c>
      <c r="B325" s="151" t="s">
        <v>1853</v>
      </c>
      <c r="C325" s="151" t="s">
        <v>31</v>
      </c>
      <c r="D325" s="152" t="s">
        <v>1854</v>
      </c>
    </row>
    <row r="326" spans="1:4" x14ac:dyDescent="0.3">
      <c r="A326" s="151">
        <v>92817</v>
      </c>
      <c r="B326" s="151" t="s">
        <v>1855</v>
      </c>
      <c r="C326" s="151" t="s">
        <v>31</v>
      </c>
      <c r="D326" s="152" t="s">
        <v>1856</v>
      </c>
    </row>
    <row r="327" spans="1:4" x14ac:dyDescent="0.3">
      <c r="A327" s="151">
        <v>92818</v>
      </c>
      <c r="B327" s="151" t="s">
        <v>1857</v>
      </c>
      <c r="C327" s="151" t="s">
        <v>31</v>
      </c>
      <c r="D327" s="152" t="s">
        <v>1858</v>
      </c>
    </row>
    <row r="328" spans="1:4" x14ac:dyDescent="0.3">
      <c r="A328" s="151">
        <v>92819</v>
      </c>
      <c r="B328" s="151" t="s">
        <v>1859</v>
      </c>
      <c r="C328" s="151" t="s">
        <v>31</v>
      </c>
      <c r="D328" s="152" t="s">
        <v>1860</v>
      </c>
    </row>
    <row r="329" spans="1:4" x14ac:dyDescent="0.3">
      <c r="A329" s="151">
        <v>92820</v>
      </c>
      <c r="B329" s="151" t="s">
        <v>1861</v>
      </c>
      <c r="C329" s="151" t="s">
        <v>31</v>
      </c>
      <c r="D329" s="152" t="s">
        <v>1862</v>
      </c>
    </row>
    <row r="330" spans="1:4" x14ac:dyDescent="0.3">
      <c r="A330" s="151">
        <v>92821</v>
      </c>
      <c r="B330" s="151" t="s">
        <v>1863</v>
      </c>
      <c r="C330" s="151" t="s">
        <v>31</v>
      </c>
      <c r="D330" s="152" t="s">
        <v>1864</v>
      </c>
    </row>
    <row r="331" spans="1:4" x14ac:dyDescent="0.3">
      <c r="A331" s="151">
        <v>92822</v>
      </c>
      <c r="B331" s="151" t="s">
        <v>1865</v>
      </c>
      <c r="C331" s="151" t="s">
        <v>31</v>
      </c>
      <c r="D331" s="152" t="s">
        <v>1866</v>
      </c>
    </row>
    <row r="332" spans="1:4" x14ac:dyDescent="0.3">
      <c r="A332" s="151">
        <v>92824</v>
      </c>
      <c r="B332" s="151" t="s">
        <v>1867</v>
      </c>
      <c r="C332" s="151" t="s">
        <v>31</v>
      </c>
      <c r="D332" s="152" t="s">
        <v>1868</v>
      </c>
    </row>
    <row r="333" spans="1:4" x14ac:dyDescent="0.3">
      <c r="A333" s="151">
        <v>92825</v>
      </c>
      <c r="B333" s="151" t="s">
        <v>1869</v>
      </c>
      <c r="C333" s="151" t="s">
        <v>31</v>
      </c>
      <c r="D333" s="152" t="s">
        <v>1870</v>
      </c>
    </row>
    <row r="334" spans="1:4" x14ac:dyDescent="0.3">
      <c r="A334" s="151">
        <v>92826</v>
      </c>
      <c r="B334" s="151" t="s">
        <v>1871</v>
      </c>
      <c r="C334" s="151" t="s">
        <v>31</v>
      </c>
      <c r="D334" s="152" t="s">
        <v>1872</v>
      </c>
    </row>
    <row r="335" spans="1:4" x14ac:dyDescent="0.3">
      <c r="A335" s="151">
        <v>92827</v>
      </c>
      <c r="B335" s="151" t="s">
        <v>1873</v>
      </c>
      <c r="C335" s="151" t="s">
        <v>31</v>
      </c>
      <c r="D335" s="152" t="s">
        <v>1874</v>
      </c>
    </row>
    <row r="336" spans="1:4" x14ac:dyDescent="0.3">
      <c r="A336" s="151">
        <v>92828</v>
      </c>
      <c r="B336" s="151" t="s">
        <v>1875</v>
      </c>
      <c r="C336" s="151" t="s">
        <v>31</v>
      </c>
      <c r="D336" s="152" t="s">
        <v>1876</v>
      </c>
    </row>
    <row r="337" spans="1:4" x14ac:dyDescent="0.3">
      <c r="A337" s="151">
        <v>92829</v>
      </c>
      <c r="B337" s="151" t="s">
        <v>1877</v>
      </c>
      <c r="C337" s="151" t="s">
        <v>31</v>
      </c>
      <c r="D337" s="152" t="s">
        <v>1878</v>
      </c>
    </row>
    <row r="338" spans="1:4" x14ac:dyDescent="0.3">
      <c r="A338" s="151">
        <v>92830</v>
      </c>
      <c r="B338" s="151" t="s">
        <v>1879</v>
      </c>
      <c r="C338" s="151" t="s">
        <v>31</v>
      </c>
      <c r="D338" s="152" t="s">
        <v>1880</v>
      </c>
    </row>
    <row r="339" spans="1:4" x14ac:dyDescent="0.3">
      <c r="A339" s="151">
        <v>92831</v>
      </c>
      <c r="B339" s="151" t="s">
        <v>1881</v>
      </c>
      <c r="C339" s="151" t="s">
        <v>31</v>
      </c>
      <c r="D339" s="152" t="s">
        <v>1882</v>
      </c>
    </row>
    <row r="340" spans="1:4" x14ac:dyDescent="0.3">
      <c r="A340" s="151">
        <v>92832</v>
      </c>
      <c r="B340" s="151" t="s">
        <v>1883</v>
      </c>
      <c r="C340" s="151" t="s">
        <v>31</v>
      </c>
      <c r="D340" s="152" t="s">
        <v>1884</v>
      </c>
    </row>
    <row r="341" spans="1:4" x14ac:dyDescent="0.3">
      <c r="A341" s="151">
        <v>95565</v>
      </c>
      <c r="B341" s="151" t="s">
        <v>1885</v>
      </c>
      <c r="C341" s="151" t="s">
        <v>31</v>
      </c>
      <c r="D341" s="152" t="s">
        <v>1886</v>
      </c>
    </row>
    <row r="342" spans="1:4" x14ac:dyDescent="0.3">
      <c r="A342" s="151">
        <v>95566</v>
      </c>
      <c r="B342" s="151" t="s">
        <v>1887</v>
      </c>
      <c r="C342" s="151" t="s">
        <v>31</v>
      </c>
      <c r="D342" s="152" t="s">
        <v>1888</v>
      </c>
    </row>
    <row r="343" spans="1:4" x14ac:dyDescent="0.3">
      <c r="A343" s="151">
        <v>95567</v>
      </c>
      <c r="B343" s="151" t="s">
        <v>1889</v>
      </c>
      <c r="C343" s="151" t="s">
        <v>31</v>
      </c>
      <c r="D343" s="152" t="s">
        <v>1890</v>
      </c>
    </row>
    <row r="344" spans="1:4" x14ac:dyDescent="0.3">
      <c r="A344" s="151">
        <v>95568</v>
      </c>
      <c r="B344" s="151" t="s">
        <v>1891</v>
      </c>
      <c r="C344" s="151" t="s">
        <v>31</v>
      </c>
      <c r="D344" s="152" t="s">
        <v>1892</v>
      </c>
    </row>
    <row r="345" spans="1:4" x14ac:dyDescent="0.3">
      <c r="A345" s="151">
        <v>95569</v>
      </c>
      <c r="B345" s="151" t="s">
        <v>1893</v>
      </c>
      <c r="C345" s="151" t="s">
        <v>31</v>
      </c>
      <c r="D345" s="152" t="s">
        <v>1894</v>
      </c>
    </row>
    <row r="346" spans="1:4" x14ac:dyDescent="0.3">
      <c r="A346" s="151">
        <v>95570</v>
      </c>
      <c r="B346" s="151" t="s">
        <v>1895</v>
      </c>
      <c r="C346" s="151" t="s">
        <v>31</v>
      </c>
      <c r="D346" s="152" t="s">
        <v>1896</v>
      </c>
    </row>
    <row r="347" spans="1:4" x14ac:dyDescent="0.3">
      <c r="A347" s="151">
        <v>95571</v>
      </c>
      <c r="B347" s="151" t="s">
        <v>1897</v>
      </c>
      <c r="C347" s="151" t="s">
        <v>31</v>
      </c>
      <c r="D347" s="152" t="s">
        <v>1898</v>
      </c>
    </row>
    <row r="348" spans="1:4" x14ac:dyDescent="0.3">
      <c r="A348" s="151">
        <v>95572</v>
      </c>
      <c r="B348" s="151" t="s">
        <v>1899</v>
      </c>
      <c r="C348" s="151" t="s">
        <v>31</v>
      </c>
      <c r="D348" s="152" t="s">
        <v>1900</v>
      </c>
    </row>
    <row r="349" spans="1:4" x14ac:dyDescent="0.3">
      <c r="A349" s="151">
        <v>97127</v>
      </c>
      <c r="B349" s="151" t="s">
        <v>1901</v>
      </c>
      <c r="C349" s="151" t="s">
        <v>31</v>
      </c>
      <c r="D349" s="152" t="s">
        <v>1902</v>
      </c>
    </row>
    <row r="350" spans="1:4" x14ac:dyDescent="0.3">
      <c r="A350" s="151">
        <v>97128</v>
      </c>
      <c r="B350" s="151" t="s">
        <v>1903</v>
      </c>
      <c r="C350" s="151" t="s">
        <v>31</v>
      </c>
      <c r="D350" s="152" t="s">
        <v>1904</v>
      </c>
    </row>
    <row r="351" spans="1:4" x14ac:dyDescent="0.3">
      <c r="A351" s="151">
        <v>97129</v>
      </c>
      <c r="B351" s="151" t="s">
        <v>1905</v>
      </c>
      <c r="C351" s="151" t="s">
        <v>31</v>
      </c>
      <c r="D351" s="152" t="s">
        <v>1906</v>
      </c>
    </row>
    <row r="352" spans="1:4" x14ac:dyDescent="0.3">
      <c r="A352" s="151">
        <v>97130</v>
      </c>
      <c r="B352" s="151" t="s">
        <v>1907</v>
      </c>
      <c r="C352" s="151" t="s">
        <v>31</v>
      </c>
      <c r="D352" s="152" t="s">
        <v>1908</v>
      </c>
    </row>
    <row r="353" spans="1:4" x14ac:dyDescent="0.3">
      <c r="A353" s="151">
        <v>97131</v>
      </c>
      <c r="B353" s="151" t="s">
        <v>1909</v>
      </c>
      <c r="C353" s="151" t="s">
        <v>31</v>
      </c>
      <c r="D353" s="152" t="s">
        <v>1910</v>
      </c>
    </row>
    <row r="354" spans="1:4" x14ac:dyDescent="0.3">
      <c r="A354" s="151">
        <v>97132</v>
      </c>
      <c r="B354" s="151" t="s">
        <v>1911</v>
      </c>
      <c r="C354" s="151" t="s">
        <v>31</v>
      </c>
      <c r="D354" s="152" t="s">
        <v>1912</v>
      </c>
    </row>
    <row r="355" spans="1:4" x14ac:dyDescent="0.3">
      <c r="A355" s="151">
        <v>97133</v>
      </c>
      <c r="B355" s="151" t="s">
        <v>1913</v>
      </c>
      <c r="C355" s="151" t="s">
        <v>31</v>
      </c>
      <c r="D355" s="152" t="s">
        <v>1914</v>
      </c>
    </row>
    <row r="356" spans="1:4" x14ac:dyDescent="0.3">
      <c r="A356" s="151">
        <v>97134</v>
      </c>
      <c r="B356" s="151" t="s">
        <v>1915</v>
      </c>
      <c r="C356" s="151" t="s">
        <v>31</v>
      </c>
      <c r="D356" s="152" t="s">
        <v>1916</v>
      </c>
    </row>
    <row r="357" spans="1:4" x14ac:dyDescent="0.3">
      <c r="A357" s="151">
        <v>97135</v>
      </c>
      <c r="B357" s="151" t="s">
        <v>1917</v>
      </c>
      <c r="C357" s="151" t="s">
        <v>31</v>
      </c>
      <c r="D357" s="152" t="s">
        <v>1918</v>
      </c>
    </row>
    <row r="358" spans="1:4" x14ac:dyDescent="0.3">
      <c r="A358" s="151">
        <v>97136</v>
      </c>
      <c r="B358" s="151" t="s">
        <v>1919</v>
      </c>
      <c r="C358" s="151" t="s">
        <v>31</v>
      </c>
      <c r="D358" s="152" t="s">
        <v>1920</v>
      </c>
    </row>
    <row r="359" spans="1:4" x14ac:dyDescent="0.3">
      <c r="A359" s="151">
        <v>97137</v>
      </c>
      <c r="B359" s="151" t="s">
        <v>1921</v>
      </c>
      <c r="C359" s="151" t="s">
        <v>31</v>
      </c>
      <c r="D359" s="152" t="s">
        <v>1922</v>
      </c>
    </row>
    <row r="360" spans="1:4" x14ac:dyDescent="0.3">
      <c r="A360" s="151">
        <v>97138</v>
      </c>
      <c r="B360" s="151" t="s">
        <v>1923</v>
      </c>
      <c r="C360" s="151" t="s">
        <v>31</v>
      </c>
      <c r="D360" s="152" t="s">
        <v>1924</v>
      </c>
    </row>
    <row r="361" spans="1:4" x14ac:dyDescent="0.3">
      <c r="A361" s="151">
        <v>97139</v>
      </c>
      <c r="B361" s="151" t="s">
        <v>1925</v>
      </c>
      <c r="C361" s="151" t="s">
        <v>31</v>
      </c>
      <c r="D361" s="152" t="s">
        <v>1926</v>
      </c>
    </row>
    <row r="362" spans="1:4" x14ac:dyDescent="0.3">
      <c r="A362" s="151">
        <v>97140</v>
      </c>
      <c r="B362" s="151" t="s">
        <v>1927</v>
      </c>
      <c r="C362" s="151" t="s">
        <v>31</v>
      </c>
      <c r="D362" s="152" t="s">
        <v>1928</v>
      </c>
    </row>
    <row r="363" spans="1:4" x14ac:dyDescent="0.3">
      <c r="A363" s="151">
        <v>103089</v>
      </c>
      <c r="B363" s="151" t="s">
        <v>1929</v>
      </c>
      <c r="C363" s="151" t="s">
        <v>31</v>
      </c>
      <c r="D363" s="152" t="s">
        <v>1699</v>
      </c>
    </row>
    <row r="364" spans="1:4" x14ac:dyDescent="0.3">
      <c r="A364" s="151">
        <v>103090</v>
      </c>
      <c r="B364" s="151" t="s">
        <v>1930</v>
      </c>
      <c r="C364" s="151" t="s">
        <v>31</v>
      </c>
      <c r="D364" s="152" t="s">
        <v>1931</v>
      </c>
    </row>
    <row r="365" spans="1:4" x14ac:dyDescent="0.3">
      <c r="A365" s="151">
        <v>103091</v>
      </c>
      <c r="B365" s="151" t="s">
        <v>1932</v>
      </c>
      <c r="C365" s="151" t="s">
        <v>31</v>
      </c>
      <c r="D365" s="152" t="s">
        <v>1933</v>
      </c>
    </row>
    <row r="366" spans="1:4" x14ac:dyDescent="0.3">
      <c r="A366" s="151">
        <v>103092</v>
      </c>
      <c r="B366" s="151" t="s">
        <v>1934</v>
      </c>
      <c r="C366" s="151" t="s">
        <v>31</v>
      </c>
      <c r="D366" s="152" t="s">
        <v>1935</v>
      </c>
    </row>
    <row r="367" spans="1:4" x14ac:dyDescent="0.3">
      <c r="A367" s="151">
        <v>103093</v>
      </c>
      <c r="B367" s="151" t="s">
        <v>1936</v>
      </c>
      <c r="C367" s="151" t="s">
        <v>31</v>
      </c>
      <c r="D367" s="152" t="s">
        <v>1937</v>
      </c>
    </row>
    <row r="368" spans="1:4" x14ac:dyDescent="0.3">
      <c r="A368" s="151">
        <v>103094</v>
      </c>
      <c r="B368" s="151" t="s">
        <v>1938</v>
      </c>
      <c r="C368" s="151" t="s">
        <v>31</v>
      </c>
      <c r="D368" s="152" t="s">
        <v>1939</v>
      </c>
    </row>
    <row r="369" spans="1:4" x14ac:dyDescent="0.3">
      <c r="A369" s="151">
        <v>103095</v>
      </c>
      <c r="B369" s="151" t="s">
        <v>1940</v>
      </c>
      <c r="C369" s="151" t="s">
        <v>31</v>
      </c>
      <c r="D369" s="152" t="s">
        <v>1941</v>
      </c>
    </row>
    <row r="370" spans="1:4" x14ac:dyDescent="0.3">
      <c r="A370" s="151">
        <v>103096</v>
      </c>
      <c r="B370" s="151" t="s">
        <v>1942</v>
      </c>
      <c r="C370" s="151" t="s">
        <v>31</v>
      </c>
      <c r="D370" s="152" t="s">
        <v>1943</v>
      </c>
    </row>
    <row r="371" spans="1:4" x14ac:dyDescent="0.3">
      <c r="A371" s="151">
        <v>103097</v>
      </c>
      <c r="B371" s="151" t="s">
        <v>1944</v>
      </c>
      <c r="C371" s="151" t="s">
        <v>31</v>
      </c>
      <c r="D371" s="152" t="s">
        <v>1945</v>
      </c>
    </row>
    <row r="372" spans="1:4" x14ac:dyDescent="0.3">
      <c r="A372" s="151">
        <v>103098</v>
      </c>
      <c r="B372" s="151" t="s">
        <v>1946</v>
      </c>
      <c r="C372" s="151" t="s">
        <v>31</v>
      </c>
      <c r="D372" s="152" t="s">
        <v>1947</v>
      </c>
    </row>
    <row r="373" spans="1:4" x14ac:dyDescent="0.3">
      <c r="A373" s="151">
        <v>103099</v>
      </c>
      <c r="B373" s="151" t="s">
        <v>1948</v>
      </c>
      <c r="C373" s="151" t="s">
        <v>31</v>
      </c>
      <c r="D373" s="152" t="s">
        <v>1949</v>
      </c>
    </row>
    <row r="374" spans="1:4" x14ac:dyDescent="0.3">
      <c r="A374" s="151">
        <v>103100</v>
      </c>
      <c r="B374" s="151" t="s">
        <v>1950</v>
      </c>
      <c r="C374" s="151" t="s">
        <v>31</v>
      </c>
      <c r="D374" s="152" t="s">
        <v>1951</v>
      </c>
    </row>
    <row r="375" spans="1:4" x14ac:dyDescent="0.3">
      <c r="A375" s="151">
        <v>103101</v>
      </c>
      <c r="B375" s="151" t="s">
        <v>1952</v>
      </c>
      <c r="C375" s="151" t="s">
        <v>31</v>
      </c>
      <c r="D375" s="152" t="s">
        <v>1953</v>
      </c>
    </row>
    <row r="376" spans="1:4" x14ac:dyDescent="0.3">
      <c r="A376" s="151">
        <v>103102</v>
      </c>
      <c r="B376" s="151" t="s">
        <v>1954</v>
      </c>
      <c r="C376" s="151" t="s">
        <v>31</v>
      </c>
      <c r="D376" s="152" t="s">
        <v>1890</v>
      </c>
    </row>
    <row r="377" spans="1:4" x14ac:dyDescent="0.3">
      <c r="A377" s="151">
        <v>103103</v>
      </c>
      <c r="B377" s="151" t="s">
        <v>1955</v>
      </c>
      <c r="C377" s="151" t="s">
        <v>31</v>
      </c>
      <c r="D377" s="152" t="s">
        <v>1956</v>
      </c>
    </row>
    <row r="378" spans="1:4" x14ac:dyDescent="0.3">
      <c r="A378" s="151">
        <v>103104</v>
      </c>
      <c r="B378" s="151" t="s">
        <v>1957</v>
      </c>
      <c r="C378" s="151" t="s">
        <v>31</v>
      </c>
      <c r="D378" s="152" t="s">
        <v>1958</v>
      </c>
    </row>
    <row r="379" spans="1:4" x14ac:dyDescent="0.3">
      <c r="A379" s="151">
        <v>103105</v>
      </c>
      <c r="B379" s="151" t="s">
        <v>1959</v>
      </c>
      <c r="C379" s="151" t="s">
        <v>26</v>
      </c>
      <c r="D379" s="152" t="s">
        <v>1960</v>
      </c>
    </row>
    <row r="380" spans="1:4" x14ac:dyDescent="0.3">
      <c r="A380" s="151">
        <v>103106</v>
      </c>
      <c r="B380" s="151" t="s">
        <v>1961</v>
      </c>
      <c r="C380" s="151" t="s">
        <v>26</v>
      </c>
      <c r="D380" s="152" t="s">
        <v>1962</v>
      </c>
    </row>
    <row r="381" spans="1:4" x14ac:dyDescent="0.3">
      <c r="A381" s="151">
        <v>103107</v>
      </c>
      <c r="B381" s="151" t="s">
        <v>1963</v>
      </c>
      <c r="C381" s="151" t="s">
        <v>26</v>
      </c>
      <c r="D381" s="152" t="s">
        <v>1964</v>
      </c>
    </row>
    <row r="382" spans="1:4" x14ac:dyDescent="0.3">
      <c r="A382" s="151">
        <v>103108</v>
      </c>
      <c r="B382" s="151" t="s">
        <v>1965</v>
      </c>
      <c r="C382" s="151" t="s">
        <v>26</v>
      </c>
      <c r="D382" s="152" t="s">
        <v>1966</v>
      </c>
    </row>
    <row r="383" spans="1:4" x14ac:dyDescent="0.3">
      <c r="A383" s="151">
        <v>103109</v>
      </c>
      <c r="B383" s="151" t="s">
        <v>1967</v>
      </c>
      <c r="C383" s="151" t="s">
        <v>26</v>
      </c>
      <c r="D383" s="152" t="s">
        <v>1968</v>
      </c>
    </row>
    <row r="384" spans="1:4" x14ac:dyDescent="0.3">
      <c r="A384" s="151">
        <v>103110</v>
      </c>
      <c r="B384" s="151" t="s">
        <v>1969</v>
      </c>
      <c r="C384" s="151" t="s">
        <v>26</v>
      </c>
      <c r="D384" s="152" t="s">
        <v>1970</v>
      </c>
    </row>
    <row r="385" spans="1:4" x14ac:dyDescent="0.3">
      <c r="A385" s="151">
        <v>103111</v>
      </c>
      <c r="B385" s="151" t="s">
        <v>1971</v>
      </c>
      <c r="C385" s="151" t="s">
        <v>26</v>
      </c>
      <c r="D385" s="152" t="s">
        <v>1972</v>
      </c>
    </row>
    <row r="386" spans="1:4" x14ac:dyDescent="0.3">
      <c r="A386" s="151">
        <v>103112</v>
      </c>
      <c r="B386" s="151" t="s">
        <v>1973</v>
      </c>
      <c r="C386" s="151" t="s">
        <v>26</v>
      </c>
      <c r="D386" s="152" t="s">
        <v>1974</v>
      </c>
    </row>
    <row r="387" spans="1:4" x14ac:dyDescent="0.3">
      <c r="A387" s="151">
        <v>103113</v>
      </c>
      <c r="B387" s="151" t="s">
        <v>1975</v>
      </c>
      <c r="C387" s="151" t="s">
        <v>26</v>
      </c>
      <c r="D387" s="152" t="s">
        <v>1976</v>
      </c>
    </row>
    <row r="388" spans="1:4" x14ac:dyDescent="0.3">
      <c r="A388" s="151">
        <v>103114</v>
      </c>
      <c r="B388" s="151" t="s">
        <v>1977</v>
      </c>
      <c r="C388" s="151" t="s">
        <v>26</v>
      </c>
      <c r="D388" s="152" t="s">
        <v>1978</v>
      </c>
    </row>
    <row r="389" spans="1:4" x14ac:dyDescent="0.3">
      <c r="A389" s="151">
        <v>103115</v>
      </c>
      <c r="B389" s="151" t="s">
        <v>1979</v>
      </c>
      <c r="C389" s="151" t="s">
        <v>26</v>
      </c>
      <c r="D389" s="152" t="s">
        <v>1980</v>
      </c>
    </row>
    <row r="390" spans="1:4" x14ac:dyDescent="0.3">
      <c r="A390" s="151">
        <v>103116</v>
      </c>
      <c r="B390" s="151" t="s">
        <v>1981</v>
      </c>
      <c r="C390" s="151" t="s">
        <v>26</v>
      </c>
      <c r="D390" s="152" t="s">
        <v>1982</v>
      </c>
    </row>
    <row r="391" spans="1:4" x14ac:dyDescent="0.3">
      <c r="A391" s="151">
        <v>103117</v>
      </c>
      <c r="B391" s="151" t="s">
        <v>1983</v>
      </c>
      <c r="C391" s="151" t="s">
        <v>26</v>
      </c>
      <c r="D391" s="152" t="s">
        <v>1984</v>
      </c>
    </row>
    <row r="392" spans="1:4" x14ac:dyDescent="0.3">
      <c r="A392" s="151">
        <v>103118</v>
      </c>
      <c r="B392" s="151" t="s">
        <v>1985</v>
      </c>
      <c r="C392" s="151" t="s">
        <v>26</v>
      </c>
      <c r="D392" s="152" t="s">
        <v>1986</v>
      </c>
    </row>
    <row r="393" spans="1:4" x14ac:dyDescent="0.3">
      <c r="A393" s="151">
        <v>103119</v>
      </c>
      <c r="B393" s="151" t="s">
        <v>1987</v>
      </c>
      <c r="C393" s="151" t="s">
        <v>26</v>
      </c>
      <c r="D393" s="152" t="s">
        <v>1988</v>
      </c>
    </row>
    <row r="394" spans="1:4" x14ac:dyDescent="0.3">
      <c r="A394" s="151">
        <v>103120</v>
      </c>
      <c r="B394" s="151" t="s">
        <v>1989</v>
      </c>
      <c r="C394" s="151" t="s">
        <v>26</v>
      </c>
      <c r="D394" s="152" t="s">
        <v>1990</v>
      </c>
    </row>
    <row r="395" spans="1:4" x14ac:dyDescent="0.3">
      <c r="A395" s="151">
        <v>103121</v>
      </c>
      <c r="B395" s="151" t="s">
        <v>1991</v>
      </c>
      <c r="C395" s="151" t="s">
        <v>26</v>
      </c>
      <c r="D395" s="152" t="s">
        <v>1992</v>
      </c>
    </row>
    <row r="396" spans="1:4" x14ac:dyDescent="0.3">
      <c r="A396" s="151">
        <v>103122</v>
      </c>
      <c r="B396" s="151" t="s">
        <v>1993</v>
      </c>
      <c r="C396" s="151" t="s">
        <v>26</v>
      </c>
      <c r="D396" s="152" t="s">
        <v>1994</v>
      </c>
    </row>
    <row r="397" spans="1:4" x14ac:dyDescent="0.3">
      <c r="A397" s="151">
        <v>103123</v>
      </c>
      <c r="B397" s="151" t="s">
        <v>1995</v>
      </c>
      <c r="C397" s="151" t="s">
        <v>26</v>
      </c>
      <c r="D397" s="152" t="s">
        <v>1996</v>
      </c>
    </row>
    <row r="398" spans="1:4" x14ac:dyDescent="0.3">
      <c r="A398" s="151">
        <v>103124</v>
      </c>
      <c r="B398" s="151" t="s">
        <v>1997</v>
      </c>
      <c r="C398" s="151" t="s">
        <v>26</v>
      </c>
      <c r="D398" s="152" t="s">
        <v>1998</v>
      </c>
    </row>
    <row r="399" spans="1:4" x14ac:dyDescent="0.3">
      <c r="A399" s="151">
        <v>103125</v>
      </c>
      <c r="B399" s="151" t="s">
        <v>1999</v>
      </c>
      <c r="C399" s="151" t="s">
        <v>26</v>
      </c>
      <c r="D399" s="152" t="s">
        <v>2000</v>
      </c>
    </row>
    <row r="400" spans="1:4" x14ac:dyDescent="0.3">
      <c r="A400" s="151">
        <v>103126</v>
      </c>
      <c r="B400" s="151" t="s">
        <v>2001</v>
      </c>
      <c r="C400" s="151" t="s">
        <v>26</v>
      </c>
      <c r="D400" s="152" t="s">
        <v>2002</v>
      </c>
    </row>
    <row r="401" spans="1:4" x14ac:dyDescent="0.3">
      <c r="A401" s="151">
        <v>103127</v>
      </c>
      <c r="B401" s="151" t="s">
        <v>2003</v>
      </c>
      <c r="C401" s="151" t="s">
        <v>26</v>
      </c>
      <c r="D401" s="152" t="s">
        <v>2004</v>
      </c>
    </row>
    <row r="402" spans="1:4" x14ac:dyDescent="0.3">
      <c r="A402" s="151">
        <v>103128</v>
      </c>
      <c r="B402" s="151" t="s">
        <v>2005</v>
      </c>
      <c r="C402" s="151" t="s">
        <v>26</v>
      </c>
      <c r="D402" s="152" t="s">
        <v>2006</v>
      </c>
    </row>
    <row r="403" spans="1:4" x14ac:dyDescent="0.3">
      <c r="A403" s="151">
        <v>103129</v>
      </c>
      <c r="B403" s="151" t="s">
        <v>2007</v>
      </c>
      <c r="C403" s="151" t="s">
        <v>26</v>
      </c>
      <c r="D403" s="152" t="s">
        <v>2008</v>
      </c>
    </row>
    <row r="404" spans="1:4" x14ac:dyDescent="0.3">
      <c r="A404" s="151">
        <v>103130</v>
      </c>
      <c r="B404" s="151" t="s">
        <v>2009</v>
      </c>
      <c r="C404" s="151" t="s">
        <v>26</v>
      </c>
      <c r="D404" s="152" t="s">
        <v>2010</v>
      </c>
    </row>
    <row r="405" spans="1:4" x14ac:dyDescent="0.3">
      <c r="A405" s="151">
        <v>103131</v>
      </c>
      <c r="B405" s="151" t="s">
        <v>2011</v>
      </c>
      <c r="C405" s="151" t="s">
        <v>26</v>
      </c>
      <c r="D405" s="152" t="s">
        <v>2012</v>
      </c>
    </row>
    <row r="406" spans="1:4" x14ac:dyDescent="0.3">
      <c r="A406" s="151">
        <v>103132</v>
      </c>
      <c r="B406" s="151" t="s">
        <v>2013</v>
      </c>
      <c r="C406" s="151" t="s">
        <v>26</v>
      </c>
      <c r="D406" s="152" t="s">
        <v>2014</v>
      </c>
    </row>
    <row r="407" spans="1:4" x14ac:dyDescent="0.3">
      <c r="A407" s="151">
        <v>103133</v>
      </c>
      <c r="B407" s="151" t="s">
        <v>2015</v>
      </c>
      <c r="C407" s="151" t="s">
        <v>26</v>
      </c>
      <c r="D407" s="152" t="s">
        <v>2016</v>
      </c>
    </row>
    <row r="408" spans="1:4" x14ac:dyDescent="0.3">
      <c r="A408" s="151">
        <v>103134</v>
      </c>
      <c r="B408" s="151" t="s">
        <v>2017</v>
      </c>
      <c r="C408" s="151" t="s">
        <v>26</v>
      </c>
      <c r="D408" s="152" t="s">
        <v>2018</v>
      </c>
    </row>
    <row r="409" spans="1:4" x14ac:dyDescent="0.3">
      <c r="A409" s="151">
        <v>103135</v>
      </c>
      <c r="B409" s="151" t="s">
        <v>2019</v>
      </c>
      <c r="C409" s="151" t="s">
        <v>26</v>
      </c>
      <c r="D409" s="152" t="s">
        <v>2020</v>
      </c>
    </row>
    <row r="410" spans="1:4" x14ac:dyDescent="0.3">
      <c r="A410" s="151">
        <v>103136</v>
      </c>
      <c r="B410" s="151" t="s">
        <v>2021</v>
      </c>
      <c r="C410" s="151" t="s">
        <v>26</v>
      </c>
      <c r="D410" s="152" t="s">
        <v>2022</v>
      </c>
    </row>
    <row r="411" spans="1:4" x14ac:dyDescent="0.3">
      <c r="A411" s="151">
        <v>103137</v>
      </c>
      <c r="B411" s="151" t="s">
        <v>2023</v>
      </c>
      <c r="C411" s="151" t="s">
        <v>26</v>
      </c>
      <c r="D411" s="152" t="s">
        <v>2024</v>
      </c>
    </row>
    <row r="412" spans="1:4" x14ac:dyDescent="0.3">
      <c r="A412" s="151">
        <v>103138</v>
      </c>
      <c r="B412" s="151" t="s">
        <v>2025</v>
      </c>
      <c r="C412" s="151" t="s">
        <v>26</v>
      </c>
      <c r="D412" s="152" t="s">
        <v>2026</v>
      </c>
    </row>
    <row r="413" spans="1:4" x14ac:dyDescent="0.3">
      <c r="A413" s="151">
        <v>103139</v>
      </c>
      <c r="B413" s="151" t="s">
        <v>2027</v>
      </c>
      <c r="C413" s="151" t="s">
        <v>26</v>
      </c>
      <c r="D413" s="152" t="s">
        <v>2028</v>
      </c>
    </row>
    <row r="414" spans="1:4" x14ac:dyDescent="0.3">
      <c r="A414" s="151">
        <v>103140</v>
      </c>
      <c r="B414" s="151" t="s">
        <v>2029</v>
      </c>
      <c r="C414" s="151" t="s">
        <v>26</v>
      </c>
      <c r="D414" s="152" t="s">
        <v>2030</v>
      </c>
    </row>
    <row r="415" spans="1:4" x14ac:dyDescent="0.3">
      <c r="A415" s="151">
        <v>103141</v>
      </c>
      <c r="B415" s="151" t="s">
        <v>2031</v>
      </c>
      <c r="C415" s="151" t="s">
        <v>26</v>
      </c>
      <c r="D415" s="152" t="s">
        <v>2032</v>
      </c>
    </row>
    <row r="416" spans="1:4" x14ac:dyDescent="0.3">
      <c r="A416" s="151">
        <v>103142</v>
      </c>
      <c r="B416" s="151" t="s">
        <v>2033</v>
      </c>
      <c r="C416" s="151" t="s">
        <v>26</v>
      </c>
      <c r="D416" s="152" t="s">
        <v>2034</v>
      </c>
    </row>
    <row r="417" spans="1:4" x14ac:dyDescent="0.3">
      <c r="A417" s="151">
        <v>103143</v>
      </c>
      <c r="B417" s="151" t="s">
        <v>2035</v>
      </c>
      <c r="C417" s="151" t="s">
        <v>26</v>
      </c>
      <c r="D417" s="152" t="s">
        <v>2036</v>
      </c>
    </row>
    <row r="418" spans="1:4" x14ac:dyDescent="0.3">
      <c r="A418" s="151">
        <v>103144</v>
      </c>
      <c r="B418" s="151" t="s">
        <v>2037</v>
      </c>
      <c r="C418" s="151" t="s">
        <v>26</v>
      </c>
      <c r="D418" s="152" t="s">
        <v>2038</v>
      </c>
    </row>
    <row r="419" spans="1:4" x14ac:dyDescent="0.3">
      <c r="A419" s="151">
        <v>103145</v>
      </c>
      <c r="B419" s="151" t="s">
        <v>2039</v>
      </c>
      <c r="C419" s="151" t="s">
        <v>26</v>
      </c>
      <c r="D419" s="152" t="s">
        <v>2040</v>
      </c>
    </row>
    <row r="420" spans="1:4" x14ac:dyDescent="0.3">
      <c r="A420" s="151">
        <v>103146</v>
      </c>
      <c r="B420" s="151" t="s">
        <v>2041</v>
      </c>
      <c r="C420" s="151" t="s">
        <v>26</v>
      </c>
      <c r="D420" s="152" t="s">
        <v>2042</v>
      </c>
    </row>
    <row r="421" spans="1:4" x14ac:dyDescent="0.3">
      <c r="A421" s="151">
        <v>103147</v>
      </c>
      <c r="B421" s="151" t="s">
        <v>2043</v>
      </c>
      <c r="C421" s="151" t="s">
        <v>26</v>
      </c>
      <c r="D421" s="152" t="s">
        <v>2044</v>
      </c>
    </row>
    <row r="422" spans="1:4" x14ac:dyDescent="0.3">
      <c r="A422" s="151">
        <v>103148</v>
      </c>
      <c r="B422" s="151" t="s">
        <v>2045</v>
      </c>
      <c r="C422" s="151" t="s">
        <v>26</v>
      </c>
      <c r="D422" s="152" t="s">
        <v>2046</v>
      </c>
    </row>
    <row r="423" spans="1:4" x14ac:dyDescent="0.3">
      <c r="A423" s="151">
        <v>103149</v>
      </c>
      <c r="B423" s="151" t="s">
        <v>2047</v>
      </c>
      <c r="C423" s="151" t="s">
        <v>26</v>
      </c>
      <c r="D423" s="152" t="s">
        <v>2048</v>
      </c>
    </row>
    <row r="424" spans="1:4" x14ac:dyDescent="0.3">
      <c r="A424" s="151">
        <v>103150</v>
      </c>
      <c r="B424" s="151" t="s">
        <v>2049</v>
      </c>
      <c r="C424" s="151" t="s">
        <v>26</v>
      </c>
      <c r="D424" s="152" t="s">
        <v>2050</v>
      </c>
    </row>
    <row r="425" spans="1:4" x14ac:dyDescent="0.3">
      <c r="A425" s="151">
        <v>103151</v>
      </c>
      <c r="B425" s="151" t="s">
        <v>2051</v>
      </c>
      <c r="C425" s="151" t="s">
        <v>26</v>
      </c>
      <c r="D425" s="152" t="s">
        <v>2052</v>
      </c>
    </row>
    <row r="426" spans="1:4" x14ac:dyDescent="0.3">
      <c r="A426" s="151">
        <v>103152</v>
      </c>
      <c r="B426" s="151" t="s">
        <v>2053</v>
      </c>
      <c r="C426" s="151" t="s">
        <v>26</v>
      </c>
      <c r="D426" s="152" t="s">
        <v>2054</v>
      </c>
    </row>
    <row r="427" spans="1:4" x14ac:dyDescent="0.3">
      <c r="A427" s="151">
        <v>103372</v>
      </c>
      <c r="B427" s="151" t="s">
        <v>2055</v>
      </c>
      <c r="C427" s="151" t="s">
        <v>31</v>
      </c>
      <c r="D427" s="152" t="s">
        <v>2056</v>
      </c>
    </row>
    <row r="428" spans="1:4" x14ac:dyDescent="0.3">
      <c r="A428" s="151">
        <v>103373</v>
      </c>
      <c r="B428" s="151" t="s">
        <v>2057</v>
      </c>
      <c r="C428" s="151" t="s">
        <v>31</v>
      </c>
      <c r="D428" s="152" t="s">
        <v>2058</v>
      </c>
    </row>
    <row r="429" spans="1:4" x14ac:dyDescent="0.3">
      <c r="A429" s="151">
        <v>103376</v>
      </c>
      <c r="B429" s="151" t="s">
        <v>2059</v>
      </c>
      <c r="C429" s="151" t="s">
        <v>31</v>
      </c>
      <c r="D429" s="152" t="s">
        <v>2060</v>
      </c>
    </row>
    <row r="430" spans="1:4" x14ac:dyDescent="0.3">
      <c r="A430" s="151">
        <v>103377</v>
      </c>
      <c r="B430" s="151" t="s">
        <v>2061</v>
      </c>
      <c r="C430" s="151" t="s">
        <v>31</v>
      </c>
      <c r="D430" s="152" t="s">
        <v>2062</v>
      </c>
    </row>
    <row r="431" spans="1:4" x14ac:dyDescent="0.3">
      <c r="A431" s="151">
        <v>103379</v>
      </c>
      <c r="B431" s="151" t="s">
        <v>2063</v>
      </c>
      <c r="C431" s="151" t="s">
        <v>31</v>
      </c>
      <c r="D431" s="152" t="s">
        <v>2064</v>
      </c>
    </row>
    <row r="432" spans="1:4" x14ac:dyDescent="0.3">
      <c r="A432" s="151">
        <v>103383</v>
      </c>
      <c r="B432" s="151" t="s">
        <v>2065</v>
      </c>
      <c r="C432" s="151" t="s">
        <v>31</v>
      </c>
      <c r="D432" s="152" t="s">
        <v>2066</v>
      </c>
    </row>
    <row r="433" spans="1:4" x14ac:dyDescent="0.3">
      <c r="A433" s="151">
        <v>103385</v>
      </c>
      <c r="B433" s="151" t="s">
        <v>2067</v>
      </c>
      <c r="C433" s="151" t="s">
        <v>31</v>
      </c>
      <c r="D433" s="152" t="s">
        <v>2068</v>
      </c>
    </row>
    <row r="434" spans="1:4" x14ac:dyDescent="0.3">
      <c r="A434" s="151">
        <v>103387</v>
      </c>
      <c r="B434" s="151" t="s">
        <v>2069</v>
      </c>
      <c r="C434" s="151" t="s">
        <v>31</v>
      </c>
      <c r="D434" s="152" t="s">
        <v>2070</v>
      </c>
    </row>
    <row r="435" spans="1:4" x14ac:dyDescent="0.3">
      <c r="A435" s="151">
        <v>103389</v>
      </c>
      <c r="B435" s="151" t="s">
        <v>2071</v>
      </c>
      <c r="C435" s="151" t="s">
        <v>31</v>
      </c>
      <c r="D435" s="152" t="s">
        <v>2072</v>
      </c>
    </row>
    <row r="436" spans="1:4" x14ac:dyDescent="0.3">
      <c r="A436" s="151">
        <v>103391</v>
      </c>
      <c r="B436" s="151" t="s">
        <v>2073</v>
      </c>
      <c r="C436" s="151" t="s">
        <v>31</v>
      </c>
      <c r="D436" s="152" t="s">
        <v>2074</v>
      </c>
    </row>
    <row r="437" spans="1:4" x14ac:dyDescent="0.3">
      <c r="A437" s="151">
        <v>103392</v>
      </c>
      <c r="B437" s="151" t="s">
        <v>2075</v>
      </c>
      <c r="C437" s="151" t="s">
        <v>31</v>
      </c>
      <c r="D437" s="152" t="s">
        <v>2076</v>
      </c>
    </row>
    <row r="438" spans="1:4" x14ac:dyDescent="0.3">
      <c r="A438" s="151">
        <v>103393</v>
      </c>
      <c r="B438" s="151" t="s">
        <v>2077</v>
      </c>
      <c r="C438" s="151" t="s">
        <v>31</v>
      </c>
      <c r="D438" s="152" t="s">
        <v>2078</v>
      </c>
    </row>
    <row r="439" spans="1:4" x14ac:dyDescent="0.3">
      <c r="A439" s="151">
        <v>103397</v>
      </c>
      <c r="B439" s="151" t="s">
        <v>2079</v>
      </c>
      <c r="C439" s="151" t="s">
        <v>26</v>
      </c>
      <c r="D439" s="152" t="s">
        <v>2080</v>
      </c>
    </row>
    <row r="440" spans="1:4" x14ac:dyDescent="0.3">
      <c r="A440" s="151">
        <v>103398</v>
      </c>
      <c r="B440" s="151" t="s">
        <v>2081</v>
      </c>
      <c r="C440" s="151" t="s">
        <v>26</v>
      </c>
      <c r="D440" s="152" t="s">
        <v>2082</v>
      </c>
    </row>
    <row r="441" spans="1:4" x14ac:dyDescent="0.3">
      <c r="A441" s="151">
        <v>103399</v>
      </c>
      <c r="B441" s="151" t="s">
        <v>2083</v>
      </c>
      <c r="C441" s="151" t="s">
        <v>26</v>
      </c>
      <c r="D441" s="152" t="s">
        <v>2084</v>
      </c>
    </row>
    <row r="442" spans="1:4" x14ac:dyDescent="0.3">
      <c r="A442" s="151">
        <v>103400</v>
      </c>
      <c r="B442" s="151" t="s">
        <v>2085</v>
      </c>
      <c r="C442" s="151" t="s">
        <v>26</v>
      </c>
      <c r="D442" s="152" t="s">
        <v>2086</v>
      </c>
    </row>
    <row r="443" spans="1:4" x14ac:dyDescent="0.3">
      <c r="A443" s="151">
        <v>103401</v>
      </c>
      <c r="B443" s="151" t="s">
        <v>2087</v>
      </c>
      <c r="C443" s="151" t="s">
        <v>26</v>
      </c>
      <c r="D443" s="152" t="s">
        <v>2088</v>
      </c>
    </row>
    <row r="444" spans="1:4" x14ac:dyDescent="0.3">
      <c r="A444" s="151">
        <v>103402</v>
      </c>
      <c r="B444" s="151" t="s">
        <v>2089</v>
      </c>
      <c r="C444" s="151" t="s">
        <v>26</v>
      </c>
      <c r="D444" s="152" t="s">
        <v>2090</v>
      </c>
    </row>
    <row r="445" spans="1:4" x14ac:dyDescent="0.3">
      <c r="A445" s="151">
        <v>103403</v>
      </c>
      <c r="B445" s="151" t="s">
        <v>2091</v>
      </c>
      <c r="C445" s="151" t="s">
        <v>26</v>
      </c>
      <c r="D445" s="152" t="s">
        <v>1715</v>
      </c>
    </row>
    <row r="446" spans="1:4" x14ac:dyDescent="0.3">
      <c r="A446" s="151">
        <v>103404</v>
      </c>
      <c r="B446" s="151" t="s">
        <v>2092</v>
      </c>
      <c r="C446" s="151" t="s">
        <v>26</v>
      </c>
      <c r="D446" s="152" t="s">
        <v>2093</v>
      </c>
    </row>
    <row r="447" spans="1:4" x14ac:dyDescent="0.3">
      <c r="A447" s="151">
        <v>103405</v>
      </c>
      <c r="B447" s="151" t="s">
        <v>2094</v>
      </c>
      <c r="C447" s="151" t="s">
        <v>26</v>
      </c>
      <c r="D447" s="152" t="s">
        <v>2095</v>
      </c>
    </row>
    <row r="448" spans="1:4" x14ac:dyDescent="0.3">
      <c r="A448" s="151">
        <v>103406</v>
      </c>
      <c r="B448" s="151" t="s">
        <v>2096</v>
      </c>
      <c r="C448" s="151" t="s">
        <v>26</v>
      </c>
      <c r="D448" s="152" t="s">
        <v>2097</v>
      </c>
    </row>
    <row r="449" spans="1:4" x14ac:dyDescent="0.3">
      <c r="A449" s="151">
        <v>103407</v>
      </c>
      <c r="B449" s="151" t="s">
        <v>2098</v>
      </c>
      <c r="C449" s="151" t="s">
        <v>26</v>
      </c>
      <c r="D449" s="152" t="s">
        <v>2099</v>
      </c>
    </row>
    <row r="450" spans="1:4" x14ac:dyDescent="0.3">
      <c r="A450" s="151">
        <v>103408</v>
      </c>
      <c r="B450" s="151" t="s">
        <v>2100</v>
      </c>
      <c r="C450" s="151" t="s">
        <v>26</v>
      </c>
      <c r="D450" s="152" t="s">
        <v>2101</v>
      </c>
    </row>
    <row r="451" spans="1:4" x14ac:dyDescent="0.3">
      <c r="A451" s="151">
        <v>103409</v>
      </c>
      <c r="B451" s="151" t="s">
        <v>2102</v>
      </c>
      <c r="C451" s="151" t="s">
        <v>26</v>
      </c>
      <c r="D451" s="152" t="s">
        <v>2103</v>
      </c>
    </row>
    <row r="452" spans="1:4" x14ac:dyDescent="0.3">
      <c r="A452" s="151">
        <v>103410</v>
      </c>
      <c r="B452" s="151" t="s">
        <v>2104</v>
      </c>
      <c r="C452" s="151" t="s">
        <v>26</v>
      </c>
      <c r="D452" s="152" t="s">
        <v>2105</v>
      </c>
    </row>
    <row r="453" spans="1:4" x14ac:dyDescent="0.3">
      <c r="A453" s="151">
        <v>103411</v>
      </c>
      <c r="B453" s="151" t="s">
        <v>2106</v>
      </c>
      <c r="C453" s="151" t="s">
        <v>26</v>
      </c>
      <c r="D453" s="152" t="s">
        <v>2107</v>
      </c>
    </row>
    <row r="454" spans="1:4" x14ac:dyDescent="0.3">
      <c r="A454" s="151">
        <v>103412</v>
      </c>
      <c r="B454" s="151" t="s">
        <v>2108</v>
      </c>
      <c r="C454" s="151" t="s">
        <v>26</v>
      </c>
      <c r="D454" s="152" t="s">
        <v>1924</v>
      </c>
    </row>
    <row r="455" spans="1:4" x14ac:dyDescent="0.3">
      <c r="A455" s="151">
        <v>103413</v>
      </c>
      <c r="B455" s="151" t="s">
        <v>2109</v>
      </c>
      <c r="C455" s="151" t="s">
        <v>26</v>
      </c>
      <c r="D455" s="152" t="s">
        <v>2110</v>
      </c>
    </row>
    <row r="456" spans="1:4" x14ac:dyDescent="0.3">
      <c r="A456" s="151">
        <v>103414</v>
      </c>
      <c r="B456" s="151" t="s">
        <v>2111</v>
      </c>
      <c r="C456" s="151" t="s">
        <v>26</v>
      </c>
      <c r="D456" s="152" t="s">
        <v>1715</v>
      </c>
    </row>
    <row r="457" spans="1:4" x14ac:dyDescent="0.3">
      <c r="A457" s="151">
        <v>103415</v>
      </c>
      <c r="B457" s="151" t="s">
        <v>2112</v>
      </c>
      <c r="C457" s="151" t="s">
        <v>26</v>
      </c>
      <c r="D457" s="152" t="s">
        <v>2113</v>
      </c>
    </row>
    <row r="458" spans="1:4" x14ac:dyDescent="0.3">
      <c r="A458" s="151">
        <v>103416</v>
      </c>
      <c r="B458" s="151" t="s">
        <v>2114</v>
      </c>
      <c r="C458" s="151" t="s">
        <v>26</v>
      </c>
      <c r="D458" s="152" t="s">
        <v>2115</v>
      </c>
    </row>
    <row r="459" spans="1:4" x14ac:dyDescent="0.3">
      <c r="A459" s="151">
        <v>103417</v>
      </c>
      <c r="B459" s="151" t="s">
        <v>2116</v>
      </c>
      <c r="C459" s="151" t="s">
        <v>26</v>
      </c>
      <c r="D459" s="152" t="s">
        <v>2117</v>
      </c>
    </row>
    <row r="460" spans="1:4" x14ac:dyDescent="0.3">
      <c r="A460" s="151">
        <v>103418</v>
      </c>
      <c r="B460" s="151" t="s">
        <v>2118</v>
      </c>
      <c r="C460" s="151" t="s">
        <v>26</v>
      </c>
      <c r="D460" s="152" t="s">
        <v>2105</v>
      </c>
    </row>
    <row r="461" spans="1:4" x14ac:dyDescent="0.3">
      <c r="A461" s="151">
        <v>103419</v>
      </c>
      <c r="B461" s="151" t="s">
        <v>2119</v>
      </c>
      <c r="C461" s="151" t="s">
        <v>26</v>
      </c>
      <c r="D461" s="152" t="s">
        <v>2120</v>
      </c>
    </row>
    <row r="462" spans="1:4" x14ac:dyDescent="0.3">
      <c r="A462" s="151">
        <v>103420</v>
      </c>
      <c r="B462" s="151" t="s">
        <v>2121</v>
      </c>
      <c r="C462" s="151" t="s">
        <v>26</v>
      </c>
      <c r="D462" s="152" t="s">
        <v>2122</v>
      </c>
    </row>
    <row r="463" spans="1:4" x14ac:dyDescent="0.3">
      <c r="A463" s="151">
        <v>103421</v>
      </c>
      <c r="B463" s="151" t="s">
        <v>2123</v>
      </c>
      <c r="C463" s="151" t="s">
        <v>26</v>
      </c>
      <c r="D463" s="152" t="s">
        <v>2124</v>
      </c>
    </row>
    <row r="464" spans="1:4" x14ac:dyDescent="0.3">
      <c r="A464" s="151">
        <v>103422</v>
      </c>
      <c r="B464" s="151" t="s">
        <v>2125</v>
      </c>
      <c r="C464" s="151" t="s">
        <v>26</v>
      </c>
      <c r="D464" s="152" t="s">
        <v>2126</v>
      </c>
    </row>
    <row r="465" spans="1:4" x14ac:dyDescent="0.3">
      <c r="A465" s="151">
        <v>103423</v>
      </c>
      <c r="B465" s="151" t="s">
        <v>2127</v>
      </c>
      <c r="C465" s="151" t="s">
        <v>26</v>
      </c>
      <c r="D465" s="152" t="s">
        <v>2128</v>
      </c>
    </row>
    <row r="466" spans="1:4" x14ac:dyDescent="0.3">
      <c r="A466" s="151">
        <v>103424</v>
      </c>
      <c r="B466" s="151" t="s">
        <v>2129</v>
      </c>
      <c r="C466" s="151" t="s">
        <v>26</v>
      </c>
      <c r="D466" s="152" t="s">
        <v>2130</v>
      </c>
    </row>
    <row r="467" spans="1:4" x14ac:dyDescent="0.3">
      <c r="A467" s="151">
        <v>103425</v>
      </c>
      <c r="B467" s="151" t="s">
        <v>2131</v>
      </c>
      <c r="C467" s="151" t="s">
        <v>26</v>
      </c>
      <c r="D467" s="152" t="s">
        <v>2132</v>
      </c>
    </row>
    <row r="468" spans="1:4" x14ac:dyDescent="0.3">
      <c r="A468" s="151">
        <v>103426</v>
      </c>
      <c r="B468" s="151" t="s">
        <v>2133</v>
      </c>
      <c r="C468" s="151" t="s">
        <v>26</v>
      </c>
      <c r="D468" s="152" t="s">
        <v>2134</v>
      </c>
    </row>
    <row r="469" spans="1:4" x14ac:dyDescent="0.3">
      <c r="A469" s="151">
        <v>103427</v>
      </c>
      <c r="B469" s="151" t="s">
        <v>2135</v>
      </c>
      <c r="C469" s="151" t="s">
        <v>26</v>
      </c>
      <c r="D469" s="152" t="s">
        <v>2136</v>
      </c>
    </row>
    <row r="470" spans="1:4" x14ac:dyDescent="0.3">
      <c r="A470" s="151">
        <v>103428</v>
      </c>
      <c r="B470" s="151" t="s">
        <v>2137</v>
      </c>
      <c r="C470" s="151" t="s">
        <v>26</v>
      </c>
      <c r="D470" s="152" t="s">
        <v>2138</v>
      </c>
    </row>
    <row r="471" spans="1:4" x14ac:dyDescent="0.3">
      <c r="A471" s="151">
        <v>103429</v>
      </c>
      <c r="B471" s="151" t="s">
        <v>2139</v>
      </c>
      <c r="C471" s="151" t="s">
        <v>26</v>
      </c>
      <c r="D471" s="152" t="s">
        <v>2140</v>
      </c>
    </row>
    <row r="472" spans="1:4" x14ac:dyDescent="0.3">
      <c r="A472" s="151">
        <v>103430</v>
      </c>
      <c r="B472" s="151" t="s">
        <v>2141</v>
      </c>
      <c r="C472" s="151" t="s">
        <v>26</v>
      </c>
      <c r="D472" s="152" t="s">
        <v>2142</v>
      </c>
    </row>
    <row r="473" spans="1:4" x14ac:dyDescent="0.3">
      <c r="A473" s="151">
        <v>103431</v>
      </c>
      <c r="B473" s="151" t="s">
        <v>2143</v>
      </c>
      <c r="C473" s="151" t="s">
        <v>26</v>
      </c>
      <c r="D473" s="152" t="s">
        <v>2144</v>
      </c>
    </row>
    <row r="474" spans="1:4" x14ac:dyDescent="0.3">
      <c r="A474" s="151">
        <v>103432</v>
      </c>
      <c r="B474" s="151" t="s">
        <v>2145</v>
      </c>
      <c r="C474" s="151" t="s">
        <v>26</v>
      </c>
      <c r="D474" s="152" t="s">
        <v>2146</v>
      </c>
    </row>
    <row r="475" spans="1:4" x14ac:dyDescent="0.3">
      <c r="A475" s="151">
        <v>103433</v>
      </c>
      <c r="B475" s="151" t="s">
        <v>2147</v>
      </c>
      <c r="C475" s="151" t="s">
        <v>26</v>
      </c>
      <c r="D475" s="152" t="s">
        <v>2148</v>
      </c>
    </row>
    <row r="476" spans="1:4" x14ac:dyDescent="0.3">
      <c r="A476" s="151">
        <v>103434</v>
      </c>
      <c r="B476" s="151" t="s">
        <v>2149</v>
      </c>
      <c r="C476" s="151" t="s">
        <v>26</v>
      </c>
      <c r="D476" s="152" t="s">
        <v>2150</v>
      </c>
    </row>
    <row r="477" spans="1:4" x14ac:dyDescent="0.3">
      <c r="A477" s="151">
        <v>103435</v>
      </c>
      <c r="B477" s="151" t="s">
        <v>2151</v>
      </c>
      <c r="C477" s="151" t="s">
        <v>26</v>
      </c>
      <c r="D477" s="152" t="s">
        <v>2152</v>
      </c>
    </row>
    <row r="478" spans="1:4" x14ac:dyDescent="0.3">
      <c r="A478" s="151">
        <v>103436</v>
      </c>
      <c r="B478" s="151" t="s">
        <v>2153</v>
      </c>
      <c r="C478" s="151" t="s">
        <v>26</v>
      </c>
      <c r="D478" s="152" t="s">
        <v>2154</v>
      </c>
    </row>
    <row r="479" spans="1:4" x14ac:dyDescent="0.3">
      <c r="A479" s="151">
        <v>103437</v>
      </c>
      <c r="B479" s="151" t="s">
        <v>2155</v>
      </c>
      <c r="C479" s="151" t="s">
        <v>26</v>
      </c>
      <c r="D479" s="152" t="s">
        <v>2156</v>
      </c>
    </row>
    <row r="480" spans="1:4" x14ac:dyDescent="0.3">
      <c r="A480" s="151">
        <v>103438</v>
      </c>
      <c r="B480" s="151" t="s">
        <v>2157</v>
      </c>
      <c r="C480" s="151" t="s">
        <v>26</v>
      </c>
      <c r="D480" s="152" t="s">
        <v>2156</v>
      </c>
    </row>
    <row r="481" spans="1:4" x14ac:dyDescent="0.3">
      <c r="A481" s="151">
        <v>103439</v>
      </c>
      <c r="B481" s="151" t="s">
        <v>2158</v>
      </c>
      <c r="C481" s="151" t="s">
        <v>26</v>
      </c>
      <c r="D481" s="152" t="s">
        <v>2159</v>
      </c>
    </row>
    <row r="482" spans="1:4" x14ac:dyDescent="0.3">
      <c r="A482" s="151">
        <v>103440</v>
      </c>
      <c r="B482" s="151" t="s">
        <v>2160</v>
      </c>
      <c r="C482" s="151" t="s">
        <v>26</v>
      </c>
      <c r="D482" s="152" t="s">
        <v>2161</v>
      </c>
    </row>
    <row r="483" spans="1:4" x14ac:dyDescent="0.3">
      <c r="A483" s="151">
        <v>103441</v>
      </c>
      <c r="B483" s="151" t="s">
        <v>2162</v>
      </c>
      <c r="C483" s="151" t="s">
        <v>26</v>
      </c>
      <c r="D483" s="152" t="s">
        <v>2163</v>
      </c>
    </row>
    <row r="484" spans="1:4" x14ac:dyDescent="0.3">
      <c r="A484" s="151">
        <v>103442</v>
      </c>
      <c r="B484" s="151" t="s">
        <v>2164</v>
      </c>
      <c r="C484" s="151" t="s">
        <v>26</v>
      </c>
      <c r="D484" s="152" t="s">
        <v>2165</v>
      </c>
    </row>
    <row r="485" spans="1:4" x14ac:dyDescent="0.3">
      <c r="A485" s="151">
        <v>98441</v>
      </c>
      <c r="B485" s="151" t="s">
        <v>2166</v>
      </c>
      <c r="C485" s="151" t="s">
        <v>2167</v>
      </c>
      <c r="D485" s="152" t="s">
        <v>2168</v>
      </c>
    </row>
    <row r="486" spans="1:4" x14ac:dyDescent="0.3">
      <c r="A486" s="151">
        <v>98443</v>
      </c>
      <c r="B486" s="151" t="s">
        <v>2169</v>
      </c>
      <c r="C486" s="151" t="s">
        <v>2167</v>
      </c>
      <c r="D486" s="152" t="s">
        <v>2170</v>
      </c>
    </row>
    <row r="487" spans="1:4" x14ac:dyDescent="0.3">
      <c r="A487" s="151">
        <v>98445</v>
      </c>
      <c r="B487" s="151" t="s">
        <v>2171</v>
      </c>
      <c r="C487" s="151" t="s">
        <v>2167</v>
      </c>
      <c r="D487" s="152" t="s">
        <v>2172</v>
      </c>
    </row>
    <row r="488" spans="1:4" x14ac:dyDescent="0.3">
      <c r="A488" s="151">
        <v>98446</v>
      </c>
      <c r="B488" s="151" t="s">
        <v>2173</v>
      </c>
      <c r="C488" s="151" t="s">
        <v>2167</v>
      </c>
      <c r="D488" s="152" t="s">
        <v>2174</v>
      </c>
    </row>
    <row r="489" spans="1:4" x14ac:dyDescent="0.3">
      <c r="A489" s="151">
        <v>98447</v>
      </c>
      <c r="B489" s="151" t="s">
        <v>2175</v>
      </c>
      <c r="C489" s="151" t="s">
        <v>2167</v>
      </c>
      <c r="D489" s="152" t="s">
        <v>2176</v>
      </c>
    </row>
    <row r="490" spans="1:4" x14ac:dyDescent="0.3">
      <c r="A490" s="151">
        <v>98448</v>
      </c>
      <c r="B490" s="151" t="s">
        <v>2177</v>
      </c>
      <c r="C490" s="151" t="s">
        <v>2167</v>
      </c>
      <c r="D490" s="152" t="s">
        <v>2178</v>
      </c>
    </row>
    <row r="491" spans="1:4" x14ac:dyDescent="0.3">
      <c r="A491" s="151">
        <v>98449</v>
      </c>
      <c r="B491" s="151" t="s">
        <v>2179</v>
      </c>
      <c r="C491" s="151" t="s">
        <v>2167</v>
      </c>
      <c r="D491" s="152" t="s">
        <v>2180</v>
      </c>
    </row>
    <row r="492" spans="1:4" x14ac:dyDescent="0.3">
      <c r="A492" s="151">
        <v>98451</v>
      </c>
      <c r="B492" s="151" t="s">
        <v>2181</v>
      </c>
      <c r="C492" s="151" t="s">
        <v>2167</v>
      </c>
      <c r="D492" s="152" t="s">
        <v>2182</v>
      </c>
    </row>
    <row r="493" spans="1:4" x14ac:dyDescent="0.3">
      <c r="A493" s="151">
        <v>98453</v>
      </c>
      <c r="B493" s="151" t="s">
        <v>2183</v>
      </c>
      <c r="C493" s="151" t="s">
        <v>2167</v>
      </c>
      <c r="D493" s="152" t="s">
        <v>2184</v>
      </c>
    </row>
    <row r="494" spans="1:4" x14ac:dyDescent="0.3">
      <c r="A494" s="151">
        <v>98454</v>
      </c>
      <c r="B494" s="151" t="s">
        <v>2185</v>
      </c>
      <c r="C494" s="151" t="s">
        <v>2167</v>
      </c>
      <c r="D494" s="152" t="s">
        <v>2186</v>
      </c>
    </row>
    <row r="495" spans="1:4" x14ac:dyDescent="0.3">
      <c r="A495" s="151">
        <v>98455</v>
      </c>
      <c r="B495" s="151" t="s">
        <v>2187</v>
      </c>
      <c r="C495" s="151" t="s">
        <v>2167</v>
      </c>
      <c r="D495" s="152" t="s">
        <v>2188</v>
      </c>
    </row>
    <row r="496" spans="1:4" x14ac:dyDescent="0.3">
      <c r="A496" s="151">
        <v>98456</v>
      </c>
      <c r="B496" s="151" t="s">
        <v>2189</v>
      </c>
      <c r="C496" s="151" t="s">
        <v>2167</v>
      </c>
      <c r="D496" s="152" t="s">
        <v>2190</v>
      </c>
    </row>
    <row r="497" spans="1:4" x14ac:dyDescent="0.3">
      <c r="A497" s="151">
        <v>98458</v>
      </c>
      <c r="B497" s="151" t="s">
        <v>2191</v>
      </c>
      <c r="C497" s="151" t="s">
        <v>2167</v>
      </c>
      <c r="D497" s="152" t="s">
        <v>2192</v>
      </c>
    </row>
    <row r="498" spans="1:4" x14ac:dyDescent="0.3">
      <c r="A498" s="151">
        <v>98459</v>
      </c>
      <c r="B498" s="151" t="s">
        <v>647</v>
      </c>
      <c r="C498" s="151" t="s">
        <v>2167</v>
      </c>
      <c r="D498" s="152" t="s">
        <v>2193</v>
      </c>
    </row>
    <row r="499" spans="1:4" x14ac:dyDescent="0.3">
      <c r="A499" s="151">
        <v>98460</v>
      </c>
      <c r="B499" s="151" t="s">
        <v>2194</v>
      </c>
      <c r="C499" s="151" t="s">
        <v>2167</v>
      </c>
      <c r="D499" s="152" t="s">
        <v>2195</v>
      </c>
    </row>
    <row r="500" spans="1:4" x14ac:dyDescent="0.3">
      <c r="A500" s="151">
        <v>98461</v>
      </c>
      <c r="B500" s="151" t="s">
        <v>2196</v>
      </c>
      <c r="C500" s="151" t="s">
        <v>26</v>
      </c>
      <c r="D500" s="152" t="s">
        <v>2197</v>
      </c>
    </row>
    <row r="501" spans="1:4" x14ac:dyDescent="0.3">
      <c r="A501" s="151">
        <v>98462</v>
      </c>
      <c r="B501" s="151" t="s">
        <v>2198</v>
      </c>
      <c r="C501" s="151" t="s">
        <v>26</v>
      </c>
      <c r="D501" s="152" t="s">
        <v>2199</v>
      </c>
    </row>
    <row r="502" spans="1:4" x14ac:dyDescent="0.3">
      <c r="A502" s="151">
        <v>105113</v>
      </c>
      <c r="B502" s="151" t="s">
        <v>2200</v>
      </c>
      <c r="C502" s="151" t="s">
        <v>26</v>
      </c>
      <c r="D502" s="152" t="s">
        <v>2201</v>
      </c>
    </row>
    <row r="503" spans="1:4" x14ac:dyDescent="0.3">
      <c r="A503" s="151">
        <v>105114</v>
      </c>
      <c r="B503" s="151" t="s">
        <v>2202</v>
      </c>
      <c r="C503" s="151" t="s">
        <v>2203</v>
      </c>
      <c r="D503" s="152" t="s">
        <v>2204</v>
      </c>
    </row>
    <row r="504" spans="1:4" x14ac:dyDescent="0.3">
      <c r="A504" s="151">
        <v>105115</v>
      </c>
      <c r="B504" s="151" t="s">
        <v>2205</v>
      </c>
      <c r="C504" s="151" t="s">
        <v>26</v>
      </c>
      <c r="D504" s="152" t="s">
        <v>2206</v>
      </c>
    </row>
    <row r="505" spans="1:4" x14ac:dyDescent="0.3">
      <c r="A505" s="151">
        <v>105116</v>
      </c>
      <c r="B505" s="151" t="s">
        <v>2207</v>
      </c>
      <c r="C505" s="151" t="s">
        <v>26</v>
      </c>
      <c r="D505" s="152" t="s">
        <v>2208</v>
      </c>
    </row>
    <row r="506" spans="1:4" x14ac:dyDescent="0.3">
      <c r="A506" s="151">
        <v>105126</v>
      </c>
      <c r="B506" s="151" t="s">
        <v>2209</v>
      </c>
      <c r="C506" s="151" t="s">
        <v>31</v>
      </c>
      <c r="D506" s="152" t="s">
        <v>2210</v>
      </c>
    </row>
    <row r="507" spans="1:4" x14ac:dyDescent="0.3">
      <c r="A507" s="151">
        <v>105127</v>
      </c>
      <c r="B507" s="151" t="s">
        <v>2211</v>
      </c>
      <c r="C507" s="151" t="s">
        <v>31</v>
      </c>
      <c r="D507" s="152" t="s">
        <v>2212</v>
      </c>
    </row>
    <row r="508" spans="1:4" x14ac:dyDescent="0.3">
      <c r="A508" s="151">
        <v>105128</v>
      </c>
      <c r="B508" s="151" t="s">
        <v>2213</v>
      </c>
      <c r="C508" s="151" t="s">
        <v>31</v>
      </c>
      <c r="D508" s="152" t="s">
        <v>2214</v>
      </c>
    </row>
    <row r="509" spans="1:4" x14ac:dyDescent="0.3">
      <c r="A509" s="151">
        <v>105130</v>
      </c>
      <c r="B509" s="151" t="s">
        <v>2215</v>
      </c>
      <c r="C509" s="151" t="s">
        <v>31</v>
      </c>
      <c r="D509" s="152" t="s">
        <v>2216</v>
      </c>
    </row>
    <row r="510" spans="1:4" x14ac:dyDescent="0.3">
      <c r="A510" s="151">
        <v>5631</v>
      </c>
      <c r="B510" s="151" t="s">
        <v>2217</v>
      </c>
      <c r="C510" s="151" t="s">
        <v>225</v>
      </c>
      <c r="D510" s="152" t="s">
        <v>2218</v>
      </c>
    </row>
    <row r="511" spans="1:4" x14ac:dyDescent="0.3">
      <c r="A511" s="151">
        <v>5678</v>
      </c>
      <c r="B511" s="151" t="s">
        <v>2219</v>
      </c>
      <c r="C511" s="151" t="s">
        <v>225</v>
      </c>
      <c r="D511" s="152" t="s">
        <v>2220</v>
      </c>
    </row>
    <row r="512" spans="1:4" x14ac:dyDescent="0.3">
      <c r="A512" s="151">
        <v>5680</v>
      </c>
      <c r="B512" s="151" t="s">
        <v>2221</v>
      </c>
      <c r="C512" s="151" t="s">
        <v>225</v>
      </c>
      <c r="D512" s="152" t="s">
        <v>2222</v>
      </c>
    </row>
    <row r="513" spans="1:4" x14ac:dyDescent="0.3">
      <c r="A513" s="151">
        <v>5684</v>
      </c>
      <c r="B513" s="151" t="s">
        <v>2223</v>
      </c>
      <c r="C513" s="151" t="s">
        <v>225</v>
      </c>
      <c r="D513" s="152" t="s">
        <v>2224</v>
      </c>
    </row>
    <row r="514" spans="1:4" x14ac:dyDescent="0.3">
      <c r="A514" s="151">
        <v>5689</v>
      </c>
      <c r="B514" s="151" t="s">
        <v>2225</v>
      </c>
      <c r="C514" s="151" t="s">
        <v>225</v>
      </c>
      <c r="D514" s="152" t="s">
        <v>2226</v>
      </c>
    </row>
    <row r="515" spans="1:4" x14ac:dyDescent="0.3">
      <c r="A515" s="151">
        <v>5795</v>
      </c>
      <c r="B515" s="151" t="s">
        <v>2227</v>
      </c>
      <c r="C515" s="151" t="s">
        <v>225</v>
      </c>
      <c r="D515" s="152" t="s">
        <v>2228</v>
      </c>
    </row>
    <row r="516" spans="1:4" x14ac:dyDescent="0.3">
      <c r="A516" s="151">
        <v>5811</v>
      </c>
      <c r="B516" s="151" t="s">
        <v>2229</v>
      </c>
      <c r="C516" s="151" t="s">
        <v>225</v>
      </c>
      <c r="D516" s="152" t="s">
        <v>2230</v>
      </c>
    </row>
    <row r="517" spans="1:4" x14ac:dyDescent="0.3">
      <c r="A517" s="151">
        <v>5823</v>
      </c>
      <c r="B517" s="151" t="s">
        <v>2231</v>
      </c>
      <c r="C517" s="151" t="s">
        <v>225</v>
      </c>
      <c r="D517" s="152" t="s">
        <v>2232</v>
      </c>
    </row>
    <row r="518" spans="1:4" x14ac:dyDescent="0.3">
      <c r="A518" s="151">
        <v>5824</v>
      </c>
      <c r="B518" s="151" t="s">
        <v>2233</v>
      </c>
      <c r="C518" s="151" t="s">
        <v>225</v>
      </c>
      <c r="D518" s="152" t="s">
        <v>2234</v>
      </c>
    </row>
    <row r="519" spans="1:4" x14ac:dyDescent="0.3">
      <c r="A519" s="151">
        <v>5835</v>
      </c>
      <c r="B519" s="151" t="s">
        <v>2235</v>
      </c>
      <c r="C519" s="151" t="s">
        <v>225</v>
      </c>
      <c r="D519" s="152" t="s">
        <v>2236</v>
      </c>
    </row>
    <row r="520" spans="1:4" x14ac:dyDescent="0.3">
      <c r="A520" s="151">
        <v>5839</v>
      </c>
      <c r="B520" s="151" t="s">
        <v>2237</v>
      </c>
      <c r="C520" s="151" t="s">
        <v>225</v>
      </c>
      <c r="D520" s="152" t="s">
        <v>2238</v>
      </c>
    </row>
    <row r="521" spans="1:4" x14ac:dyDescent="0.3">
      <c r="A521" s="151">
        <v>5843</v>
      </c>
      <c r="B521" s="151" t="s">
        <v>2239</v>
      </c>
      <c r="C521" s="151" t="s">
        <v>225</v>
      </c>
      <c r="D521" s="152" t="s">
        <v>2240</v>
      </c>
    </row>
    <row r="522" spans="1:4" x14ac:dyDescent="0.3">
      <c r="A522" s="151">
        <v>5847</v>
      </c>
      <c r="B522" s="151" t="s">
        <v>2241</v>
      </c>
      <c r="C522" s="151" t="s">
        <v>225</v>
      </c>
      <c r="D522" s="152" t="s">
        <v>2242</v>
      </c>
    </row>
    <row r="523" spans="1:4" x14ac:dyDescent="0.3">
      <c r="A523" s="151">
        <v>5851</v>
      </c>
      <c r="B523" s="151" t="s">
        <v>2243</v>
      </c>
      <c r="C523" s="151" t="s">
        <v>225</v>
      </c>
      <c r="D523" s="152" t="s">
        <v>2244</v>
      </c>
    </row>
    <row r="524" spans="1:4" x14ac:dyDescent="0.3">
      <c r="A524" s="151">
        <v>5855</v>
      </c>
      <c r="B524" s="151" t="s">
        <v>2245</v>
      </c>
      <c r="C524" s="151" t="s">
        <v>225</v>
      </c>
      <c r="D524" s="152" t="s">
        <v>2246</v>
      </c>
    </row>
    <row r="525" spans="1:4" x14ac:dyDescent="0.3">
      <c r="A525" s="151">
        <v>5863</v>
      </c>
      <c r="B525" s="151" t="s">
        <v>2247</v>
      </c>
      <c r="C525" s="151" t="s">
        <v>225</v>
      </c>
      <c r="D525" s="152" t="s">
        <v>2248</v>
      </c>
    </row>
    <row r="526" spans="1:4" x14ac:dyDescent="0.3">
      <c r="A526" s="151">
        <v>5867</v>
      </c>
      <c r="B526" s="151" t="s">
        <v>2249</v>
      </c>
      <c r="C526" s="151" t="s">
        <v>225</v>
      </c>
      <c r="D526" s="152" t="s">
        <v>2250</v>
      </c>
    </row>
    <row r="527" spans="1:4" x14ac:dyDescent="0.3">
      <c r="A527" s="151">
        <v>5875</v>
      </c>
      <c r="B527" s="151" t="s">
        <v>2251</v>
      </c>
      <c r="C527" s="151" t="s">
        <v>225</v>
      </c>
      <c r="D527" s="152" t="s">
        <v>2252</v>
      </c>
    </row>
    <row r="528" spans="1:4" x14ac:dyDescent="0.3">
      <c r="A528" s="151">
        <v>5879</v>
      </c>
      <c r="B528" s="151" t="s">
        <v>2253</v>
      </c>
      <c r="C528" s="151" t="s">
        <v>225</v>
      </c>
      <c r="D528" s="152" t="s">
        <v>2254</v>
      </c>
    </row>
    <row r="529" spans="1:4" x14ac:dyDescent="0.3">
      <c r="A529" s="151">
        <v>5882</v>
      </c>
      <c r="B529" s="151" t="s">
        <v>2255</v>
      </c>
      <c r="C529" s="151" t="s">
        <v>225</v>
      </c>
      <c r="D529" s="152" t="s">
        <v>2256</v>
      </c>
    </row>
    <row r="530" spans="1:4" x14ac:dyDescent="0.3">
      <c r="A530" s="151">
        <v>5890</v>
      </c>
      <c r="B530" s="151" t="s">
        <v>2257</v>
      </c>
      <c r="C530" s="151" t="s">
        <v>225</v>
      </c>
      <c r="D530" s="152" t="s">
        <v>2258</v>
      </c>
    </row>
    <row r="531" spans="1:4" x14ac:dyDescent="0.3">
      <c r="A531" s="151">
        <v>5894</v>
      </c>
      <c r="B531" s="151" t="s">
        <v>2259</v>
      </c>
      <c r="C531" s="151" t="s">
        <v>225</v>
      </c>
      <c r="D531" s="152" t="s">
        <v>2260</v>
      </c>
    </row>
    <row r="532" spans="1:4" x14ac:dyDescent="0.3">
      <c r="A532" s="151">
        <v>5901</v>
      </c>
      <c r="B532" s="151" t="s">
        <v>2261</v>
      </c>
      <c r="C532" s="151" t="s">
        <v>225</v>
      </c>
      <c r="D532" s="152" t="s">
        <v>2262</v>
      </c>
    </row>
    <row r="533" spans="1:4" x14ac:dyDescent="0.3">
      <c r="A533" s="151">
        <v>5909</v>
      </c>
      <c r="B533" s="151" t="s">
        <v>2263</v>
      </c>
      <c r="C533" s="151" t="s">
        <v>225</v>
      </c>
      <c r="D533" s="152" t="s">
        <v>2264</v>
      </c>
    </row>
    <row r="534" spans="1:4" x14ac:dyDescent="0.3">
      <c r="A534" s="151">
        <v>5921</v>
      </c>
      <c r="B534" s="151" t="s">
        <v>2265</v>
      </c>
      <c r="C534" s="151" t="s">
        <v>225</v>
      </c>
      <c r="D534" s="152" t="s">
        <v>1212</v>
      </c>
    </row>
    <row r="535" spans="1:4" x14ac:dyDescent="0.3">
      <c r="A535" s="151">
        <v>5928</v>
      </c>
      <c r="B535" s="151" t="s">
        <v>2266</v>
      </c>
      <c r="C535" s="151" t="s">
        <v>225</v>
      </c>
      <c r="D535" s="152" t="s">
        <v>2267</v>
      </c>
    </row>
    <row r="536" spans="1:4" x14ac:dyDescent="0.3">
      <c r="A536" s="151">
        <v>5932</v>
      </c>
      <c r="B536" s="151" t="s">
        <v>2268</v>
      </c>
      <c r="C536" s="151" t="s">
        <v>225</v>
      </c>
      <c r="D536" s="152" t="s">
        <v>2269</v>
      </c>
    </row>
    <row r="537" spans="1:4" x14ac:dyDescent="0.3">
      <c r="A537" s="151">
        <v>5940</v>
      </c>
      <c r="B537" s="151" t="s">
        <v>2270</v>
      </c>
      <c r="C537" s="151" t="s">
        <v>225</v>
      </c>
      <c r="D537" s="152" t="s">
        <v>2271</v>
      </c>
    </row>
    <row r="538" spans="1:4" x14ac:dyDescent="0.3">
      <c r="A538" s="151">
        <v>5944</v>
      </c>
      <c r="B538" s="151" t="s">
        <v>2272</v>
      </c>
      <c r="C538" s="151" t="s">
        <v>225</v>
      </c>
      <c r="D538" s="152" t="s">
        <v>2273</v>
      </c>
    </row>
    <row r="539" spans="1:4" x14ac:dyDescent="0.3">
      <c r="A539" s="151">
        <v>5953</v>
      </c>
      <c r="B539" s="151" t="s">
        <v>2274</v>
      </c>
      <c r="C539" s="151" t="s">
        <v>225</v>
      </c>
      <c r="D539" s="152" t="s">
        <v>2275</v>
      </c>
    </row>
    <row r="540" spans="1:4" x14ac:dyDescent="0.3">
      <c r="A540" s="151">
        <v>6259</v>
      </c>
      <c r="B540" s="151" t="s">
        <v>2276</v>
      </c>
      <c r="C540" s="151" t="s">
        <v>225</v>
      </c>
      <c r="D540" s="152" t="s">
        <v>2277</v>
      </c>
    </row>
    <row r="541" spans="1:4" x14ac:dyDescent="0.3">
      <c r="A541" s="151">
        <v>6879</v>
      </c>
      <c r="B541" s="151" t="s">
        <v>2278</v>
      </c>
      <c r="C541" s="151" t="s">
        <v>225</v>
      </c>
      <c r="D541" s="152" t="s">
        <v>2279</v>
      </c>
    </row>
    <row r="542" spans="1:4" x14ac:dyDescent="0.3">
      <c r="A542" s="151">
        <v>7030</v>
      </c>
      <c r="B542" s="151" t="s">
        <v>2280</v>
      </c>
      <c r="C542" s="151" t="s">
        <v>225</v>
      </c>
      <c r="D542" s="152" t="s">
        <v>2281</v>
      </c>
    </row>
    <row r="543" spans="1:4" x14ac:dyDescent="0.3">
      <c r="A543" s="151">
        <v>7042</v>
      </c>
      <c r="B543" s="151" t="s">
        <v>2282</v>
      </c>
      <c r="C543" s="151" t="s">
        <v>225</v>
      </c>
      <c r="D543" s="152" t="s">
        <v>2283</v>
      </c>
    </row>
    <row r="544" spans="1:4" x14ac:dyDescent="0.3">
      <c r="A544" s="151">
        <v>7049</v>
      </c>
      <c r="B544" s="151" t="s">
        <v>2284</v>
      </c>
      <c r="C544" s="151" t="s">
        <v>225</v>
      </c>
      <c r="D544" s="152" t="s">
        <v>2285</v>
      </c>
    </row>
    <row r="545" spans="1:4" x14ac:dyDescent="0.3">
      <c r="A545" s="151">
        <v>67826</v>
      </c>
      <c r="B545" s="151" t="s">
        <v>2286</v>
      </c>
      <c r="C545" s="151" t="s">
        <v>225</v>
      </c>
      <c r="D545" s="152" t="s">
        <v>2287</v>
      </c>
    </row>
    <row r="546" spans="1:4" x14ac:dyDescent="0.3">
      <c r="A546" s="151">
        <v>73417</v>
      </c>
      <c r="B546" s="151" t="s">
        <v>2288</v>
      </c>
      <c r="C546" s="151" t="s">
        <v>225</v>
      </c>
      <c r="D546" s="152" t="s">
        <v>2289</v>
      </c>
    </row>
    <row r="547" spans="1:4" x14ac:dyDescent="0.3">
      <c r="A547" s="151">
        <v>73436</v>
      </c>
      <c r="B547" s="151" t="s">
        <v>2290</v>
      </c>
      <c r="C547" s="151" t="s">
        <v>225</v>
      </c>
      <c r="D547" s="152" t="s">
        <v>2291</v>
      </c>
    </row>
    <row r="548" spans="1:4" x14ac:dyDescent="0.3">
      <c r="A548" s="151">
        <v>73467</v>
      </c>
      <c r="B548" s="151" t="s">
        <v>2292</v>
      </c>
      <c r="C548" s="151" t="s">
        <v>225</v>
      </c>
      <c r="D548" s="152" t="s">
        <v>2293</v>
      </c>
    </row>
    <row r="549" spans="1:4" x14ac:dyDescent="0.3">
      <c r="A549" s="151">
        <v>73536</v>
      </c>
      <c r="B549" s="151" t="s">
        <v>2294</v>
      </c>
      <c r="C549" s="151" t="s">
        <v>225</v>
      </c>
      <c r="D549" s="152" t="s">
        <v>2295</v>
      </c>
    </row>
    <row r="550" spans="1:4" x14ac:dyDescent="0.3">
      <c r="A550" s="151">
        <v>83362</v>
      </c>
      <c r="B550" s="151" t="s">
        <v>2296</v>
      </c>
      <c r="C550" s="151" t="s">
        <v>225</v>
      </c>
      <c r="D550" s="152" t="s">
        <v>2297</v>
      </c>
    </row>
    <row r="551" spans="1:4" x14ac:dyDescent="0.3">
      <c r="A551" s="151">
        <v>83765</v>
      </c>
      <c r="B551" s="151" t="s">
        <v>2298</v>
      </c>
      <c r="C551" s="151" t="s">
        <v>225</v>
      </c>
      <c r="D551" s="152" t="s">
        <v>2299</v>
      </c>
    </row>
    <row r="552" spans="1:4" x14ac:dyDescent="0.3">
      <c r="A552" s="151">
        <v>87445</v>
      </c>
      <c r="B552" s="151" t="s">
        <v>2300</v>
      </c>
      <c r="C552" s="151" t="s">
        <v>225</v>
      </c>
      <c r="D552" s="152" t="s">
        <v>2301</v>
      </c>
    </row>
    <row r="553" spans="1:4" x14ac:dyDescent="0.3">
      <c r="A553" s="151">
        <v>88386</v>
      </c>
      <c r="B553" s="151" t="s">
        <v>2302</v>
      </c>
      <c r="C553" s="151" t="s">
        <v>225</v>
      </c>
      <c r="D553" s="152" t="s">
        <v>2303</v>
      </c>
    </row>
    <row r="554" spans="1:4" x14ac:dyDescent="0.3">
      <c r="A554" s="151">
        <v>88393</v>
      </c>
      <c r="B554" s="151" t="s">
        <v>2304</v>
      </c>
      <c r="C554" s="151" t="s">
        <v>225</v>
      </c>
      <c r="D554" s="152" t="s">
        <v>2305</v>
      </c>
    </row>
    <row r="555" spans="1:4" x14ac:dyDescent="0.3">
      <c r="A555" s="151">
        <v>88399</v>
      </c>
      <c r="B555" s="151" t="s">
        <v>2306</v>
      </c>
      <c r="C555" s="151" t="s">
        <v>225</v>
      </c>
      <c r="D555" s="152" t="s">
        <v>2307</v>
      </c>
    </row>
    <row r="556" spans="1:4" x14ac:dyDescent="0.3">
      <c r="A556" s="151">
        <v>88418</v>
      </c>
      <c r="B556" s="151" t="s">
        <v>2308</v>
      </c>
      <c r="C556" s="151" t="s">
        <v>225</v>
      </c>
      <c r="D556" s="152" t="s">
        <v>2309</v>
      </c>
    </row>
    <row r="557" spans="1:4" x14ac:dyDescent="0.3">
      <c r="A557" s="151">
        <v>88433</v>
      </c>
      <c r="B557" s="151" t="s">
        <v>2310</v>
      </c>
      <c r="C557" s="151" t="s">
        <v>225</v>
      </c>
      <c r="D557" s="152" t="s">
        <v>2311</v>
      </c>
    </row>
    <row r="558" spans="1:4" x14ac:dyDescent="0.3">
      <c r="A558" s="151">
        <v>88830</v>
      </c>
      <c r="B558" s="151" t="s">
        <v>2312</v>
      </c>
      <c r="C558" s="151" t="s">
        <v>225</v>
      </c>
      <c r="D558" s="152" t="s">
        <v>2313</v>
      </c>
    </row>
    <row r="559" spans="1:4" x14ac:dyDescent="0.3">
      <c r="A559" s="151">
        <v>88843</v>
      </c>
      <c r="B559" s="151" t="s">
        <v>2314</v>
      </c>
      <c r="C559" s="151" t="s">
        <v>225</v>
      </c>
      <c r="D559" s="152" t="s">
        <v>2315</v>
      </c>
    </row>
    <row r="560" spans="1:4" x14ac:dyDescent="0.3">
      <c r="A560" s="151">
        <v>88907</v>
      </c>
      <c r="B560" s="151" t="s">
        <v>2316</v>
      </c>
      <c r="C560" s="151" t="s">
        <v>225</v>
      </c>
      <c r="D560" s="152" t="s">
        <v>2317</v>
      </c>
    </row>
    <row r="561" spans="1:4" x14ac:dyDescent="0.3">
      <c r="A561" s="151">
        <v>89021</v>
      </c>
      <c r="B561" s="151" t="s">
        <v>2318</v>
      </c>
      <c r="C561" s="151" t="s">
        <v>225</v>
      </c>
      <c r="D561" s="152" t="s">
        <v>2319</v>
      </c>
    </row>
    <row r="562" spans="1:4" x14ac:dyDescent="0.3">
      <c r="A562" s="151">
        <v>89028</v>
      </c>
      <c r="B562" s="151" t="s">
        <v>2320</v>
      </c>
      <c r="C562" s="151" t="s">
        <v>225</v>
      </c>
      <c r="D562" s="152" t="s">
        <v>2321</v>
      </c>
    </row>
    <row r="563" spans="1:4" x14ac:dyDescent="0.3">
      <c r="A563" s="151">
        <v>89032</v>
      </c>
      <c r="B563" s="151" t="s">
        <v>2322</v>
      </c>
      <c r="C563" s="151" t="s">
        <v>225</v>
      </c>
      <c r="D563" s="152" t="s">
        <v>2323</v>
      </c>
    </row>
    <row r="564" spans="1:4" x14ac:dyDescent="0.3">
      <c r="A564" s="151">
        <v>89035</v>
      </c>
      <c r="B564" s="151" t="s">
        <v>2324</v>
      </c>
      <c r="C564" s="151" t="s">
        <v>225</v>
      </c>
      <c r="D564" s="152" t="s">
        <v>1888</v>
      </c>
    </row>
    <row r="565" spans="1:4" x14ac:dyDescent="0.3">
      <c r="A565" s="151">
        <v>89225</v>
      </c>
      <c r="B565" s="151" t="s">
        <v>2325</v>
      </c>
      <c r="C565" s="151" t="s">
        <v>225</v>
      </c>
      <c r="D565" s="152" t="s">
        <v>2326</v>
      </c>
    </row>
    <row r="566" spans="1:4" x14ac:dyDescent="0.3">
      <c r="A566" s="151">
        <v>89234</v>
      </c>
      <c r="B566" s="151" t="s">
        <v>2327</v>
      </c>
      <c r="C566" s="151" t="s">
        <v>225</v>
      </c>
      <c r="D566" s="152" t="s">
        <v>2328</v>
      </c>
    </row>
    <row r="567" spans="1:4" x14ac:dyDescent="0.3">
      <c r="A567" s="151">
        <v>89242</v>
      </c>
      <c r="B567" s="151" t="s">
        <v>2329</v>
      </c>
      <c r="C567" s="151" t="s">
        <v>225</v>
      </c>
      <c r="D567" s="152" t="s">
        <v>2330</v>
      </c>
    </row>
    <row r="568" spans="1:4" x14ac:dyDescent="0.3">
      <c r="A568" s="151">
        <v>89250</v>
      </c>
      <c r="B568" s="151" t="s">
        <v>2331</v>
      </c>
      <c r="C568" s="151" t="s">
        <v>225</v>
      </c>
      <c r="D568" s="152" t="s">
        <v>2332</v>
      </c>
    </row>
    <row r="569" spans="1:4" x14ac:dyDescent="0.3">
      <c r="A569" s="151">
        <v>89257</v>
      </c>
      <c r="B569" s="151" t="s">
        <v>2333</v>
      </c>
      <c r="C569" s="151" t="s">
        <v>225</v>
      </c>
      <c r="D569" s="152" t="s">
        <v>2334</v>
      </c>
    </row>
    <row r="570" spans="1:4" x14ac:dyDescent="0.3">
      <c r="A570" s="151">
        <v>89272</v>
      </c>
      <c r="B570" s="151" t="s">
        <v>2335</v>
      </c>
      <c r="C570" s="151" t="s">
        <v>225</v>
      </c>
      <c r="D570" s="152" t="s">
        <v>2336</v>
      </c>
    </row>
    <row r="571" spans="1:4" x14ac:dyDescent="0.3">
      <c r="A571" s="151">
        <v>89278</v>
      </c>
      <c r="B571" s="151" t="s">
        <v>2337</v>
      </c>
      <c r="C571" s="151" t="s">
        <v>225</v>
      </c>
      <c r="D571" s="152" t="s">
        <v>2338</v>
      </c>
    </row>
    <row r="572" spans="1:4" x14ac:dyDescent="0.3">
      <c r="A572" s="151">
        <v>89843</v>
      </c>
      <c r="B572" s="151" t="s">
        <v>2339</v>
      </c>
      <c r="C572" s="151" t="s">
        <v>225</v>
      </c>
      <c r="D572" s="152" t="s">
        <v>2340</v>
      </c>
    </row>
    <row r="573" spans="1:4" x14ac:dyDescent="0.3">
      <c r="A573" s="151">
        <v>89876</v>
      </c>
      <c r="B573" s="151" t="s">
        <v>2341</v>
      </c>
      <c r="C573" s="151" t="s">
        <v>225</v>
      </c>
      <c r="D573" s="152" t="s">
        <v>2342</v>
      </c>
    </row>
    <row r="574" spans="1:4" x14ac:dyDescent="0.3">
      <c r="A574" s="151">
        <v>89883</v>
      </c>
      <c r="B574" s="151" t="s">
        <v>2343</v>
      </c>
      <c r="C574" s="151" t="s">
        <v>225</v>
      </c>
      <c r="D574" s="152" t="s">
        <v>2344</v>
      </c>
    </row>
    <row r="575" spans="1:4" x14ac:dyDescent="0.3">
      <c r="A575" s="151">
        <v>90586</v>
      </c>
      <c r="B575" s="151" t="s">
        <v>236</v>
      </c>
      <c r="C575" s="151" t="s">
        <v>225</v>
      </c>
      <c r="D575" s="152" t="s">
        <v>2345</v>
      </c>
    </row>
    <row r="576" spans="1:4" x14ac:dyDescent="0.3">
      <c r="A576" s="151">
        <v>90625</v>
      </c>
      <c r="B576" s="151" t="s">
        <v>2346</v>
      </c>
      <c r="C576" s="151" t="s">
        <v>225</v>
      </c>
      <c r="D576" s="152" t="s">
        <v>2347</v>
      </c>
    </row>
    <row r="577" spans="1:4" x14ac:dyDescent="0.3">
      <c r="A577" s="151">
        <v>90631</v>
      </c>
      <c r="B577" s="151" t="s">
        <v>2348</v>
      </c>
      <c r="C577" s="151" t="s">
        <v>225</v>
      </c>
      <c r="D577" s="152" t="s">
        <v>2349</v>
      </c>
    </row>
    <row r="578" spans="1:4" x14ac:dyDescent="0.3">
      <c r="A578" s="151">
        <v>90637</v>
      </c>
      <c r="B578" s="151" t="s">
        <v>2350</v>
      </c>
      <c r="C578" s="151" t="s">
        <v>225</v>
      </c>
      <c r="D578" s="152" t="s">
        <v>2351</v>
      </c>
    </row>
    <row r="579" spans="1:4" x14ac:dyDescent="0.3">
      <c r="A579" s="151">
        <v>90643</v>
      </c>
      <c r="B579" s="151" t="s">
        <v>2352</v>
      </c>
      <c r="C579" s="151" t="s">
        <v>225</v>
      </c>
      <c r="D579" s="152" t="s">
        <v>2353</v>
      </c>
    </row>
    <row r="580" spans="1:4" x14ac:dyDescent="0.3">
      <c r="A580" s="151">
        <v>90650</v>
      </c>
      <c r="B580" s="151" t="s">
        <v>2354</v>
      </c>
      <c r="C580" s="151" t="s">
        <v>225</v>
      </c>
      <c r="D580" s="152" t="s">
        <v>2338</v>
      </c>
    </row>
    <row r="581" spans="1:4" x14ac:dyDescent="0.3">
      <c r="A581" s="151">
        <v>90656</v>
      </c>
      <c r="B581" s="151" t="s">
        <v>2355</v>
      </c>
      <c r="C581" s="151" t="s">
        <v>225</v>
      </c>
      <c r="D581" s="152" t="s">
        <v>1228</v>
      </c>
    </row>
    <row r="582" spans="1:4" x14ac:dyDescent="0.3">
      <c r="A582" s="151">
        <v>90662</v>
      </c>
      <c r="B582" s="151" t="s">
        <v>2356</v>
      </c>
      <c r="C582" s="151" t="s">
        <v>225</v>
      </c>
      <c r="D582" s="152" t="s">
        <v>1748</v>
      </c>
    </row>
    <row r="583" spans="1:4" x14ac:dyDescent="0.3">
      <c r="A583" s="151">
        <v>90668</v>
      </c>
      <c r="B583" s="151" t="s">
        <v>2357</v>
      </c>
      <c r="C583" s="151" t="s">
        <v>225</v>
      </c>
      <c r="D583" s="152" t="s">
        <v>2358</v>
      </c>
    </row>
    <row r="584" spans="1:4" x14ac:dyDescent="0.3">
      <c r="A584" s="151">
        <v>90674</v>
      </c>
      <c r="B584" s="151" t="s">
        <v>2359</v>
      </c>
      <c r="C584" s="151" t="s">
        <v>225</v>
      </c>
      <c r="D584" s="152" t="s">
        <v>2360</v>
      </c>
    </row>
    <row r="585" spans="1:4" x14ac:dyDescent="0.3">
      <c r="A585" s="151">
        <v>90680</v>
      </c>
      <c r="B585" s="151" t="s">
        <v>2361</v>
      </c>
      <c r="C585" s="151" t="s">
        <v>225</v>
      </c>
      <c r="D585" s="152" t="s">
        <v>2362</v>
      </c>
    </row>
    <row r="586" spans="1:4" x14ac:dyDescent="0.3">
      <c r="A586" s="151">
        <v>90686</v>
      </c>
      <c r="B586" s="151" t="s">
        <v>2363</v>
      </c>
      <c r="C586" s="151" t="s">
        <v>225</v>
      </c>
      <c r="D586" s="152" t="s">
        <v>2364</v>
      </c>
    </row>
    <row r="587" spans="1:4" x14ac:dyDescent="0.3">
      <c r="A587" s="151">
        <v>90692</v>
      </c>
      <c r="B587" s="151" t="s">
        <v>2365</v>
      </c>
      <c r="C587" s="151" t="s">
        <v>225</v>
      </c>
      <c r="D587" s="152" t="s">
        <v>2366</v>
      </c>
    </row>
    <row r="588" spans="1:4" x14ac:dyDescent="0.3">
      <c r="A588" s="151">
        <v>90964</v>
      </c>
      <c r="B588" s="151" t="s">
        <v>2367</v>
      </c>
      <c r="C588" s="151" t="s">
        <v>225</v>
      </c>
      <c r="D588" s="152" t="s">
        <v>2368</v>
      </c>
    </row>
    <row r="589" spans="1:4" x14ac:dyDescent="0.3">
      <c r="A589" s="151">
        <v>90972</v>
      </c>
      <c r="B589" s="151" t="s">
        <v>2369</v>
      </c>
      <c r="C589" s="151" t="s">
        <v>225</v>
      </c>
      <c r="D589" s="152" t="s">
        <v>2370</v>
      </c>
    </row>
    <row r="590" spans="1:4" x14ac:dyDescent="0.3">
      <c r="A590" s="151">
        <v>90979</v>
      </c>
      <c r="B590" s="151" t="s">
        <v>2371</v>
      </c>
      <c r="C590" s="151" t="s">
        <v>225</v>
      </c>
      <c r="D590" s="152" t="s">
        <v>2372</v>
      </c>
    </row>
    <row r="591" spans="1:4" x14ac:dyDescent="0.3">
      <c r="A591" s="151">
        <v>90999</v>
      </c>
      <c r="B591" s="151" t="s">
        <v>2373</v>
      </c>
      <c r="C591" s="151" t="s">
        <v>225</v>
      </c>
      <c r="D591" s="152" t="s">
        <v>2374</v>
      </c>
    </row>
    <row r="592" spans="1:4" x14ac:dyDescent="0.3">
      <c r="A592" s="151">
        <v>91031</v>
      </c>
      <c r="B592" s="151" t="s">
        <v>2375</v>
      </c>
      <c r="C592" s="151" t="s">
        <v>225</v>
      </c>
      <c r="D592" s="152" t="s">
        <v>2376</v>
      </c>
    </row>
    <row r="593" spans="1:4" x14ac:dyDescent="0.3">
      <c r="A593" s="151">
        <v>91277</v>
      </c>
      <c r="B593" s="151" t="s">
        <v>2377</v>
      </c>
      <c r="C593" s="151" t="s">
        <v>225</v>
      </c>
      <c r="D593" s="152" t="s">
        <v>2378</v>
      </c>
    </row>
    <row r="594" spans="1:4" x14ac:dyDescent="0.3">
      <c r="A594" s="151">
        <v>91283</v>
      </c>
      <c r="B594" s="151" t="s">
        <v>2379</v>
      </c>
      <c r="C594" s="151" t="s">
        <v>225</v>
      </c>
      <c r="D594" s="152" t="s">
        <v>2380</v>
      </c>
    </row>
    <row r="595" spans="1:4" x14ac:dyDescent="0.3">
      <c r="A595" s="151">
        <v>91386</v>
      </c>
      <c r="B595" s="151" t="s">
        <v>2381</v>
      </c>
      <c r="C595" s="151" t="s">
        <v>225</v>
      </c>
      <c r="D595" s="152" t="s">
        <v>2382</v>
      </c>
    </row>
    <row r="596" spans="1:4" x14ac:dyDescent="0.3">
      <c r="A596" s="151">
        <v>91533</v>
      </c>
      <c r="B596" s="151" t="s">
        <v>2383</v>
      </c>
      <c r="C596" s="151" t="s">
        <v>225</v>
      </c>
      <c r="D596" s="152" t="s">
        <v>2384</v>
      </c>
    </row>
    <row r="597" spans="1:4" x14ac:dyDescent="0.3">
      <c r="A597" s="151">
        <v>91634</v>
      </c>
      <c r="B597" s="151" t="s">
        <v>2385</v>
      </c>
      <c r="C597" s="151" t="s">
        <v>225</v>
      </c>
      <c r="D597" s="152" t="s">
        <v>2386</v>
      </c>
    </row>
    <row r="598" spans="1:4" x14ac:dyDescent="0.3">
      <c r="A598" s="151">
        <v>91645</v>
      </c>
      <c r="B598" s="151" t="s">
        <v>2387</v>
      </c>
      <c r="C598" s="151" t="s">
        <v>225</v>
      </c>
      <c r="D598" s="152" t="s">
        <v>2388</v>
      </c>
    </row>
    <row r="599" spans="1:4" x14ac:dyDescent="0.3">
      <c r="A599" s="151">
        <v>91692</v>
      </c>
      <c r="B599" s="151" t="s">
        <v>2389</v>
      </c>
      <c r="C599" s="151" t="s">
        <v>225</v>
      </c>
      <c r="D599" s="152" t="s">
        <v>2390</v>
      </c>
    </row>
    <row r="600" spans="1:4" x14ac:dyDescent="0.3">
      <c r="A600" s="151">
        <v>92043</v>
      </c>
      <c r="B600" s="151" t="s">
        <v>2391</v>
      </c>
      <c r="C600" s="151" t="s">
        <v>225</v>
      </c>
      <c r="D600" s="152" t="s">
        <v>2392</v>
      </c>
    </row>
    <row r="601" spans="1:4" x14ac:dyDescent="0.3">
      <c r="A601" s="151">
        <v>92106</v>
      </c>
      <c r="B601" s="151" t="s">
        <v>2393</v>
      </c>
      <c r="C601" s="151" t="s">
        <v>225</v>
      </c>
      <c r="D601" s="152" t="s">
        <v>2394</v>
      </c>
    </row>
    <row r="602" spans="1:4" x14ac:dyDescent="0.3">
      <c r="A602" s="151">
        <v>92112</v>
      </c>
      <c r="B602" s="151" t="s">
        <v>2395</v>
      </c>
      <c r="C602" s="151" t="s">
        <v>225</v>
      </c>
      <c r="D602" s="152" t="s">
        <v>2396</v>
      </c>
    </row>
    <row r="603" spans="1:4" x14ac:dyDescent="0.3">
      <c r="A603" s="151">
        <v>92118</v>
      </c>
      <c r="B603" s="151" t="s">
        <v>2397</v>
      </c>
      <c r="C603" s="151" t="s">
        <v>225</v>
      </c>
      <c r="D603" s="152" t="s">
        <v>2398</v>
      </c>
    </row>
    <row r="604" spans="1:4" x14ac:dyDescent="0.3">
      <c r="A604" s="151">
        <v>92138</v>
      </c>
      <c r="B604" s="151" t="s">
        <v>2399</v>
      </c>
      <c r="C604" s="151" t="s">
        <v>225</v>
      </c>
      <c r="D604" s="152" t="s">
        <v>2400</v>
      </c>
    </row>
    <row r="605" spans="1:4" x14ac:dyDescent="0.3">
      <c r="A605" s="151">
        <v>92145</v>
      </c>
      <c r="B605" s="151" t="s">
        <v>2401</v>
      </c>
      <c r="C605" s="151" t="s">
        <v>225</v>
      </c>
      <c r="D605" s="152" t="s">
        <v>2402</v>
      </c>
    </row>
    <row r="606" spans="1:4" x14ac:dyDescent="0.3">
      <c r="A606" s="151">
        <v>92242</v>
      </c>
      <c r="B606" s="151" t="s">
        <v>2403</v>
      </c>
      <c r="C606" s="151" t="s">
        <v>225</v>
      </c>
      <c r="D606" s="152" t="s">
        <v>2404</v>
      </c>
    </row>
    <row r="607" spans="1:4" x14ac:dyDescent="0.3">
      <c r="A607" s="151">
        <v>92716</v>
      </c>
      <c r="B607" s="151" t="s">
        <v>2405</v>
      </c>
      <c r="C607" s="151" t="s">
        <v>225</v>
      </c>
      <c r="D607" s="152" t="s">
        <v>2406</v>
      </c>
    </row>
    <row r="608" spans="1:4" x14ac:dyDescent="0.3">
      <c r="A608" s="151">
        <v>92960</v>
      </c>
      <c r="B608" s="151" t="s">
        <v>2407</v>
      </c>
      <c r="C608" s="151" t="s">
        <v>225</v>
      </c>
      <c r="D608" s="152" t="s">
        <v>2408</v>
      </c>
    </row>
    <row r="609" spans="1:4" x14ac:dyDescent="0.3">
      <c r="A609" s="151">
        <v>92966</v>
      </c>
      <c r="B609" s="151" t="s">
        <v>2409</v>
      </c>
      <c r="C609" s="151" t="s">
        <v>225</v>
      </c>
      <c r="D609" s="152" t="s">
        <v>2410</v>
      </c>
    </row>
    <row r="610" spans="1:4" x14ac:dyDescent="0.3">
      <c r="A610" s="151">
        <v>93224</v>
      </c>
      <c r="B610" s="151" t="s">
        <v>2411</v>
      </c>
      <c r="C610" s="151" t="s">
        <v>225</v>
      </c>
      <c r="D610" s="152" t="s">
        <v>2412</v>
      </c>
    </row>
    <row r="611" spans="1:4" x14ac:dyDescent="0.3">
      <c r="A611" s="151">
        <v>93233</v>
      </c>
      <c r="B611" s="151" t="s">
        <v>2413</v>
      </c>
      <c r="C611" s="151" t="s">
        <v>225</v>
      </c>
      <c r="D611" s="152" t="s">
        <v>2414</v>
      </c>
    </row>
    <row r="612" spans="1:4" x14ac:dyDescent="0.3">
      <c r="A612" s="151">
        <v>93272</v>
      </c>
      <c r="B612" s="151" t="s">
        <v>2415</v>
      </c>
      <c r="C612" s="151" t="s">
        <v>225</v>
      </c>
      <c r="D612" s="152" t="s">
        <v>2416</v>
      </c>
    </row>
    <row r="613" spans="1:4" x14ac:dyDescent="0.3">
      <c r="A613" s="151">
        <v>93281</v>
      </c>
      <c r="B613" s="151" t="s">
        <v>2417</v>
      </c>
      <c r="C613" s="151" t="s">
        <v>225</v>
      </c>
      <c r="D613" s="152" t="s">
        <v>2418</v>
      </c>
    </row>
    <row r="614" spans="1:4" x14ac:dyDescent="0.3">
      <c r="A614" s="151">
        <v>93287</v>
      </c>
      <c r="B614" s="151" t="s">
        <v>2419</v>
      </c>
      <c r="C614" s="151" t="s">
        <v>225</v>
      </c>
      <c r="D614" s="152" t="s">
        <v>2420</v>
      </c>
    </row>
    <row r="615" spans="1:4" x14ac:dyDescent="0.3">
      <c r="A615" s="151">
        <v>93402</v>
      </c>
      <c r="B615" s="151" t="s">
        <v>2421</v>
      </c>
      <c r="C615" s="151" t="s">
        <v>225</v>
      </c>
      <c r="D615" s="152" t="s">
        <v>2422</v>
      </c>
    </row>
    <row r="616" spans="1:4" x14ac:dyDescent="0.3">
      <c r="A616" s="151">
        <v>93408</v>
      </c>
      <c r="B616" s="151" t="s">
        <v>2423</v>
      </c>
      <c r="C616" s="151" t="s">
        <v>225</v>
      </c>
      <c r="D616" s="152" t="s">
        <v>2424</v>
      </c>
    </row>
    <row r="617" spans="1:4" x14ac:dyDescent="0.3">
      <c r="A617" s="151">
        <v>93415</v>
      </c>
      <c r="B617" s="151" t="s">
        <v>2425</v>
      </c>
      <c r="C617" s="151" t="s">
        <v>225</v>
      </c>
      <c r="D617" s="152" t="s">
        <v>2426</v>
      </c>
    </row>
    <row r="618" spans="1:4" x14ac:dyDescent="0.3">
      <c r="A618" s="151">
        <v>93421</v>
      </c>
      <c r="B618" s="151" t="s">
        <v>2427</v>
      </c>
      <c r="C618" s="151" t="s">
        <v>225</v>
      </c>
      <c r="D618" s="152" t="s">
        <v>2428</v>
      </c>
    </row>
    <row r="619" spans="1:4" x14ac:dyDescent="0.3">
      <c r="A619" s="151">
        <v>93427</v>
      </c>
      <c r="B619" s="151" t="s">
        <v>2429</v>
      </c>
      <c r="C619" s="151" t="s">
        <v>225</v>
      </c>
      <c r="D619" s="152" t="s">
        <v>2430</v>
      </c>
    </row>
    <row r="620" spans="1:4" x14ac:dyDescent="0.3">
      <c r="A620" s="151">
        <v>93433</v>
      </c>
      <c r="B620" s="151" t="s">
        <v>2431</v>
      </c>
      <c r="C620" s="151" t="s">
        <v>225</v>
      </c>
      <c r="D620" s="152" t="s">
        <v>2432</v>
      </c>
    </row>
    <row r="621" spans="1:4" x14ac:dyDescent="0.3">
      <c r="A621" s="151">
        <v>93439</v>
      </c>
      <c r="B621" s="151" t="s">
        <v>2433</v>
      </c>
      <c r="C621" s="151" t="s">
        <v>225</v>
      </c>
      <c r="D621" s="152" t="s">
        <v>2434</v>
      </c>
    </row>
    <row r="622" spans="1:4" x14ac:dyDescent="0.3">
      <c r="A622" s="151">
        <v>95121</v>
      </c>
      <c r="B622" s="151" t="s">
        <v>2435</v>
      </c>
      <c r="C622" s="151" t="s">
        <v>225</v>
      </c>
      <c r="D622" s="152" t="s">
        <v>2436</v>
      </c>
    </row>
    <row r="623" spans="1:4" x14ac:dyDescent="0.3">
      <c r="A623" s="151">
        <v>95127</v>
      </c>
      <c r="B623" s="151" t="s">
        <v>2437</v>
      </c>
      <c r="C623" s="151" t="s">
        <v>225</v>
      </c>
      <c r="D623" s="152" t="s">
        <v>2438</v>
      </c>
    </row>
    <row r="624" spans="1:4" x14ac:dyDescent="0.3">
      <c r="A624" s="151">
        <v>95133</v>
      </c>
      <c r="B624" s="151" t="s">
        <v>2439</v>
      </c>
      <c r="C624" s="151" t="s">
        <v>225</v>
      </c>
      <c r="D624" s="152" t="s">
        <v>2440</v>
      </c>
    </row>
    <row r="625" spans="1:4" x14ac:dyDescent="0.3">
      <c r="A625" s="151">
        <v>95139</v>
      </c>
      <c r="B625" s="151" t="s">
        <v>2441</v>
      </c>
      <c r="C625" s="151" t="s">
        <v>225</v>
      </c>
      <c r="D625" s="152" t="s">
        <v>2442</v>
      </c>
    </row>
    <row r="626" spans="1:4" x14ac:dyDescent="0.3">
      <c r="A626" s="151">
        <v>95212</v>
      </c>
      <c r="B626" s="151" t="s">
        <v>2443</v>
      </c>
      <c r="C626" s="151" t="s">
        <v>225</v>
      </c>
      <c r="D626" s="152" t="s">
        <v>2444</v>
      </c>
    </row>
    <row r="627" spans="1:4" x14ac:dyDescent="0.3">
      <c r="A627" s="151">
        <v>95258</v>
      </c>
      <c r="B627" s="151" t="s">
        <v>2445</v>
      </c>
      <c r="C627" s="151" t="s">
        <v>225</v>
      </c>
      <c r="D627" s="152" t="s">
        <v>2446</v>
      </c>
    </row>
    <row r="628" spans="1:4" x14ac:dyDescent="0.3">
      <c r="A628" s="151">
        <v>95264</v>
      </c>
      <c r="B628" s="151" t="s">
        <v>2447</v>
      </c>
      <c r="C628" s="151" t="s">
        <v>225</v>
      </c>
      <c r="D628" s="152" t="s">
        <v>2448</v>
      </c>
    </row>
    <row r="629" spans="1:4" x14ac:dyDescent="0.3">
      <c r="A629" s="151">
        <v>95270</v>
      </c>
      <c r="B629" s="151" t="s">
        <v>2449</v>
      </c>
      <c r="C629" s="151" t="s">
        <v>225</v>
      </c>
      <c r="D629" s="152" t="s">
        <v>2450</v>
      </c>
    </row>
    <row r="630" spans="1:4" x14ac:dyDescent="0.3">
      <c r="A630" s="151">
        <v>95276</v>
      </c>
      <c r="B630" s="151" t="s">
        <v>2451</v>
      </c>
      <c r="C630" s="151" t="s">
        <v>225</v>
      </c>
      <c r="D630" s="152" t="s">
        <v>1661</v>
      </c>
    </row>
    <row r="631" spans="1:4" x14ac:dyDescent="0.3">
      <c r="A631" s="151">
        <v>95282</v>
      </c>
      <c r="B631" s="151" t="s">
        <v>2452</v>
      </c>
      <c r="C631" s="151" t="s">
        <v>225</v>
      </c>
      <c r="D631" s="152" t="s">
        <v>2453</v>
      </c>
    </row>
    <row r="632" spans="1:4" x14ac:dyDescent="0.3">
      <c r="A632" s="151">
        <v>95620</v>
      </c>
      <c r="B632" s="151" t="s">
        <v>2454</v>
      </c>
      <c r="C632" s="151" t="s">
        <v>225</v>
      </c>
      <c r="D632" s="152" t="s">
        <v>2455</v>
      </c>
    </row>
    <row r="633" spans="1:4" x14ac:dyDescent="0.3">
      <c r="A633" s="151">
        <v>95631</v>
      </c>
      <c r="B633" s="151" t="s">
        <v>2456</v>
      </c>
      <c r="C633" s="151" t="s">
        <v>225</v>
      </c>
      <c r="D633" s="152" t="s">
        <v>2457</v>
      </c>
    </row>
    <row r="634" spans="1:4" x14ac:dyDescent="0.3">
      <c r="A634" s="151">
        <v>95702</v>
      </c>
      <c r="B634" s="151" t="s">
        <v>2458</v>
      </c>
      <c r="C634" s="151" t="s">
        <v>225</v>
      </c>
      <c r="D634" s="152" t="s">
        <v>2459</v>
      </c>
    </row>
    <row r="635" spans="1:4" x14ac:dyDescent="0.3">
      <c r="A635" s="151">
        <v>95708</v>
      </c>
      <c r="B635" s="151" t="s">
        <v>2460</v>
      </c>
      <c r="C635" s="151" t="s">
        <v>225</v>
      </c>
      <c r="D635" s="152" t="s">
        <v>2461</v>
      </c>
    </row>
    <row r="636" spans="1:4" x14ac:dyDescent="0.3">
      <c r="A636" s="151">
        <v>95720</v>
      </c>
      <c r="B636" s="151" t="s">
        <v>2462</v>
      </c>
      <c r="C636" s="151" t="s">
        <v>225</v>
      </c>
      <c r="D636" s="152" t="s">
        <v>2463</v>
      </c>
    </row>
    <row r="637" spans="1:4" x14ac:dyDescent="0.3">
      <c r="A637" s="151">
        <v>95872</v>
      </c>
      <c r="B637" s="151" t="s">
        <v>2464</v>
      </c>
      <c r="C637" s="151" t="s">
        <v>225</v>
      </c>
      <c r="D637" s="152" t="s">
        <v>2465</v>
      </c>
    </row>
    <row r="638" spans="1:4" x14ac:dyDescent="0.3">
      <c r="A638" s="151">
        <v>96013</v>
      </c>
      <c r="B638" s="151" t="s">
        <v>2466</v>
      </c>
      <c r="C638" s="151" t="s">
        <v>225</v>
      </c>
      <c r="D638" s="152" t="s">
        <v>2467</v>
      </c>
    </row>
    <row r="639" spans="1:4" x14ac:dyDescent="0.3">
      <c r="A639" s="151">
        <v>96020</v>
      </c>
      <c r="B639" s="151" t="s">
        <v>2468</v>
      </c>
      <c r="C639" s="151" t="s">
        <v>225</v>
      </c>
      <c r="D639" s="152" t="s">
        <v>2469</v>
      </c>
    </row>
    <row r="640" spans="1:4" x14ac:dyDescent="0.3">
      <c r="A640" s="151">
        <v>96028</v>
      </c>
      <c r="B640" s="151" t="s">
        <v>2470</v>
      </c>
      <c r="C640" s="151" t="s">
        <v>225</v>
      </c>
      <c r="D640" s="152" t="s">
        <v>2471</v>
      </c>
    </row>
    <row r="641" spans="1:4" x14ac:dyDescent="0.3">
      <c r="A641" s="151">
        <v>96035</v>
      </c>
      <c r="B641" s="151" t="s">
        <v>2472</v>
      </c>
      <c r="C641" s="151" t="s">
        <v>225</v>
      </c>
      <c r="D641" s="152" t="s">
        <v>2473</v>
      </c>
    </row>
    <row r="642" spans="1:4" x14ac:dyDescent="0.3">
      <c r="A642" s="151">
        <v>96157</v>
      </c>
      <c r="B642" s="151" t="s">
        <v>2474</v>
      </c>
      <c r="C642" s="151" t="s">
        <v>225</v>
      </c>
      <c r="D642" s="152" t="s">
        <v>2475</v>
      </c>
    </row>
    <row r="643" spans="1:4" x14ac:dyDescent="0.3">
      <c r="A643" s="151">
        <v>96158</v>
      </c>
      <c r="B643" s="151" t="s">
        <v>2476</v>
      </c>
      <c r="C643" s="151" t="s">
        <v>225</v>
      </c>
      <c r="D643" s="152" t="s">
        <v>2477</v>
      </c>
    </row>
    <row r="644" spans="1:4" x14ac:dyDescent="0.3">
      <c r="A644" s="151">
        <v>96245</v>
      </c>
      <c r="B644" s="151" t="s">
        <v>2478</v>
      </c>
      <c r="C644" s="151" t="s">
        <v>225</v>
      </c>
      <c r="D644" s="152" t="s">
        <v>2479</v>
      </c>
    </row>
    <row r="645" spans="1:4" x14ac:dyDescent="0.3">
      <c r="A645" s="151">
        <v>96463</v>
      </c>
      <c r="B645" s="151" t="s">
        <v>2480</v>
      </c>
      <c r="C645" s="151" t="s">
        <v>225</v>
      </c>
      <c r="D645" s="152" t="s">
        <v>2481</v>
      </c>
    </row>
    <row r="646" spans="1:4" x14ac:dyDescent="0.3">
      <c r="A646" s="151">
        <v>98764</v>
      </c>
      <c r="B646" s="151" t="s">
        <v>2482</v>
      </c>
      <c r="C646" s="151" t="s">
        <v>225</v>
      </c>
      <c r="D646" s="152" t="s">
        <v>2483</v>
      </c>
    </row>
    <row r="647" spans="1:4" x14ac:dyDescent="0.3">
      <c r="A647" s="151">
        <v>99833</v>
      </c>
      <c r="B647" s="151" t="s">
        <v>2484</v>
      </c>
      <c r="C647" s="151" t="s">
        <v>225</v>
      </c>
      <c r="D647" s="152" t="s">
        <v>2485</v>
      </c>
    </row>
    <row r="648" spans="1:4" x14ac:dyDescent="0.3">
      <c r="A648" s="151">
        <v>100641</v>
      </c>
      <c r="B648" s="151" t="s">
        <v>2486</v>
      </c>
      <c r="C648" s="151" t="s">
        <v>225</v>
      </c>
      <c r="D648" s="152" t="s">
        <v>2487</v>
      </c>
    </row>
    <row r="649" spans="1:4" x14ac:dyDescent="0.3">
      <c r="A649" s="151">
        <v>100647</v>
      </c>
      <c r="B649" s="151" t="s">
        <v>2488</v>
      </c>
      <c r="C649" s="151" t="s">
        <v>225</v>
      </c>
      <c r="D649" s="152" t="s">
        <v>2489</v>
      </c>
    </row>
    <row r="650" spans="1:4" x14ac:dyDescent="0.3">
      <c r="A650" s="151">
        <v>102275</v>
      </c>
      <c r="B650" s="151" t="s">
        <v>2490</v>
      </c>
      <c r="C650" s="151" t="s">
        <v>225</v>
      </c>
      <c r="D650" s="152" t="s">
        <v>2491</v>
      </c>
    </row>
    <row r="651" spans="1:4" x14ac:dyDescent="0.3">
      <c r="A651" s="151">
        <v>104091</v>
      </c>
      <c r="B651" s="151" t="s">
        <v>2492</v>
      </c>
      <c r="C651" s="151" t="s">
        <v>225</v>
      </c>
      <c r="D651" s="152" t="s">
        <v>2493</v>
      </c>
    </row>
    <row r="652" spans="1:4" x14ac:dyDescent="0.3">
      <c r="A652" s="151">
        <v>104097</v>
      </c>
      <c r="B652" s="151" t="s">
        <v>2494</v>
      </c>
      <c r="C652" s="151" t="s">
        <v>225</v>
      </c>
      <c r="D652" s="152" t="s">
        <v>2495</v>
      </c>
    </row>
    <row r="653" spans="1:4" x14ac:dyDescent="0.3">
      <c r="A653" s="151">
        <v>5632</v>
      </c>
      <c r="B653" s="151" t="s">
        <v>2496</v>
      </c>
      <c r="C653" s="151" t="s">
        <v>224</v>
      </c>
      <c r="D653" s="152" t="s">
        <v>1312</v>
      </c>
    </row>
    <row r="654" spans="1:4" x14ac:dyDescent="0.3">
      <c r="A654" s="151">
        <v>5679</v>
      </c>
      <c r="B654" s="151" t="s">
        <v>2497</v>
      </c>
      <c r="C654" s="151" t="s">
        <v>224</v>
      </c>
      <c r="D654" s="152" t="s">
        <v>2498</v>
      </c>
    </row>
    <row r="655" spans="1:4" x14ac:dyDescent="0.3">
      <c r="A655" s="151">
        <v>5681</v>
      </c>
      <c r="B655" s="151" t="s">
        <v>2499</v>
      </c>
      <c r="C655" s="151" t="s">
        <v>224</v>
      </c>
      <c r="D655" s="152" t="s">
        <v>2500</v>
      </c>
    </row>
    <row r="656" spans="1:4" x14ac:dyDescent="0.3">
      <c r="A656" s="151">
        <v>5685</v>
      </c>
      <c r="B656" s="151" t="s">
        <v>2501</v>
      </c>
      <c r="C656" s="151" t="s">
        <v>224</v>
      </c>
      <c r="D656" s="152" t="s">
        <v>2502</v>
      </c>
    </row>
    <row r="657" spans="1:4" x14ac:dyDescent="0.3">
      <c r="A657" s="151">
        <v>5690</v>
      </c>
      <c r="B657" s="151" t="s">
        <v>2503</v>
      </c>
      <c r="C657" s="151" t="s">
        <v>224</v>
      </c>
      <c r="D657" s="152" t="s">
        <v>2504</v>
      </c>
    </row>
    <row r="658" spans="1:4" x14ac:dyDescent="0.3">
      <c r="A658" s="151">
        <v>5806</v>
      </c>
      <c r="B658" s="151" t="s">
        <v>2505</v>
      </c>
      <c r="C658" s="151" t="s">
        <v>224</v>
      </c>
      <c r="D658" s="152" t="s">
        <v>2506</v>
      </c>
    </row>
    <row r="659" spans="1:4" x14ac:dyDescent="0.3">
      <c r="A659" s="151">
        <v>5826</v>
      </c>
      <c r="B659" s="151" t="s">
        <v>2507</v>
      </c>
      <c r="C659" s="151" t="s">
        <v>224</v>
      </c>
      <c r="D659" s="152" t="s">
        <v>2508</v>
      </c>
    </row>
    <row r="660" spans="1:4" x14ac:dyDescent="0.3">
      <c r="A660" s="151">
        <v>5829</v>
      </c>
      <c r="B660" s="151" t="s">
        <v>2509</v>
      </c>
      <c r="C660" s="151" t="s">
        <v>224</v>
      </c>
      <c r="D660" s="152" t="s">
        <v>2510</v>
      </c>
    </row>
    <row r="661" spans="1:4" x14ac:dyDescent="0.3">
      <c r="A661" s="151">
        <v>5837</v>
      </c>
      <c r="B661" s="151" t="s">
        <v>2511</v>
      </c>
      <c r="C661" s="151" t="s">
        <v>224</v>
      </c>
      <c r="D661" s="152" t="s">
        <v>2512</v>
      </c>
    </row>
    <row r="662" spans="1:4" x14ac:dyDescent="0.3">
      <c r="A662" s="151">
        <v>5841</v>
      </c>
      <c r="B662" s="151" t="s">
        <v>2513</v>
      </c>
      <c r="C662" s="151" t="s">
        <v>224</v>
      </c>
      <c r="D662" s="152" t="s">
        <v>2514</v>
      </c>
    </row>
    <row r="663" spans="1:4" x14ac:dyDescent="0.3">
      <c r="A663" s="151">
        <v>5845</v>
      </c>
      <c r="B663" s="151" t="s">
        <v>2515</v>
      </c>
      <c r="C663" s="151" t="s">
        <v>224</v>
      </c>
      <c r="D663" s="152" t="s">
        <v>2516</v>
      </c>
    </row>
    <row r="664" spans="1:4" x14ac:dyDescent="0.3">
      <c r="A664" s="151">
        <v>5849</v>
      </c>
      <c r="B664" s="151" t="s">
        <v>2517</v>
      </c>
      <c r="C664" s="151" t="s">
        <v>224</v>
      </c>
      <c r="D664" s="152" t="s">
        <v>2518</v>
      </c>
    </row>
    <row r="665" spans="1:4" x14ac:dyDescent="0.3">
      <c r="A665" s="151">
        <v>5853</v>
      </c>
      <c r="B665" s="151" t="s">
        <v>2519</v>
      </c>
      <c r="C665" s="151" t="s">
        <v>224</v>
      </c>
      <c r="D665" s="152" t="s">
        <v>2520</v>
      </c>
    </row>
    <row r="666" spans="1:4" x14ac:dyDescent="0.3">
      <c r="A666" s="151">
        <v>5857</v>
      </c>
      <c r="B666" s="151" t="s">
        <v>2521</v>
      </c>
      <c r="C666" s="151" t="s">
        <v>224</v>
      </c>
      <c r="D666" s="152" t="s">
        <v>2522</v>
      </c>
    </row>
    <row r="667" spans="1:4" x14ac:dyDescent="0.3">
      <c r="A667" s="151">
        <v>5865</v>
      </c>
      <c r="B667" s="151" t="s">
        <v>2523</v>
      </c>
      <c r="C667" s="151" t="s">
        <v>224</v>
      </c>
      <c r="D667" s="152" t="s">
        <v>2524</v>
      </c>
    </row>
    <row r="668" spans="1:4" x14ac:dyDescent="0.3">
      <c r="A668" s="151">
        <v>5869</v>
      </c>
      <c r="B668" s="151" t="s">
        <v>2525</v>
      </c>
      <c r="C668" s="151" t="s">
        <v>224</v>
      </c>
      <c r="D668" s="152" t="s">
        <v>1848</v>
      </c>
    </row>
    <row r="669" spans="1:4" x14ac:dyDescent="0.3">
      <c r="A669" s="151">
        <v>5877</v>
      </c>
      <c r="B669" s="151" t="s">
        <v>2526</v>
      </c>
      <c r="C669" s="151" t="s">
        <v>224</v>
      </c>
      <c r="D669" s="152" t="s">
        <v>2527</v>
      </c>
    </row>
    <row r="670" spans="1:4" x14ac:dyDescent="0.3">
      <c r="A670" s="151">
        <v>5881</v>
      </c>
      <c r="B670" s="151" t="s">
        <v>2528</v>
      </c>
      <c r="C670" s="151" t="s">
        <v>224</v>
      </c>
      <c r="D670" s="152" t="s">
        <v>2529</v>
      </c>
    </row>
    <row r="671" spans="1:4" x14ac:dyDescent="0.3">
      <c r="A671" s="151">
        <v>5884</v>
      </c>
      <c r="B671" s="151" t="s">
        <v>2530</v>
      </c>
      <c r="C671" s="151" t="s">
        <v>224</v>
      </c>
      <c r="D671" s="152" t="s">
        <v>2531</v>
      </c>
    </row>
    <row r="672" spans="1:4" x14ac:dyDescent="0.3">
      <c r="A672" s="151">
        <v>5892</v>
      </c>
      <c r="B672" s="151" t="s">
        <v>2532</v>
      </c>
      <c r="C672" s="151" t="s">
        <v>224</v>
      </c>
      <c r="D672" s="152" t="s">
        <v>2533</v>
      </c>
    </row>
    <row r="673" spans="1:4" x14ac:dyDescent="0.3">
      <c r="A673" s="151">
        <v>5896</v>
      </c>
      <c r="B673" s="151" t="s">
        <v>2534</v>
      </c>
      <c r="C673" s="151" t="s">
        <v>224</v>
      </c>
      <c r="D673" s="152" t="s">
        <v>2535</v>
      </c>
    </row>
    <row r="674" spans="1:4" x14ac:dyDescent="0.3">
      <c r="A674" s="151">
        <v>5903</v>
      </c>
      <c r="B674" s="151" t="s">
        <v>2536</v>
      </c>
      <c r="C674" s="151" t="s">
        <v>224</v>
      </c>
      <c r="D674" s="152" t="s">
        <v>2537</v>
      </c>
    </row>
    <row r="675" spans="1:4" x14ac:dyDescent="0.3">
      <c r="A675" s="151">
        <v>5911</v>
      </c>
      <c r="B675" s="151" t="s">
        <v>2538</v>
      </c>
      <c r="C675" s="151" t="s">
        <v>224</v>
      </c>
      <c r="D675" s="152" t="s">
        <v>2539</v>
      </c>
    </row>
    <row r="676" spans="1:4" x14ac:dyDescent="0.3">
      <c r="A676" s="151">
        <v>5923</v>
      </c>
      <c r="B676" s="151" t="s">
        <v>2540</v>
      </c>
      <c r="C676" s="151" t="s">
        <v>224</v>
      </c>
      <c r="D676" s="152" t="s">
        <v>2541</v>
      </c>
    </row>
    <row r="677" spans="1:4" x14ac:dyDescent="0.3">
      <c r="A677" s="151">
        <v>5930</v>
      </c>
      <c r="B677" s="151" t="s">
        <v>2542</v>
      </c>
      <c r="C677" s="151" t="s">
        <v>224</v>
      </c>
      <c r="D677" s="152" t="s">
        <v>2543</v>
      </c>
    </row>
    <row r="678" spans="1:4" x14ac:dyDescent="0.3">
      <c r="A678" s="151">
        <v>5934</v>
      </c>
      <c r="B678" s="151" t="s">
        <v>2544</v>
      </c>
      <c r="C678" s="151" t="s">
        <v>224</v>
      </c>
      <c r="D678" s="152" t="s">
        <v>2545</v>
      </c>
    </row>
    <row r="679" spans="1:4" x14ac:dyDescent="0.3">
      <c r="A679" s="151">
        <v>5942</v>
      </c>
      <c r="B679" s="151" t="s">
        <v>2546</v>
      </c>
      <c r="C679" s="151" t="s">
        <v>224</v>
      </c>
      <c r="D679" s="152" t="s">
        <v>2547</v>
      </c>
    </row>
    <row r="680" spans="1:4" x14ac:dyDescent="0.3">
      <c r="A680" s="151">
        <v>5946</v>
      </c>
      <c r="B680" s="151" t="s">
        <v>2548</v>
      </c>
      <c r="C680" s="151" t="s">
        <v>224</v>
      </c>
      <c r="D680" s="152" t="s">
        <v>2549</v>
      </c>
    </row>
    <row r="681" spans="1:4" x14ac:dyDescent="0.3">
      <c r="A681" s="151">
        <v>5952</v>
      </c>
      <c r="B681" s="151" t="s">
        <v>2550</v>
      </c>
      <c r="C681" s="151" t="s">
        <v>224</v>
      </c>
      <c r="D681" s="152" t="s">
        <v>2551</v>
      </c>
    </row>
    <row r="682" spans="1:4" x14ac:dyDescent="0.3">
      <c r="A682" s="151">
        <v>5954</v>
      </c>
      <c r="B682" s="151" t="s">
        <v>2552</v>
      </c>
      <c r="C682" s="151" t="s">
        <v>224</v>
      </c>
      <c r="D682" s="152" t="s">
        <v>2553</v>
      </c>
    </row>
    <row r="683" spans="1:4" x14ac:dyDescent="0.3">
      <c r="A683" s="151">
        <v>5961</v>
      </c>
      <c r="B683" s="151" t="s">
        <v>2554</v>
      </c>
      <c r="C683" s="151" t="s">
        <v>224</v>
      </c>
      <c r="D683" s="152" t="s">
        <v>2555</v>
      </c>
    </row>
    <row r="684" spans="1:4" x14ac:dyDescent="0.3">
      <c r="A684" s="151">
        <v>6260</v>
      </c>
      <c r="B684" s="151" t="s">
        <v>2556</v>
      </c>
      <c r="C684" s="151" t="s">
        <v>224</v>
      </c>
      <c r="D684" s="152" t="s">
        <v>2557</v>
      </c>
    </row>
    <row r="685" spans="1:4" x14ac:dyDescent="0.3">
      <c r="A685" s="151">
        <v>6880</v>
      </c>
      <c r="B685" s="151" t="s">
        <v>2558</v>
      </c>
      <c r="C685" s="151" t="s">
        <v>224</v>
      </c>
      <c r="D685" s="152" t="s">
        <v>2559</v>
      </c>
    </row>
    <row r="686" spans="1:4" x14ac:dyDescent="0.3">
      <c r="A686" s="151">
        <v>7031</v>
      </c>
      <c r="B686" s="151" t="s">
        <v>2560</v>
      </c>
      <c r="C686" s="151" t="s">
        <v>224</v>
      </c>
      <c r="D686" s="152" t="s">
        <v>2561</v>
      </c>
    </row>
    <row r="687" spans="1:4" x14ac:dyDescent="0.3">
      <c r="A687" s="151">
        <v>7043</v>
      </c>
      <c r="B687" s="151" t="s">
        <v>2562</v>
      </c>
      <c r="C687" s="151" t="s">
        <v>224</v>
      </c>
      <c r="D687" s="152" t="s">
        <v>2563</v>
      </c>
    </row>
    <row r="688" spans="1:4" x14ac:dyDescent="0.3">
      <c r="A688" s="151">
        <v>7050</v>
      </c>
      <c r="B688" s="151" t="s">
        <v>2564</v>
      </c>
      <c r="C688" s="151" t="s">
        <v>224</v>
      </c>
      <c r="D688" s="152" t="s">
        <v>2565</v>
      </c>
    </row>
    <row r="689" spans="1:4" x14ac:dyDescent="0.3">
      <c r="A689" s="151">
        <v>67827</v>
      </c>
      <c r="B689" s="151" t="s">
        <v>2566</v>
      </c>
      <c r="C689" s="151" t="s">
        <v>224</v>
      </c>
      <c r="D689" s="152" t="s">
        <v>2567</v>
      </c>
    </row>
    <row r="690" spans="1:4" x14ac:dyDescent="0.3">
      <c r="A690" s="151">
        <v>73395</v>
      </c>
      <c r="B690" s="151" t="s">
        <v>2568</v>
      </c>
      <c r="C690" s="151" t="s">
        <v>224</v>
      </c>
      <c r="D690" s="152" t="s">
        <v>2569</v>
      </c>
    </row>
    <row r="691" spans="1:4" x14ac:dyDescent="0.3">
      <c r="A691" s="151">
        <v>83766</v>
      </c>
      <c r="B691" s="151" t="s">
        <v>2570</v>
      </c>
      <c r="C691" s="151" t="s">
        <v>224</v>
      </c>
      <c r="D691" s="152" t="s">
        <v>2571</v>
      </c>
    </row>
    <row r="692" spans="1:4" x14ac:dyDescent="0.3">
      <c r="A692" s="151">
        <v>87446</v>
      </c>
      <c r="B692" s="151" t="s">
        <v>2572</v>
      </c>
      <c r="C692" s="151" t="s">
        <v>224</v>
      </c>
      <c r="D692" s="152" t="s">
        <v>2573</v>
      </c>
    </row>
    <row r="693" spans="1:4" x14ac:dyDescent="0.3">
      <c r="A693" s="151">
        <v>88392</v>
      </c>
      <c r="B693" s="151" t="s">
        <v>2574</v>
      </c>
      <c r="C693" s="151" t="s">
        <v>224</v>
      </c>
      <c r="D693" s="152" t="s">
        <v>2575</v>
      </c>
    </row>
    <row r="694" spans="1:4" x14ac:dyDescent="0.3">
      <c r="A694" s="151">
        <v>88398</v>
      </c>
      <c r="B694" s="151" t="s">
        <v>2576</v>
      </c>
      <c r="C694" s="151" t="s">
        <v>224</v>
      </c>
      <c r="D694" s="152" t="s">
        <v>2577</v>
      </c>
    </row>
    <row r="695" spans="1:4" x14ac:dyDescent="0.3">
      <c r="A695" s="151">
        <v>88404</v>
      </c>
      <c r="B695" s="151" t="s">
        <v>2578</v>
      </c>
      <c r="C695" s="151" t="s">
        <v>224</v>
      </c>
      <c r="D695" s="152" t="s">
        <v>2579</v>
      </c>
    </row>
    <row r="696" spans="1:4" x14ac:dyDescent="0.3">
      <c r="A696" s="151">
        <v>88430</v>
      </c>
      <c r="B696" s="151" t="s">
        <v>2580</v>
      </c>
      <c r="C696" s="151" t="s">
        <v>224</v>
      </c>
      <c r="D696" s="152" t="s">
        <v>2581</v>
      </c>
    </row>
    <row r="697" spans="1:4" x14ac:dyDescent="0.3">
      <c r="A697" s="151">
        <v>88438</v>
      </c>
      <c r="B697" s="151" t="s">
        <v>2582</v>
      </c>
      <c r="C697" s="151" t="s">
        <v>224</v>
      </c>
      <c r="D697" s="152" t="s">
        <v>2583</v>
      </c>
    </row>
    <row r="698" spans="1:4" x14ac:dyDescent="0.3">
      <c r="A698" s="151">
        <v>88831</v>
      </c>
      <c r="B698" s="151" t="s">
        <v>2584</v>
      </c>
      <c r="C698" s="151" t="s">
        <v>224</v>
      </c>
      <c r="D698" s="152" t="s">
        <v>2563</v>
      </c>
    </row>
    <row r="699" spans="1:4" x14ac:dyDescent="0.3">
      <c r="A699" s="151">
        <v>88844</v>
      </c>
      <c r="B699" s="151" t="s">
        <v>2585</v>
      </c>
      <c r="C699" s="151" t="s">
        <v>224</v>
      </c>
      <c r="D699" s="152" t="s">
        <v>2586</v>
      </c>
    </row>
    <row r="700" spans="1:4" x14ac:dyDescent="0.3">
      <c r="A700" s="151">
        <v>88908</v>
      </c>
      <c r="B700" s="151" t="s">
        <v>2587</v>
      </c>
      <c r="C700" s="151" t="s">
        <v>224</v>
      </c>
      <c r="D700" s="152" t="s">
        <v>2588</v>
      </c>
    </row>
    <row r="701" spans="1:4" x14ac:dyDescent="0.3">
      <c r="A701" s="151">
        <v>89022</v>
      </c>
      <c r="B701" s="151" t="s">
        <v>2589</v>
      </c>
      <c r="C701" s="151" t="s">
        <v>224</v>
      </c>
      <c r="D701" s="152" t="s">
        <v>2590</v>
      </c>
    </row>
    <row r="702" spans="1:4" x14ac:dyDescent="0.3">
      <c r="A702" s="151">
        <v>89027</v>
      </c>
      <c r="B702" s="151" t="s">
        <v>2591</v>
      </c>
      <c r="C702" s="151" t="s">
        <v>224</v>
      </c>
      <c r="D702" s="152" t="s">
        <v>2592</v>
      </c>
    </row>
    <row r="703" spans="1:4" x14ac:dyDescent="0.3">
      <c r="A703" s="151">
        <v>89031</v>
      </c>
      <c r="B703" s="151" t="s">
        <v>2593</v>
      </c>
      <c r="C703" s="151" t="s">
        <v>224</v>
      </c>
      <c r="D703" s="152" t="s">
        <v>2594</v>
      </c>
    </row>
    <row r="704" spans="1:4" x14ac:dyDescent="0.3">
      <c r="A704" s="151">
        <v>89036</v>
      </c>
      <c r="B704" s="151" t="s">
        <v>2595</v>
      </c>
      <c r="C704" s="151" t="s">
        <v>224</v>
      </c>
      <c r="D704" s="152" t="s">
        <v>2596</v>
      </c>
    </row>
    <row r="705" spans="1:4" x14ac:dyDescent="0.3">
      <c r="A705" s="151">
        <v>89218</v>
      </c>
      <c r="B705" s="151" t="s">
        <v>2597</v>
      </c>
      <c r="C705" s="151" t="s">
        <v>224</v>
      </c>
      <c r="D705" s="152" t="s">
        <v>2598</v>
      </c>
    </row>
    <row r="706" spans="1:4" x14ac:dyDescent="0.3">
      <c r="A706" s="151">
        <v>89226</v>
      </c>
      <c r="B706" s="151" t="s">
        <v>2599</v>
      </c>
      <c r="C706" s="151" t="s">
        <v>224</v>
      </c>
      <c r="D706" s="152" t="s">
        <v>2600</v>
      </c>
    </row>
    <row r="707" spans="1:4" x14ac:dyDescent="0.3">
      <c r="A707" s="151">
        <v>89235</v>
      </c>
      <c r="B707" s="151" t="s">
        <v>2601</v>
      </c>
      <c r="C707" s="151" t="s">
        <v>224</v>
      </c>
      <c r="D707" s="152" t="s">
        <v>2602</v>
      </c>
    </row>
    <row r="708" spans="1:4" x14ac:dyDescent="0.3">
      <c r="A708" s="151">
        <v>89243</v>
      </c>
      <c r="B708" s="151" t="s">
        <v>2603</v>
      </c>
      <c r="C708" s="151" t="s">
        <v>224</v>
      </c>
      <c r="D708" s="152" t="s">
        <v>2604</v>
      </c>
    </row>
    <row r="709" spans="1:4" x14ac:dyDescent="0.3">
      <c r="A709" s="151">
        <v>89251</v>
      </c>
      <c r="B709" s="151" t="s">
        <v>2605</v>
      </c>
      <c r="C709" s="151" t="s">
        <v>224</v>
      </c>
      <c r="D709" s="152" t="s">
        <v>2606</v>
      </c>
    </row>
    <row r="710" spans="1:4" x14ac:dyDescent="0.3">
      <c r="A710" s="151">
        <v>89258</v>
      </c>
      <c r="B710" s="151" t="s">
        <v>2607</v>
      </c>
      <c r="C710" s="151" t="s">
        <v>224</v>
      </c>
      <c r="D710" s="152" t="s">
        <v>2608</v>
      </c>
    </row>
    <row r="711" spans="1:4" x14ac:dyDescent="0.3">
      <c r="A711" s="151">
        <v>89273</v>
      </c>
      <c r="B711" s="151" t="s">
        <v>2609</v>
      </c>
      <c r="C711" s="151" t="s">
        <v>224</v>
      </c>
      <c r="D711" s="152" t="s">
        <v>2610</v>
      </c>
    </row>
    <row r="712" spans="1:4" x14ac:dyDescent="0.3">
      <c r="A712" s="151">
        <v>89279</v>
      </c>
      <c r="B712" s="151" t="s">
        <v>2611</v>
      </c>
      <c r="C712" s="151" t="s">
        <v>224</v>
      </c>
      <c r="D712" s="152" t="s">
        <v>2612</v>
      </c>
    </row>
    <row r="713" spans="1:4" x14ac:dyDescent="0.3">
      <c r="A713" s="151">
        <v>89877</v>
      </c>
      <c r="B713" s="151" t="s">
        <v>2613</v>
      </c>
      <c r="C713" s="151" t="s">
        <v>224</v>
      </c>
      <c r="D713" s="152" t="s">
        <v>2614</v>
      </c>
    </row>
    <row r="714" spans="1:4" x14ac:dyDescent="0.3">
      <c r="A714" s="151">
        <v>89884</v>
      </c>
      <c r="B714" s="151" t="s">
        <v>2615</v>
      </c>
      <c r="C714" s="151" t="s">
        <v>224</v>
      </c>
      <c r="D714" s="152" t="s">
        <v>2616</v>
      </c>
    </row>
    <row r="715" spans="1:4" x14ac:dyDescent="0.3">
      <c r="A715" s="151">
        <v>90587</v>
      </c>
      <c r="B715" s="151" t="s">
        <v>237</v>
      </c>
      <c r="C715" s="151" t="s">
        <v>224</v>
      </c>
      <c r="D715" s="152" t="s">
        <v>2617</v>
      </c>
    </row>
    <row r="716" spans="1:4" x14ac:dyDescent="0.3">
      <c r="A716" s="151">
        <v>90626</v>
      </c>
      <c r="B716" s="151" t="s">
        <v>2618</v>
      </c>
      <c r="C716" s="151" t="s">
        <v>224</v>
      </c>
      <c r="D716" s="152" t="s">
        <v>2619</v>
      </c>
    </row>
    <row r="717" spans="1:4" x14ac:dyDescent="0.3">
      <c r="A717" s="151">
        <v>90632</v>
      </c>
      <c r="B717" s="151" t="s">
        <v>2620</v>
      </c>
      <c r="C717" s="151" t="s">
        <v>224</v>
      </c>
      <c r="D717" s="152" t="s">
        <v>2621</v>
      </c>
    </row>
    <row r="718" spans="1:4" x14ac:dyDescent="0.3">
      <c r="A718" s="151">
        <v>90638</v>
      </c>
      <c r="B718" s="151" t="s">
        <v>2622</v>
      </c>
      <c r="C718" s="151" t="s">
        <v>224</v>
      </c>
      <c r="D718" s="152" t="s">
        <v>2623</v>
      </c>
    </row>
    <row r="719" spans="1:4" x14ac:dyDescent="0.3">
      <c r="A719" s="151">
        <v>90644</v>
      </c>
      <c r="B719" s="151" t="s">
        <v>2624</v>
      </c>
      <c r="C719" s="151" t="s">
        <v>224</v>
      </c>
      <c r="D719" s="152" t="s">
        <v>2625</v>
      </c>
    </row>
    <row r="720" spans="1:4" x14ac:dyDescent="0.3">
      <c r="A720" s="151">
        <v>90651</v>
      </c>
      <c r="B720" s="151" t="s">
        <v>2626</v>
      </c>
      <c r="C720" s="151" t="s">
        <v>224</v>
      </c>
      <c r="D720" s="152" t="s">
        <v>2627</v>
      </c>
    </row>
    <row r="721" spans="1:4" x14ac:dyDescent="0.3">
      <c r="A721" s="151">
        <v>90657</v>
      </c>
      <c r="B721" s="151" t="s">
        <v>2628</v>
      </c>
      <c r="C721" s="151" t="s">
        <v>224</v>
      </c>
      <c r="D721" s="152" t="s">
        <v>1561</v>
      </c>
    </row>
    <row r="722" spans="1:4" x14ac:dyDescent="0.3">
      <c r="A722" s="151">
        <v>90663</v>
      </c>
      <c r="B722" s="151" t="s">
        <v>2629</v>
      </c>
      <c r="C722" s="151" t="s">
        <v>224</v>
      </c>
      <c r="D722" s="152" t="s">
        <v>1573</v>
      </c>
    </row>
    <row r="723" spans="1:4" x14ac:dyDescent="0.3">
      <c r="A723" s="151">
        <v>90669</v>
      </c>
      <c r="B723" s="151" t="s">
        <v>2630</v>
      </c>
      <c r="C723" s="151" t="s">
        <v>224</v>
      </c>
      <c r="D723" s="152" t="s">
        <v>2631</v>
      </c>
    </row>
    <row r="724" spans="1:4" x14ac:dyDescent="0.3">
      <c r="A724" s="151">
        <v>90675</v>
      </c>
      <c r="B724" s="151" t="s">
        <v>2632</v>
      </c>
      <c r="C724" s="151" t="s">
        <v>224</v>
      </c>
      <c r="D724" s="152" t="s">
        <v>2633</v>
      </c>
    </row>
    <row r="725" spans="1:4" x14ac:dyDescent="0.3">
      <c r="A725" s="151">
        <v>90681</v>
      </c>
      <c r="B725" s="151" t="s">
        <v>2634</v>
      </c>
      <c r="C725" s="151" t="s">
        <v>224</v>
      </c>
      <c r="D725" s="152" t="s">
        <v>2635</v>
      </c>
    </row>
    <row r="726" spans="1:4" x14ac:dyDescent="0.3">
      <c r="A726" s="151">
        <v>90687</v>
      </c>
      <c r="B726" s="151" t="s">
        <v>2636</v>
      </c>
      <c r="C726" s="151" t="s">
        <v>224</v>
      </c>
      <c r="D726" s="152" t="s">
        <v>2637</v>
      </c>
    </row>
    <row r="727" spans="1:4" x14ac:dyDescent="0.3">
      <c r="A727" s="151">
        <v>90693</v>
      </c>
      <c r="B727" s="151" t="s">
        <v>2638</v>
      </c>
      <c r="C727" s="151" t="s">
        <v>224</v>
      </c>
      <c r="D727" s="152" t="s">
        <v>2639</v>
      </c>
    </row>
    <row r="728" spans="1:4" x14ac:dyDescent="0.3">
      <c r="A728" s="151">
        <v>90965</v>
      </c>
      <c r="B728" s="151" t="s">
        <v>2640</v>
      </c>
      <c r="C728" s="151" t="s">
        <v>224</v>
      </c>
      <c r="D728" s="152" t="s">
        <v>2641</v>
      </c>
    </row>
    <row r="729" spans="1:4" x14ac:dyDescent="0.3">
      <c r="A729" s="151">
        <v>90973</v>
      </c>
      <c r="B729" s="151" t="s">
        <v>2642</v>
      </c>
      <c r="C729" s="151" t="s">
        <v>224</v>
      </c>
      <c r="D729" s="152" t="s">
        <v>2643</v>
      </c>
    </row>
    <row r="730" spans="1:4" x14ac:dyDescent="0.3">
      <c r="A730" s="151">
        <v>90982</v>
      </c>
      <c r="B730" s="151" t="s">
        <v>2644</v>
      </c>
      <c r="C730" s="151" t="s">
        <v>224</v>
      </c>
      <c r="D730" s="152" t="s">
        <v>1533</v>
      </c>
    </row>
    <row r="731" spans="1:4" x14ac:dyDescent="0.3">
      <c r="A731" s="151">
        <v>91001</v>
      </c>
      <c r="B731" s="151" t="s">
        <v>2645</v>
      </c>
      <c r="C731" s="151" t="s">
        <v>224</v>
      </c>
      <c r="D731" s="152" t="s">
        <v>2646</v>
      </c>
    </row>
    <row r="732" spans="1:4" x14ac:dyDescent="0.3">
      <c r="A732" s="151">
        <v>91032</v>
      </c>
      <c r="B732" s="151" t="s">
        <v>2647</v>
      </c>
      <c r="C732" s="151" t="s">
        <v>224</v>
      </c>
      <c r="D732" s="152" t="s">
        <v>2648</v>
      </c>
    </row>
    <row r="733" spans="1:4" x14ac:dyDescent="0.3">
      <c r="A733" s="151">
        <v>91278</v>
      </c>
      <c r="B733" s="151" t="s">
        <v>2649</v>
      </c>
      <c r="C733" s="151" t="s">
        <v>224</v>
      </c>
      <c r="D733" s="152" t="s">
        <v>2650</v>
      </c>
    </row>
    <row r="734" spans="1:4" x14ac:dyDescent="0.3">
      <c r="A734" s="151">
        <v>91285</v>
      </c>
      <c r="B734" s="151" t="s">
        <v>2651</v>
      </c>
      <c r="C734" s="151" t="s">
        <v>224</v>
      </c>
      <c r="D734" s="152" t="s">
        <v>2493</v>
      </c>
    </row>
    <row r="735" spans="1:4" x14ac:dyDescent="0.3">
      <c r="A735" s="151">
        <v>91387</v>
      </c>
      <c r="B735" s="151" t="s">
        <v>2652</v>
      </c>
      <c r="C735" s="151" t="s">
        <v>224</v>
      </c>
      <c r="D735" s="152" t="s">
        <v>2653</v>
      </c>
    </row>
    <row r="736" spans="1:4" x14ac:dyDescent="0.3">
      <c r="A736" s="151">
        <v>91395</v>
      </c>
      <c r="B736" s="151" t="s">
        <v>2654</v>
      </c>
      <c r="C736" s="151" t="s">
        <v>224</v>
      </c>
      <c r="D736" s="152" t="s">
        <v>2655</v>
      </c>
    </row>
    <row r="737" spans="1:4" x14ac:dyDescent="0.3">
      <c r="A737" s="151">
        <v>91486</v>
      </c>
      <c r="B737" s="151" t="s">
        <v>2656</v>
      </c>
      <c r="C737" s="151" t="s">
        <v>224</v>
      </c>
      <c r="D737" s="152" t="s">
        <v>2657</v>
      </c>
    </row>
    <row r="738" spans="1:4" x14ac:dyDescent="0.3">
      <c r="A738" s="151">
        <v>91534</v>
      </c>
      <c r="B738" s="151" t="s">
        <v>2658</v>
      </c>
      <c r="C738" s="151" t="s">
        <v>224</v>
      </c>
      <c r="D738" s="152" t="s">
        <v>2659</v>
      </c>
    </row>
    <row r="739" spans="1:4" x14ac:dyDescent="0.3">
      <c r="A739" s="151">
        <v>91635</v>
      </c>
      <c r="B739" s="151" t="s">
        <v>2660</v>
      </c>
      <c r="C739" s="151" t="s">
        <v>224</v>
      </c>
      <c r="D739" s="152" t="s">
        <v>2661</v>
      </c>
    </row>
    <row r="740" spans="1:4" x14ac:dyDescent="0.3">
      <c r="A740" s="151">
        <v>91646</v>
      </c>
      <c r="B740" s="151" t="s">
        <v>2662</v>
      </c>
      <c r="C740" s="151" t="s">
        <v>224</v>
      </c>
      <c r="D740" s="152" t="s">
        <v>2663</v>
      </c>
    </row>
    <row r="741" spans="1:4" x14ac:dyDescent="0.3">
      <c r="A741" s="151">
        <v>91693</v>
      </c>
      <c r="B741" s="151" t="s">
        <v>2664</v>
      </c>
      <c r="C741" s="151" t="s">
        <v>224</v>
      </c>
      <c r="D741" s="152" t="s">
        <v>2665</v>
      </c>
    </row>
    <row r="742" spans="1:4" x14ac:dyDescent="0.3">
      <c r="A742" s="151">
        <v>92044</v>
      </c>
      <c r="B742" s="151" t="s">
        <v>2666</v>
      </c>
      <c r="C742" s="151" t="s">
        <v>224</v>
      </c>
      <c r="D742" s="152" t="s">
        <v>2667</v>
      </c>
    </row>
    <row r="743" spans="1:4" x14ac:dyDescent="0.3">
      <c r="A743" s="151">
        <v>92107</v>
      </c>
      <c r="B743" s="151" t="s">
        <v>2668</v>
      </c>
      <c r="C743" s="151" t="s">
        <v>224</v>
      </c>
      <c r="D743" s="152" t="s">
        <v>2669</v>
      </c>
    </row>
    <row r="744" spans="1:4" x14ac:dyDescent="0.3">
      <c r="A744" s="151">
        <v>92113</v>
      </c>
      <c r="B744" s="151" t="s">
        <v>2670</v>
      </c>
      <c r="C744" s="151" t="s">
        <v>224</v>
      </c>
      <c r="D744" s="152" t="s">
        <v>2671</v>
      </c>
    </row>
    <row r="745" spans="1:4" x14ac:dyDescent="0.3">
      <c r="A745" s="151">
        <v>92119</v>
      </c>
      <c r="B745" s="151" t="s">
        <v>2672</v>
      </c>
      <c r="C745" s="151" t="s">
        <v>224</v>
      </c>
      <c r="D745" s="152" t="s">
        <v>2673</v>
      </c>
    </row>
    <row r="746" spans="1:4" x14ac:dyDescent="0.3">
      <c r="A746" s="151">
        <v>92139</v>
      </c>
      <c r="B746" s="151" t="s">
        <v>2674</v>
      </c>
      <c r="C746" s="151" t="s">
        <v>224</v>
      </c>
      <c r="D746" s="152" t="s">
        <v>2675</v>
      </c>
    </row>
    <row r="747" spans="1:4" x14ac:dyDescent="0.3">
      <c r="A747" s="151">
        <v>92146</v>
      </c>
      <c r="B747" s="151" t="s">
        <v>2676</v>
      </c>
      <c r="C747" s="151" t="s">
        <v>224</v>
      </c>
      <c r="D747" s="152" t="s">
        <v>2677</v>
      </c>
    </row>
    <row r="748" spans="1:4" x14ac:dyDescent="0.3">
      <c r="A748" s="151">
        <v>92243</v>
      </c>
      <c r="B748" s="151" t="s">
        <v>2678</v>
      </c>
      <c r="C748" s="151" t="s">
        <v>224</v>
      </c>
      <c r="D748" s="152" t="s">
        <v>2679</v>
      </c>
    </row>
    <row r="749" spans="1:4" x14ac:dyDescent="0.3">
      <c r="A749" s="151">
        <v>92717</v>
      </c>
      <c r="B749" s="151" t="s">
        <v>2680</v>
      </c>
      <c r="C749" s="151" t="s">
        <v>224</v>
      </c>
      <c r="D749" s="152" t="s">
        <v>2681</v>
      </c>
    </row>
    <row r="750" spans="1:4" x14ac:dyDescent="0.3">
      <c r="A750" s="151">
        <v>92961</v>
      </c>
      <c r="B750" s="151" t="s">
        <v>2682</v>
      </c>
      <c r="C750" s="151" t="s">
        <v>224</v>
      </c>
      <c r="D750" s="152" t="s">
        <v>2683</v>
      </c>
    </row>
    <row r="751" spans="1:4" x14ac:dyDescent="0.3">
      <c r="A751" s="151">
        <v>92967</v>
      </c>
      <c r="B751" s="151" t="s">
        <v>2684</v>
      </c>
      <c r="C751" s="151" t="s">
        <v>224</v>
      </c>
      <c r="D751" s="152" t="s">
        <v>2685</v>
      </c>
    </row>
    <row r="752" spans="1:4" x14ac:dyDescent="0.3">
      <c r="A752" s="151">
        <v>93225</v>
      </c>
      <c r="B752" s="151" t="s">
        <v>2686</v>
      </c>
      <c r="C752" s="151" t="s">
        <v>224</v>
      </c>
      <c r="D752" s="152" t="s">
        <v>2687</v>
      </c>
    </row>
    <row r="753" spans="1:4" x14ac:dyDescent="0.3">
      <c r="A753" s="151">
        <v>93234</v>
      </c>
      <c r="B753" s="151" t="s">
        <v>2688</v>
      </c>
      <c r="C753" s="151" t="s">
        <v>224</v>
      </c>
      <c r="D753" s="152" t="s">
        <v>2689</v>
      </c>
    </row>
    <row r="754" spans="1:4" x14ac:dyDescent="0.3">
      <c r="A754" s="151">
        <v>93244</v>
      </c>
      <c r="B754" s="151" t="s">
        <v>2690</v>
      </c>
      <c r="C754" s="151" t="s">
        <v>224</v>
      </c>
      <c r="D754" s="152" t="s">
        <v>2691</v>
      </c>
    </row>
    <row r="755" spans="1:4" x14ac:dyDescent="0.3">
      <c r="A755" s="151">
        <v>93274</v>
      </c>
      <c r="B755" s="151" t="s">
        <v>2692</v>
      </c>
      <c r="C755" s="151" t="s">
        <v>224</v>
      </c>
      <c r="D755" s="152" t="s">
        <v>2693</v>
      </c>
    </row>
    <row r="756" spans="1:4" x14ac:dyDescent="0.3">
      <c r="A756" s="151">
        <v>93282</v>
      </c>
      <c r="B756" s="151" t="s">
        <v>2694</v>
      </c>
      <c r="C756" s="151" t="s">
        <v>224</v>
      </c>
      <c r="D756" s="152" t="s">
        <v>2695</v>
      </c>
    </row>
    <row r="757" spans="1:4" x14ac:dyDescent="0.3">
      <c r="A757" s="151">
        <v>93288</v>
      </c>
      <c r="B757" s="151" t="s">
        <v>2696</v>
      </c>
      <c r="C757" s="151" t="s">
        <v>224</v>
      </c>
      <c r="D757" s="152" t="s">
        <v>2697</v>
      </c>
    </row>
    <row r="758" spans="1:4" x14ac:dyDescent="0.3">
      <c r="A758" s="151">
        <v>93403</v>
      </c>
      <c r="B758" s="151" t="s">
        <v>2698</v>
      </c>
      <c r="C758" s="151" t="s">
        <v>224</v>
      </c>
      <c r="D758" s="152" t="s">
        <v>2699</v>
      </c>
    </row>
    <row r="759" spans="1:4" x14ac:dyDescent="0.3">
      <c r="A759" s="151">
        <v>93409</v>
      </c>
      <c r="B759" s="151" t="s">
        <v>2700</v>
      </c>
      <c r="C759" s="151" t="s">
        <v>224</v>
      </c>
      <c r="D759" s="152" t="s">
        <v>2701</v>
      </c>
    </row>
    <row r="760" spans="1:4" x14ac:dyDescent="0.3">
      <c r="A760" s="151">
        <v>93416</v>
      </c>
      <c r="B760" s="151" t="s">
        <v>2702</v>
      </c>
      <c r="C760" s="151" t="s">
        <v>224</v>
      </c>
      <c r="D760" s="152" t="s">
        <v>2703</v>
      </c>
    </row>
    <row r="761" spans="1:4" x14ac:dyDescent="0.3">
      <c r="A761" s="151">
        <v>93422</v>
      </c>
      <c r="B761" s="151" t="s">
        <v>2704</v>
      </c>
      <c r="C761" s="151" t="s">
        <v>224</v>
      </c>
      <c r="D761" s="152" t="s">
        <v>2705</v>
      </c>
    </row>
    <row r="762" spans="1:4" x14ac:dyDescent="0.3">
      <c r="A762" s="151">
        <v>93428</v>
      </c>
      <c r="B762" s="151" t="s">
        <v>2706</v>
      </c>
      <c r="C762" s="151" t="s">
        <v>224</v>
      </c>
      <c r="D762" s="152" t="s">
        <v>2707</v>
      </c>
    </row>
    <row r="763" spans="1:4" x14ac:dyDescent="0.3">
      <c r="A763" s="151">
        <v>93434</v>
      </c>
      <c r="B763" s="151" t="s">
        <v>2708</v>
      </c>
      <c r="C763" s="151" t="s">
        <v>224</v>
      </c>
      <c r="D763" s="152" t="s">
        <v>2709</v>
      </c>
    </row>
    <row r="764" spans="1:4" x14ac:dyDescent="0.3">
      <c r="A764" s="151">
        <v>93440</v>
      </c>
      <c r="B764" s="151" t="s">
        <v>2710</v>
      </c>
      <c r="C764" s="151" t="s">
        <v>224</v>
      </c>
      <c r="D764" s="152" t="s">
        <v>2711</v>
      </c>
    </row>
    <row r="765" spans="1:4" x14ac:dyDescent="0.3">
      <c r="A765" s="151">
        <v>95122</v>
      </c>
      <c r="B765" s="151" t="s">
        <v>2712</v>
      </c>
      <c r="C765" s="151" t="s">
        <v>224</v>
      </c>
      <c r="D765" s="152" t="s">
        <v>2713</v>
      </c>
    </row>
    <row r="766" spans="1:4" x14ac:dyDescent="0.3">
      <c r="A766" s="151">
        <v>95128</v>
      </c>
      <c r="B766" s="151" t="s">
        <v>2714</v>
      </c>
      <c r="C766" s="151" t="s">
        <v>224</v>
      </c>
      <c r="D766" s="152" t="s">
        <v>2715</v>
      </c>
    </row>
    <row r="767" spans="1:4" x14ac:dyDescent="0.3">
      <c r="A767" s="151">
        <v>95140</v>
      </c>
      <c r="B767" s="151" t="s">
        <v>2716</v>
      </c>
      <c r="C767" s="151" t="s">
        <v>224</v>
      </c>
      <c r="D767" s="152" t="s">
        <v>2717</v>
      </c>
    </row>
    <row r="768" spans="1:4" x14ac:dyDescent="0.3">
      <c r="A768" s="151">
        <v>95213</v>
      </c>
      <c r="B768" s="151" t="s">
        <v>2718</v>
      </c>
      <c r="C768" s="151" t="s">
        <v>224</v>
      </c>
      <c r="D768" s="152" t="s">
        <v>2719</v>
      </c>
    </row>
    <row r="769" spans="1:4" x14ac:dyDescent="0.3">
      <c r="A769" s="151">
        <v>95259</v>
      </c>
      <c r="B769" s="151" t="s">
        <v>2720</v>
      </c>
      <c r="C769" s="151" t="s">
        <v>224</v>
      </c>
      <c r="D769" s="152" t="s">
        <v>2418</v>
      </c>
    </row>
    <row r="770" spans="1:4" x14ac:dyDescent="0.3">
      <c r="A770" s="151">
        <v>95265</v>
      </c>
      <c r="B770" s="151" t="s">
        <v>2721</v>
      </c>
      <c r="C770" s="151" t="s">
        <v>224</v>
      </c>
      <c r="D770" s="152" t="s">
        <v>2689</v>
      </c>
    </row>
    <row r="771" spans="1:4" x14ac:dyDescent="0.3">
      <c r="A771" s="151">
        <v>95271</v>
      </c>
      <c r="B771" s="151" t="s">
        <v>2722</v>
      </c>
      <c r="C771" s="151" t="s">
        <v>224</v>
      </c>
      <c r="D771" s="152" t="s">
        <v>2723</v>
      </c>
    </row>
    <row r="772" spans="1:4" x14ac:dyDescent="0.3">
      <c r="A772" s="151">
        <v>95277</v>
      </c>
      <c r="B772" s="151" t="s">
        <v>2724</v>
      </c>
      <c r="C772" s="151" t="s">
        <v>224</v>
      </c>
      <c r="D772" s="152" t="s">
        <v>2723</v>
      </c>
    </row>
    <row r="773" spans="1:4" x14ac:dyDescent="0.3">
      <c r="A773" s="151">
        <v>95283</v>
      </c>
      <c r="B773" s="151" t="s">
        <v>2725</v>
      </c>
      <c r="C773" s="151" t="s">
        <v>224</v>
      </c>
      <c r="D773" s="152" t="s">
        <v>2726</v>
      </c>
    </row>
    <row r="774" spans="1:4" x14ac:dyDescent="0.3">
      <c r="A774" s="151">
        <v>95621</v>
      </c>
      <c r="B774" s="151" t="s">
        <v>2727</v>
      </c>
      <c r="C774" s="151" t="s">
        <v>224</v>
      </c>
      <c r="D774" s="152" t="s">
        <v>2728</v>
      </c>
    </row>
    <row r="775" spans="1:4" x14ac:dyDescent="0.3">
      <c r="A775" s="151">
        <v>95632</v>
      </c>
      <c r="B775" s="151" t="s">
        <v>2729</v>
      </c>
      <c r="C775" s="151" t="s">
        <v>224</v>
      </c>
      <c r="D775" s="152" t="s">
        <v>2730</v>
      </c>
    </row>
    <row r="776" spans="1:4" x14ac:dyDescent="0.3">
      <c r="A776" s="151">
        <v>95703</v>
      </c>
      <c r="B776" s="151" t="s">
        <v>2731</v>
      </c>
      <c r="C776" s="151" t="s">
        <v>224</v>
      </c>
      <c r="D776" s="152" t="s">
        <v>2732</v>
      </c>
    </row>
    <row r="777" spans="1:4" x14ac:dyDescent="0.3">
      <c r="A777" s="151">
        <v>95709</v>
      </c>
      <c r="B777" s="151" t="s">
        <v>2733</v>
      </c>
      <c r="C777" s="151" t="s">
        <v>224</v>
      </c>
      <c r="D777" s="152" t="s">
        <v>2734</v>
      </c>
    </row>
    <row r="778" spans="1:4" x14ac:dyDescent="0.3">
      <c r="A778" s="151">
        <v>95721</v>
      </c>
      <c r="B778" s="151" t="s">
        <v>2735</v>
      </c>
      <c r="C778" s="151" t="s">
        <v>224</v>
      </c>
      <c r="D778" s="152" t="s">
        <v>2736</v>
      </c>
    </row>
    <row r="779" spans="1:4" x14ac:dyDescent="0.3">
      <c r="A779" s="151">
        <v>95873</v>
      </c>
      <c r="B779" s="151" t="s">
        <v>2737</v>
      </c>
      <c r="C779" s="151" t="s">
        <v>224</v>
      </c>
      <c r="D779" s="152" t="s">
        <v>2738</v>
      </c>
    </row>
    <row r="780" spans="1:4" x14ac:dyDescent="0.3">
      <c r="A780" s="151">
        <v>96014</v>
      </c>
      <c r="B780" s="151" t="s">
        <v>2739</v>
      </c>
      <c r="C780" s="151" t="s">
        <v>224</v>
      </c>
      <c r="D780" s="152" t="s">
        <v>2740</v>
      </c>
    </row>
    <row r="781" spans="1:4" x14ac:dyDescent="0.3">
      <c r="A781" s="151">
        <v>96021</v>
      </c>
      <c r="B781" s="151" t="s">
        <v>2741</v>
      </c>
      <c r="C781" s="151" t="s">
        <v>224</v>
      </c>
      <c r="D781" s="152" t="s">
        <v>2742</v>
      </c>
    </row>
    <row r="782" spans="1:4" x14ac:dyDescent="0.3">
      <c r="A782" s="151">
        <v>96029</v>
      </c>
      <c r="B782" s="151" t="s">
        <v>2743</v>
      </c>
      <c r="C782" s="151" t="s">
        <v>224</v>
      </c>
      <c r="D782" s="152" t="s">
        <v>2744</v>
      </c>
    </row>
    <row r="783" spans="1:4" x14ac:dyDescent="0.3">
      <c r="A783" s="151">
        <v>96036</v>
      </c>
      <c r="B783" s="151" t="s">
        <v>2745</v>
      </c>
      <c r="C783" s="151" t="s">
        <v>224</v>
      </c>
      <c r="D783" s="152" t="s">
        <v>2746</v>
      </c>
    </row>
    <row r="784" spans="1:4" x14ac:dyDescent="0.3">
      <c r="A784" s="151">
        <v>96155</v>
      </c>
      <c r="B784" s="151" t="s">
        <v>2747</v>
      </c>
      <c r="C784" s="151" t="s">
        <v>224</v>
      </c>
      <c r="D784" s="152" t="s">
        <v>2748</v>
      </c>
    </row>
    <row r="785" spans="1:4" x14ac:dyDescent="0.3">
      <c r="A785" s="151">
        <v>96156</v>
      </c>
      <c r="B785" s="151" t="s">
        <v>2749</v>
      </c>
      <c r="C785" s="151" t="s">
        <v>224</v>
      </c>
      <c r="D785" s="152" t="s">
        <v>2750</v>
      </c>
    </row>
    <row r="786" spans="1:4" x14ac:dyDescent="0.3">
      <c r="A786" s="151">
        <v>96159</v>
      </c>
      <c r="B786" s="151" t="s">
        <v>2751</v>
      </c>
      <c r="C786" s="151" t="s">
        <v>224</v>
      </c>
      <c r="D786" s="152" t="s">
        <v>2752</v>
      </c>
    </row>
    <row r="787" spans="1:4" x14ac:dyDescent="0.3">
      <c r="A787" s="151">
        <v>96246</v>
      </c>
      <c r="B787" s="151" t="s">
        <v>2753</v>
      </c>
      <c r="C787" s="151" t="s">
        <v>224</v>
      </c>
      <c r="D787" s="152" t="s">
        <v>2754</v>
      </c>
    </row>
    <row r="788" spans="1:4" x14ac:dyDescent="0.3">
      <c r="A788" s="151">
        <v>96464</v>
      </c>
      <c r="B788" s="151" t="s">
        <v>2755</v>
      </c>
      <c r="C788" s="151" t="s">
        <v>224</v>
      </c>
      <c r="D788" s="152" t="s">
        <v>2756</v>
      </c>
    </row>
    <row r="789" spans="1:4" x14ac:dyDescent="0.3">
      <c r="A789" s="151">
        <v>98765</v>
      </c>
      <c r="B789" s="151" t="s">
        <v>2757</v>
      </c>
      <c r="C789" s="151" t="s">
        <v>224</v>
      </c>
      <c r="D789" s="152" t="s">
        <v>2758</v>
      </c>
    </row>
    <row r="790" spans="1:4" x14ac:dyDescent="0.3">
      <c r="A790" s="151">
        <v>99834</v>
      </c>
      <c r="B790" s="151" t="s">
        <v>2759</v>
      </c>
      <c r="C790" s="151" t="s">
        <v>224</v>
      </c>
      <c r="D790" s="152" t="s">
        <v>2760</v>
      </c>
    </row>
    <row r="791" spans="1:4" x14ac:dyDescent="0.3">
      <c r="A791" s="151">
        <v>100642</v>
      </c>
      <c r="B791" s="151" t="s">
        <v>2761</v>
      </c>
      <c r="C791" s="151" t="s">
        <v>224</v>
      </c>
      <c r="D791" s="152" t="s">
        <v>2762</v>
      </c>
    </row>
    <row r="792" spans="1:4" x14ac:dyDescent="0.3">
      <c r="A792" s="151">
        <v>100648</v>
      </c>
      <c r="B792" s="151" t="s">
        <v>2763</v>
      </c>
      <c r="C792" s="151" t="s">
        <v>224</v>
      </c>
      <c r="D792" s="152" t="s">
        <v>2764</v>
      </c>
    </row>
    <row r="793" spans="1:4" x14ac:dyDescent="0.3">
      <c r="A793" s="151">
        <v>102274</v>
      </c>
      <c r="B793" s="151" t="s">
        <v>2765</v>
      </c>
      <c r="C793" s="151" t="s">
        <v>224</v>
      </c>
      <c r="D793" s="152" t="s">
        <v>2766</v>
      </c>
    </row>
    <row r="794" spans="1:4" x14ac:dyDescent="0.3">
      <c r="A794" s="151">
        <v>104092</v>
      </c>
      <c r="B794" s="151" t="s">
        <v>2767</v>
      </c>
      <c r="C794" s="151" t="s">
        <v>224</v>
      </c>
      <c r="D794" s="152" t="s">
        <v>2768</v>
      </c>
    </row>
    <row r="795" spans="1:4" x14ac:dyDescent="0.3">
      <c r="A795" s="151">
        <v>104098</v>
      </c>
      <c r="B795" s="151" t="s">
        <v>2769</v>
      </c>
      <c r="C795" s="151" t="s">
        <v>224</v>
      </c>
      <c r="D795" s="152" t="s">
        <v>2758</v>
      </c>
    </row>
    <row r="796" spans="1:4" x14ac:dyDescent="0.3">
      <c r="A796" s="151">
        <v>5089</v>
      </c>
      <c r="B796" s="151" t="s">
        <v>2770</v>
      </c>
      <c r="C796" s="151" t="s">
        <v>223</v>
      </c>
      <c r="D796" s="152" t="s">
        <v>1647</v>
      </c>
    </row>
    <row r="797" spans="1:4" x14ac:dyDescent="0.3">
      <c r="A797" s="151">
        <v>5627</v>
      </c>
      <c r="B797" s="151" t="s">
        <v>2771</v>
      </c>
      <c r="C797" s="151" t="s">
        <v>223</v>
      </c>
      <c r="D797" s="152" t="s">
        <v>2772</v>
      </c>
    </row>
    <row r="798" spans="1:4" x14ac:dyDescent="0.3">
      <c r="A798" s="151">
        <v>5628</v>
      </c>
      <c r="B798" s="151" t="s">
        <v>2773</v>
      </c>
      <c r="C798" s="151" t="s">
        <v>223</v>
      </c>
      <c r="D798" s="152" t="s">
        <v>2774</v>
      </c>
    </row>
    <row r="799" spans="1:4" x14ac:dyDescent="0.3">
      <c r="A799" s="151">
        <v>5629</v>
      </c>
      <c r="B799" s="151" t="s">
        <v>2775</v>
      </c>
      <c r="C799" s="151" t="s">
        <v>223</v>
      </c>
      <c r="D799" s="152" t="s">
        <v>2776</v>
      </c>
    </row>
    <row r="800" spans="1:4" x14ac:dyDescent="0.3">
      <c r="A800" s="151">
        <v>5630</v>
      </c>
      <c r="B800" s="151" t="s">
        <v>2777</v>
      </c>
      <c r="C800" s="151" t="s">
        <v>223</v>
      </c>
      <c r="D800" s="152" t="s">
        <v>2778</v>
      </c>
    </row>
    <row r="801" spans="1:4" x14ac:dyDescent="0.3">
      <c r="A801" s="151">
        <v>5658</v>
      </c>
      <c r="B801" s="151" t="s">
        <v>2779</v>
      </c>
      <c r="C801" s="151" t="s">
        <v>223</v>
      </c>
      <c r="D801" s="152" t="s">
        <v>2780</v>
      </c>
    </row>
    <row r="802" spans="1:4" x14ac:dyDescent="0.3">
      <c r="A802" s="151">
        <v>5664</v>
      </c>
      <c r="B802" s="151" t="s">
        <v>2781</v>
      </c>
      <c r="C802" s="151" t="s">
        <v>223</v>
      </c>
      <c r="D802" s="152" t="s">
        <v>2782</v>
      </c>
    </row>
    <row r="803" spans="1:4" x14ac:dyDescent="0.3">
      <c r="A803" s="151">
        <v>5667</v>
      </c>
      <c r="B803" s="151" t="s">
        <v>2783</v>
      </c>
      <c r="C803" s="151" t="s">
        <v>223</v>
      </c>
      <c r="D803" s="152" t="s">
        <v>2784</v>
      </c>
    </row>
    <row r="804" spans="1:4" x14ac:dyDescent="0.3">
      <c r="A804" s="151">
        <v>5668</v>
      </c>
      <c r="B804" s="151" t="s">
        <v>2785</v>
      </c>
      <c r="C804" s="151" t="s">
        <v>223</v>
      </c>
      <c r="D804" s="152" t="s">
        <v>2786</v>
      </c>
    </row>
    <row r="805" spans="1:4" x14ac:dyDescent="0.3">
      <c r="A805" s="151">
        <v>5674</v>
      </c>
      <c r="B805" s="151" t="s">
        <v>2787</v>
      </c>
      <c r="C805" s="151" t="s">
        <v>223</v>
      </c>
      <c r="D805" s="152" t="s">
        <v>2788</v>
      </c>
    </row>
    <row r="806" spans="1:4" x14ac:dyDescent="0.3">
      <c r="A806" s="151">
        <v>5692</v>
      </c>
      <c r="B806" s="151" t="s">
        <v>2789</v>
      </c>
      <c r="C806" s="151" t="s">
        <v>223</v>
      </c>
      <c r="D806" s="152" t="s">
        <v>2673</v>
      </c>
    </row>
    <row r="807" spans="1:4" x14ac:dyDescent="0.3">
      <c r="A807" s="151">
        <v>5693</v>
      </c>
      <c r="B807" s="151" t="s">
        <v>2790</v>
      </c>
      <c r="C807" s="151" t="s">
        <v>223</v>
      </c>
      <c r="D807" s="152" t="s">
        <v>2791</v>
      </c>
    </row>
    <row r="808" spans="1:4" x14ac:dyDescent="0.3">
      <c r="A808" s="151">
        <v>5695</v>
      </c>
      <c r="B808" s="151" t="s">
        <v>2792</v>
      </c>
      <c r="C808" s="151" t="s">
        <v>223</v>
      </c>
      <c r="D808" s="152" t="s">
        <v>2793</v>
      </c>
    </row>
    <row r="809" spans="1:4" x14ac:dyDescent="0.3">
      <c r="A809" s="151">
        <v>5703</v>
      </c>
      <c r="B809" s="151" t="s">
        <v>2794</v>
      </c>
      <c r="C809" s="151" t="s">
        <v>223</v>
      </c>
      <c r="D809" s="152" t="s">
        <v>2795</v>
      </c>
    </row>
    <row r="810" spans="1:4" x14ac:dyDescent="0.3">
      <c r="A810" s="151">
        <v>5705</v>
      </c>
      <c r="B810" s="151" t="s">
        <v>2796</v>
      </c>
      <c r="C810" s="151" t="s">
        <v>223</v>
      </c>
      <c r="D810" s="152" t="s">
        <v>2797</v>
      </c>
    </row>
    <row r="811" spans="1:4" x14ac:dyDescent="0.3">
      <c r="A811" s="151">
        <v>5707</v>
      </c>
      <c r="B811" s="151" t="s">
        <v>2798</v>
      </c>
      <c r="C811" s="151" t="s">
        <v>223</v>
      </c>
      <c r="D811" s="152" t="s">
        <v>2799</v>
      </c>
    </row>
    <row r="812" spans="1:4" x14ac:dyDescent="0.3">
      <c r="A812" s="151">
        <v>5710</v>
      </c>
      <c r="B812" s="151" t="s">
        <v>2800</v>
      </c>
      <c r="C812" s="151" t="s">
        <v>223</v>
      </c>
      <c r="D812" s="152" t="s">
        <v>2801</v>
      </c>
    </row>
    <row r="813" spans="1:4" x14ac:dyDescent="0.3">
      <c r="A813" s="151">
        <v>5711</v>
      </c>
      <c r="B813" s="151" t="s">
        <v>2802</v>
      </c>
      <c r="C813" s="151" t="s">
        <v>223</v>
      </c>
      <c r="D813" s="152" t="s">
        <v>2803</v>
      </c>
    </row>
    <row r="814" spans="1:4" x14ac:dyDescent="0.3">
      <c r="A814" s="151">
        <v>5714</v>
      </c>
      <c r="B814" s="151" t="s">
        <v>2804</v>
      </c>
      <c r="C814" s="151" t="s">
        <v>223</v>
      </c>
      <c r="D814" s="152" t="s">
        <v>2805</v>
      </c>
    </row>
    <row r="815" spans="1:4" x14ac:dyDescent="0.3">
      <c r="A815" s="151">
        <v>5715</v>
      </c>
      <c r="B815" s="151" t="s">
        <v>2806</v>
      </c>
      <c r="C815" s="151" t="s">
        <v>223</v>
      </c>
      <c r="D815" s="152" t="s">
        <v>2807</v>
      </c>
    </row>
    <row r="816" spans="1:4" x14ac:dyDescent="0.3">
      <c r="A816" s="151">
        <v>5718</v>
      </c>
      <c r="B816" s="151" t="s">
        <v>2808</v>
      </c>
      <c r="C816" s="151" t="s">
        <v>223</v>
      </c>
      <c r="D816" s="152" t="s">
        <v>2809</v>
      </c>
    </row>
    <row r="817" spans="1:4" x14ac:dyDescent="0.3">
      <c r="A817" s="151">
        <v>5721</v>
      </c>
      <c r="B817" s="151" t="s">
        <v>2810</v>
      </c>
      <c r="C817" s="151" t="s">
        <v>223</v>
      </c>
      <c r="D817" s="152" t="s">
        <v>2811</v>
      </c>
    </row>
    <row r="818" spans="1:4" x14ac:dyDescent="0.3">
      <c r="A818" s="151">
        <v>5722</v>
      </c>
      <c r="B818" s="151" t="s">
        <v>2812</v>
      </c>
      <c r="C818" s="151" t="s">
        <v>223</v>
      </c>
      <c r="D818" s="152" t="s">
        <v>2813</v>
      </c>
    </row>
    <row r="819" spans="1:4" x14ac:dyDescent="0.3">
      <c r="A819" s="151">
        <v>5724</v>
      </c>
      <c r="B819" s="151" t="s">
        <v>2814</v>
      </c>
      <c r="C819" s="151" t="s">
        <v>223</v>
      </c>
      <c r="D819" s="152" t="s">
        <v>2815</v>
      </c>
    </row>
    <row r="820" spans="1:4" x14ac:dyDescent="0.3">
      <c r="A820" s="151">
        <v>5727</v>
      </c>
      <c r="B820" s="151" t="s">
        <v>2816</v>
      </c>
      <c r="C820" s="151" t="s">
        <v>223</v>
      </c>
      <c r="D820" s="152" t="s">
        <v>2817</v>
      </c>
    </row>
    <row r="821" spans="1:4" x14ac:dyDescent="0.3">
      <c r="A821" s="151">
        <v>5729</v>
      </c>
      <c r="B821" s="151" t="s">
        <v>2818</v>
      </c>
      <c r="C821" s="151" t="s">
        <v>223</v>
      </c>
      <c r="D821" s="152" t="s">
        <v>2819</v>
      </c>
    </row>
    <row r="822" spans="1:4" x14ac:dyDescent="0.3">
      <c r="A822" s="151">
        <v>5730</v>
      </c>
      <c r="B822" s="151" t="s">
        <v>2820</v>
      </c>
      <c r="C822" s="151" t="s">
        <v>223</v>
      </c>
      <c r="D822" s="152" t="s">
        <v>2821</v>
      </c>
    </row>
    <row r="823" spans="1:4" x14ac:dyDescent="0.3">
      <c r="A823" s="151">
        <v>5735</v>
      </c>
      <c r="B823" s="151" t="s">
        <v>2822</v>
      </c>
      <c r="C823" s="151" t="s">
        <v>223</v>
      </c>
      <c r="D823" s="152" t="s">
        <v>2823</v>
      </c>
    </row>
    <row r="824" spans="1:4" x14ac:dyDescent="0.3">
      <c r="A824" s="151">
        <v>5736</v>
      </c>
      <c r="B824" s="151" t="s">
        <v>2824</v>
      </c>
      <c r="C824" s="151" t="s">
        <v>223</v>
      </c>
      <c r="D824" s="152" t="s">
        <v>2825</v>
      </c>
    </row>
    <row r="825" spans="1:4" x14ac:dyDescent="0.3">
      <c r="A825" s="151">
        <v>5738</v>
      </c>
      <c r="B825" s="151" t="s">
        <v>2826</v>
      </c>
      <c r="C825" s="151" t="s">
        <v>223</v>
      </c>
      <c r="D825" s="152" t="s">
        <v>2827</v>
      </c>
    </row>
    <row r="826" spans="1:4" x14ac:dyDescent="0.3">
      <c r="A826" s="151">
        <v>5739</v>
      </c>
      <c r="B826" s="151" t="s">
        <v>2828</v>
      </c>
      <c r="C826" s="151" t="s">
        <v>223</v>
      </c>
      <c r="D826" s="152" t="s">
        <v>2829</v>
      </c>
    </row>
    <row r="827" spans="1:4" x14ac:dyDescent="0.3">
      <c r="A827" s="151">
        <v>5741</v>
      </c>
      <c r="B827" s="151" t="s">
        <v>2830</v>
      </c>
      <c r="C827" s="151" t="s">
        <v>223</v>
      </c>
      <c r="D827" s="152" t="s">
        <v>2831</v>
      </c>
    </row>
    <row r="828" spans="1:4" x14ac:dyDescent="0.3">
      <c r="A828" s="151">
        <v>5742</v>
      </c>
      <c r="B828" s="151" t="s">
        <v>2832</v>
      </c>
      <c r="C828" s="151" t="s">
        <v>223</v>
      </c>
      <c r="D828" s="152" t="s">
        <v>2833</v>
      </c>
    </row>
    <row r="829" spans="1:4" x14ac:dyDescent="0.3">
      <c r="A829" s="151">
        <v>5747</v>
      </c>
      <c r="B829" s="151" t="s">
        <v>2834</v>
      </c>
      <c r="C829" s="151" t="s">
        <v>223</v>
      </c>
      <c r="D829" s="152" t="s">
        <v>2835</v>
      </c>
    </row>
    <row r="830" spans="1:4" x14ac:dyDescent="0.3">
      <c r="A830" s="151">
        <v>5751</v>
      </c>
      <c r="B830" s="151" t="s">
        <v>2836</v>
      </c>
      <c r="C830" s="151" t="s">
        <v>223</v>
      </c>
      <c r="D830" s="152" t="s">
        <v>2837</v>
      </c>
    </row>
    <row r="831" spans="1:4" x14ac:dyDescent="0.3">
      <c r="A831" s="151">
        <v>5754</v>
      </c>
      <c r="B831" s="151" t="s">
        <v>2838</v>
      </c>
      <c r="C831" s="151" t="s">
        <v>223</v>
      </c>
      <c r="D831" s="152" t="s">
        <v>2839</v>
      </c>
    </row>
    <row r="832" spans="1:4" x14ac:dyDescent="0.3">
      <c r="A832" s="151">
        <v>5763</v>
      </c>
      <c r="B832" s="151" t="s">
        <v>2840</v>
      </c>
      <c r="C832" s="151" t="s">
        <v>223</v>
      </c>
      <c r="D832" s="152" t="s">
        <v>2841</v>
      </c>
    </row>
    <row r="833" spans="1:4" x14ac:dyDescent="0.3">
      <c r="A833" s="151">
        <v>5765</v>
      </c>
      <c r="B833" s="151" t="s">
        <v>2842</v>
      </c>
      <c r="C833" s="151" t="s">
        <v>223</v>
      </c>
      <c r="D833" s="152" t="s">
        <v>2843</v>
      </c>
    </row>
    <row r="834" spans="1:4" x14ac:dyDescent="0.3">
      <c r="A834" s="151">
        <v>5766</v>
      </c>
      <c r="B834" s="151" t="s">
        <v>2844</v>
      </c>
      <c r="C834" s="151" t="s">
        <v>223</v>
      </c>
      <c r="D834" s="152" t="s">
        <v>2845</v>
      </c>
    </row>
    <row r="835" spans="1:4" x14ac:dyDescent="0.3">
      <c r="A835" s="151">
        <v>5779</v>
      </c>
      <c r="B835" s="151" t="s">
        <v>2846</v>
      </c>
      <c r="C835" s="151" t="s">
        <v>223</v>
      </c>
      <c r="D835" s="152" t="s">
        <v>2847</v>
      </c>
    </row>
    <row r="836" spans="1:4" x14ac:dyDescent="0.3">
      <c r="A836" s="151">
        <v>5787</v>
      </c>
      <c r="B836" s="151" t="s">
        <v>2848</v>
      </c>
      <c r="C836" s="151" t="s">
        <v>223</v>
      </c>
      <c r="D836" s="152" t="s">
        <v>2849</v>
      </c>
    </row>
    <row r="837" spans="1:4" x14ac:dyDescent="0.3">
      <c r="A837" s="151">
        <v>5797</v>
      </c>
      <c r="B837" s="151" t="s">
        <v>2850</v>
      </c>
      <c r="C837" s="151" t="s">
        <v>223</v>
      </c>
      <c r="D837" s="152" t="s">
        <v>2851</v>
      </c>
    </row>
    <row r="838" spans="1:4" x14ac:dyDescent="0.3">
      <c r="A838" s="151">
        <v>5800</v>
      </c>
      <c r="B838" s="151" t="s">
        <v>2852</v>
      </c>
      <c r="C838" s="151" t="s">
        <v>223</v>
      </c>
      <c r="D838" s="152" t="s">
        <v>2853</v>
      </c>
    </row>
    <row r="839" spans="1:4" x14ac:dyDescent="0.3">
      <c r="A839" s="151">
        <v>7032</v>
      </c>
      <c r="B839" s="151" t="s">
        <v>2854</v>
      </c>
      <c r="C839" s="151" t="s">
        <v>223</v>
      </c>
      <c r="D839" s="152" t="s">
        <v>2855</v>
      </c>
    </row>
    <row r="840" spans="1:4" x14ac:dyDescent="0.3">
      <c r="A840" s="151">
        <v>7033</v>
      </c>
      <c r="B840" s="151" t="s">
        <v>2856</v>
      </c>
      <c r="C840" s="151" t="s">
        <v>223</v>
      </c>
      <c r="D840" s="152" t="s">
        <v>2857</v>
      </c>
    </row>
    <row r="841" spans="1:4" x14ac:dyDescent="0.3">
      <c r="A841" s="151">
        <v>7034</v>
      </c>
      <c r="B841" s="151" t="s">
        <v>2858</v>
      </c>
      <c r="C841" s="151" t="s">
        <v>223</v>
      </c>
      <c r="D841" s="152" t="s">
        <v>2859</v>
      </c>
    </row>
    <row r="842" spans="1:4" x14ac:dyDescent="0.3">
      <c r="A842" s="151">
        <v>7035</v>
      </c>
      <c r="B842" s="151" t="s">
        <v>2860</v>
      </c>
      <c r="C842" s="151" t="s">
        <v>223</v>
      </c>
      <c r="D842" s="152" t="s">
        <v>2861</v>
      </c>
    </row>
    <row r="843" spans="1:4" x14ac:dyDescent="0.3">
      <c r="A843" s="151">
        <v>7038</v>
      </c>
      <c r="B843" s="151" t="s">
        <v>2862</v>
      </c>
      <c r="C843" s="151" t="s">
        <v>223</v>
      </c>
      <c r="D843" s="152" t="s">
        <v>2863</v>
      </c>
    </row>
    <row r="844" spans="1:4" x14ac:dyDescent="0.3">
      <c r="A844" s="151">
        <v>7039</v>
      </c>
      <c r="B844" s="151" t="s">
        <v>2864</v>
      </c>
      <c r="C844" s="151" t="s">
        <v>223</v>
      </c>
      <c r="D844" s="152" t="s">
        <v>2865</v>
      </c>
    </row>
    <row r="845" spans="1:4" x14ac:dyDescent="0.3">
      <c r="A845" s="151">
        <v>7040</v>
      </c>
      <c r="B845" s="151" t="s">
        <v>2866</v>
      </c>
      <c r="C845" s="151" t="s">
        <v>223</v>
      </c>
      <c r="D845" s="152" t="s">
        <v>2867</v>
      </c>
    </row>
    <row r="846" spans="1:4" x14ac:dyDescent="0.3">
      <c r="A846" s="151">
        <v>7044</v>
      </c>
      <c r="B846" s="151" t="s">
        <v>2868</v>
      </c>
      <c r="C846" s="151" t="s">
        <v>223</v>
      </c>
      <c r="D846" s="152" t="s">
        <v>2506</v>
      </c>
    </row>
    <row r="847" spans="1:4" x14ac:dyDescent="0.3">
      <c r="A847" s="151">
        <v>7045</v>
      </c>
      <c r="B847" s="151" t="s">
        <v>2869</v>
      </c>
      <c r="C847" s="151" t="s">
        <v>223</v>
      </c>
      <c r="D847" s="152" t="s">
        <v>2870</v>
      </c>
    </row>
    <row r="848" spans="1:4" x14ac:dyDescent="0.3">
      <c r="A848" s="151">
        <v>7046</v>
      </c>
      <c r="B848" s="151" t="s">
        <v>2871</v>
      </c>
      <c r="C848" s="151" t="s">
        <v>223</v>
      </c>
      <c r="D848" s="152" t="s">
        <v>2872</v>
      </c>
    </row>
    <row r="849" spans="1:4" x14ac:dyDescent="0.3">
      <c r="A849" s="151">
        <v>7047</v>
      </c>
      <c r="B849" s="151" t="s">
        <v>2873</v>
      </c>
      <c r="C849" s="151" t="s">
        <v>223</v>
      </c>
      <c r="D849" s="152" t="s">
        <v>2874</v>
      </c>
    </row>
    <row r="850" spans="1:4" x14ac:dyDescent="0.3">
      <c r="A850" s="151">
        <v>7051</v>
      </c>
      <c r="B850" s="151" t="s">
        <v>2875</v>
      </c>
      <c r="C850" s="151" t="s">
        <v>223</v>
      </c>
      <c r="D850" s="152" t="s">
        <v>2876</v>
      </c>
    </row>
    <row r="851" spans="1:4" x14ac:dyDescent="0.3">
      <c r="A851" s="151">
        <v>7052</v>
      </c>
      <c r="B851" s="151" t="s">
        <v>2877</v>
      </c>
      <c r="C851" s="151" t="s">
        <v>223</v>
      </c>
      <c r="D851" s="152" t="s">
        <v>2878</v>
      </c>
    </row>
    <row r="852" spans="1:4" x14ac:dyDescent="0.3">
      <c r="A852" s="151">
        <v>7053</v>
      </c>
      <c r="B852" s="151" t="s">
        <v>2879</v>
      </c>
      <c r="C852" s="151" t="s">
        <v>223</v>
      </c>
      <c r="D852" s="152" t="s">
        <v>2880</v>
      </c>
    </row>
    <row r="853" spans="1:4" x14ac:dyDescent="0.3">
      <c r="A853" s="151">
        <v>7054</v>
      </c>
      <c r="B853" s="151" t="s">
        <v>2881</v>
      </c>
      <c r="C853" s="151" t="s">
        <v>223</v>
      </c>
      <c r="D853" s="152" t="s">
        <v>2882</v>
      </c>
    </row>
    <row r="854" spans="1:4" x14ac:dyDescent="0.3">
      <c r="A854" s="151">
        <v>7058</v>
      </c>
      <c r="B854" s="151" t="s">
        <v>2883</v>
      </c>
      <c r="C854" s="151" t="s">
        <v>223</v>
      </c>
      <c r="D854" s="152" t="s">
        <v>2884</v>
      </c>
    </row>
    <row r="855" spans="1:4" x14ac:dyDescent="0.3">
      <c r="A855" s="151">
        <v>7059</v>
      </c>
      <c r="B855" s="151" t="s">
        <v>2885</v>
      </c>
      <c r="C855" s="151" t="s">
        <v>223</v>
      </c>
      <c r="D855" s="152" t="s">
        <v>2886</v>
      </c>
    </row>
    <row r="856" spans="1:4" x14ac:dyDescent="0.3">
      <c r="A856" s="151">
        <v>7060</v>
      </c>
      <c r="B856" s="151" t="s">
        <v>2887</v>
      </c>
      <c r="C856" s="151" t="s">
        <v>223</v>
      </c>
      <c r="D856" s="152" t="s">
        <v>2888</v>
      </c>
    </row>
    <row r="857" spans="1:4" x14ac:dyDescent="0.3">
      <c r="A857" s="151">
        <v>7061</v>
      </c>
      <c r="B857" s="151" t="s">
        <v>2889</v>
      </c>
      <c r="C857" s="151" t="s">
        <v>223</v>
      </c>
      <c r="D857" s="152" t="s">
        <v>2890</v>
      </c>
    </row>
    <row r="858" spans="1:4" x14ac:dyDescent="0.3">
      <c r="A858" s="151">
        <v>7063</v>
      </c>
      <c r="B858" s="151" t="s">
        <v>2891</v>
      </c>
      <c r="C858" s="151" t="s">
        <v>223</v>
      </c>
      <c r="D858" s="152" t="s">
        <v>2295</v>
      </c>
    </row>
    <row r="859" spans="1:4" x14ac:dyDescent="0.3">
      <c r="A859" s="151">
        <v>7064</v>
      </c>
      <c r="B859" s="151" t="s">
        <v>2892</v>
      </c>
      <c r="C859" s="151" t="s">
        <v>223</v>
      </c>
      <c r="D859" s="152" t="s">
        <v>2303</v>
      </c>
    </row>
    <row r="860" spans="1:4" x14ac:dyDescent="0.3">
      <c r="A860" s="151">
        <v>7065</v>
      </c>
      <c r="B860" s="151" t="s">
        <v>2893</v>
      </c>
      <c r="C860" s="151" t="s">
        <v>223</v>
      </c>
      <c r="D860" s="152" t="s">
        <v>2894</v>
      </c>
    </row>
    <row r="861" spans="1:4" x14ac:dyDescent="0.3">
      <c r="A861" s="151">
        <v>7066</v>
      </c>
      <c r="B861" s="151" t="s">
        <v>2895</v>
      </c>
      <c r="C861" s="151" t="s">
        <v>223</v>
      </c>
      <c r="D861" s="152" t="s">
        <v>2896</v>
      </c>
    </row>
    <row r="862" spans="1:4" x14ac:dyDescent="0.3">
      <c r="A862" s="151">
        <v>53786</v>
      </c>
      <c r="B862" s="151" t="s">
        <v>2897</v>
      </c>
      <c r="C862" s="151" t="s">
        <v>223</v>
      </c>
      <c r="D862" s="152" t="s">
        <v>2898</v>
      </c>
    </row>
    <row r="863" spans="1:4" x14ac:dyDescent="0.3">
      <c r="A863" s="151">
        <v>53788</v>
      </c>
      <c r="B863" s="151" t="s">
        <v>2899</v>
      </c>
      <c r="C863" s="151" t="s">
        <v>223</v>
      </c>
      <c r="D863" s="152" t="s">
        <v>2900</v>
      </c>
    </row>
    <row r="864" spans="1:4" x14ac:dyDescent="0.3">
      <c r="A864" s="151">
        <v>53792</v>
      </c>
      <c r="B864" s="151" t="s">
        <v>2901</v>
      </c>
      <c r="C864" s="151" t="s">
        <v>223</v>
      </c>
      <c r="D864" s="152" t="s">
        <v>2902</v>
      </c>
    </row>
    <row r="865" spans="1:4" x14ac:dyDescent="0.3">
      <c r="A865" s="151">
        <v>53794</v>
      </c>
      <c r="B865" s="151" t="s">
        <v>2903</v>
      </c>
      <c r="C865" s="151" t="s">
        <v>223</v>
      </c>
      <c r="D865" s="152" t="s">
        <v>2904</v>
      </c>
    </row>
    <row r="866" spans="1:4" x14ac:dyDescent="0.3">
      <c r="A866" s="151">
        <v>53797</v>
      </c>
      <c r="B866" s="151" t="s">
        <v>2905</v>
      </c>
      <c r="C866" s="151" t="s">
        <v>223</v>
      </c>
      <c r="D866" s="152" t="s">
        <v>2906</v>
      </c>
    </row>
    <row r="867" spans="1:4" x14ac:dyDescent="0.3">
      <c r="A867" s="151">
        <v>53804</v>
      </c>
      <c r="B867" s="151" t="s">
        <v>2907</v>
      </c>
      <c r="C867" s="151" t="s">
        <v>223</v>
      </c>
      <c r="D867" s="152" t="s">
        <v>2908</v>
      </c>
    </row>
    <row r="868" spans="1:4" x14ac:dyDescent="0.3">
      <c r="A868" s="151">
        <v>53806</v>
      </c>
      <c r="B868" s="151" t="s">
        <v>2909</v>
      </c>
      <c r="C868" s="151" t="s">
        <v>223</v>
      </c>
      <c r="D868" s="152" t="s">
        <v>2910</v>
      </c>
    </row>
    <row r="869" spans="1:4" x14ac:dyDescent="0.3">
      <c r="A869" s="151">
        <v>53810</v>
      </c>
      <c r="B869" s="151" t="s">
        <v>2911</v>
      </c>
      <c r="C869" s="151" t="s">
        <v>223</v>
      </c>
      <c r="D869" s="152" t="s">
        <v>2912</v>
      </c>
    </row>
    <row r="870" spans="1:4" x14ac:dyDescent="0.3">
      <c r="A870" s="151">
        <v>53814</v>
      </c>
      <c r="B870" s="151" t="s">
        <v>2913</v>
      </c>
      <c r="C870" s="151" t="s">
        <v>223</v>
      </c>
      <c r="D870" s="152" t="s">
        <v>2914</v>
      </c>
    </row>
    <row r="871" spans="1:4" x14ac:dyDescent="0.3">
      <c r="A871" s="151">
        <v>53817</v>
      </c>
      <c r="B871" s="151" t="s">
        <v>2915</v>
      </c>
      <c r="C871" s="151" t="s">
        <v>223</v>
      </c>
      <c r="D871" s="152" t="s">
        <v>2916</v>
      </c>
    </row>
    <row r="872" spans="1:4" x14ac:dyDescent="0.3">
      <c r="A872" s="151">
        <v>53818</v>
      </c>
      <c r="B872" s="151" t="s">
        <v>2917</v>
      </c>
      <c r="C872" s="151" t="s">
        <v>223</v>
      </c>
      <c r="D872" s="152" t="s">
        <v>2569</v>
      </c>
    </row>
    <row r="873" spans="1:4" x14ac:dyDescent="0.3">
      <c r="A873" s="151">
        <v>53827</v>
      </c>
      <c r="B873" s="151" t="s">
        <v>2918</v>
      </c>
      <c r="C873" s="151" t="s">
        <v>223</v>
      </c>
      <c r="D873" s="152" t="s">
        <v>2919</v>
      </c>
    </row>
    <row r="874" spans="1:4" x14ac:dyDescent="0.3">
      <c r="A874" s="151">
        <v>53829</v>
      </c>
      <c r="B874" s="151" t="s">
        <v>2920</v>
      </c>
      <c r="C874" s="151" t="s">
        <v>223</v>
      </c>
      <c r="D874" s="152" t="s">
        <v>2906</v>
      </c>
    </row>
    <row r="875" spans="1:4" x14ac:dyDescent="0.3">
      <c r="A875" s="151">
        <v>53831</v>
      </c>
      <c r="B875" s="151" t="s">
        <v>2921</v>
      </c>
      <c r="C875" s="151" t="s">
        <v>223</v>
      </c>
      <c r="D875" s="152" t="s">
        <v>2922</v>
      </c>
    </row>
    <row r="876" spans="1:4" x14ac:dyDescent="0.3">
      <c r="A876" s="151">
        <v>53840</v>
      </c>
      <c r="B876" s="151" t="s">
        <v>2923</v>
      </c>
      <c r="C876" s="151" t="s">
        <v>223</v>
      </c>
      <c r="D876" s="152" t="s">
        <v>2924</v>
      </c>
    </row>
    <row r="877" spans="1:4" x14ac:dyDescent="0.3">
      <c r="A877" s="151">
        <v>53841</v>
      </c>
      <c r="B877" s="151" t="s">
        <v>2925</v>
      </c>
      <c r="C877" s="151" t="s">
        <v>223</v>
      </c>
      <c r="D877" s="152" t="s">
        <v>2926</v>
      </c>
    </row>
    <row r="878" spans="1:4" x14ac:dyDescent="0.3">
      <c r="A878" s="151">
        <v>53849</v>
      </c>
      <c r="B878" s="151" t="s">
        <v>2927</v>
      </c>
      <c r="C878" s="151" t="s">
        <v>223</v>
      </c>
      <c r="D878" s="152" t="s">
        <v>2928</v>
      </c>
    </row>
    <row r="879" spans="1:4" x14ac:dyDescent="0.3">
      <c r="A879" s="151">
        <v>53857</v>
      </c>
      <c r="B879" s="151" t="s">
        <v>2929</v>
      </c>
      <c r="C879" s="151" t="s">
        <v>223</v>
      </c>
      <c r="D879" s="152" t="s">
        <v>2930</v>
      </c>
    </row>
    <row r="880" spans="1:4" x14ac:dyDescent="0.3">
      <c r="A880" s="151">
        <v>53858</v>
      </c>
      <c r="B880" s="151" t="s">
        <v>2931</v>
      </c>
      <c r="C880" s="151" t="s">
        <v>223</v>
      </c>
      <c r="D880" s="152" t="s">
        <v>2932</v>
      </c>
    </row>
    <row r="881" spans="1:4" x14ac:dyDescent="0.3">
      <c r="A881" s="151">
        <v>53861</v>
      </c>
      <c r="B881" s="151" t="s">
        <v>2933</v>
      </c>
      <c r="C881" s="151" t="s">
        <v>223</v>
      </c>
      <c r="D881" s="152" t="s">
        <v>2934</v>
      </c>
    </row>
    <row r="882" spans="1:4" x14ac:dyDescent="0.3">
      <c r="A882" s="151">
        <v>53863</v>
      </c>
      <c r="B882" s="151" t="s">
        <v>2935</v>
      </c>
      <c r="C882" s="151" t="s">
        <v>223</v>
      </c>
      <c r="D882" s="152" t="s">
        <v>2936</v>
      </c>
    </row>
    <row r="883" spans="1:4" x14ac:dyDescent="0.3">
      <c r="A883" s="151">
        <v>53865</v>
      </c>
      <c r="B883" s="151" t="s">
        <v>2937</v>
      </c>
      <c r="C883" s="151" t="s">
        <v>223</v>
      </c>
      <c r="D883" s="152" t="s">
        <v>2938</v>
      </c>
    </row>
    <row r="884" spans="1:4" x14ac:dyDescent="0.3">
      <c r="A884" s="151">
        <v>53866</v>
      </c>
      <c r="B884" s="151" t="s">
        <v>2939</v>
      </c>
      <c r="C884" s="151" t="s">
        <v>223</v>
      </c>
      <c r="D884" s="152" t="s">
        <v>2940</v>
      </c>
    </row>
    <row r="885" spans="1:4" x14ac:dyDescent="0.3">
      <c r="A885" s="151">
        <v>53882</v>
      </c>
      <c r="B885" s="151" t="s">
        <v>2941</v>
      </c>
      <c r="C885" s="151" t="s">
        <v>223</v>
      </c>
      <c r="D885" s="152" t="s">
        <v>2942</v>
      </c>
    </row>
    <row r="886" spans="1:4" x14ac:dyDescent="0.3">
      <c r="A886" s="151">
        <v>55263</v>
      </c>
      <c r="B886" s="151" t="s">
        <v>2943</v>
      </c>
      <c r="C886" s="151" t="s">
        <v>223</v>
      </c>
      <c r="D886" s="152" t="s">
        <v>2778</v>
      </c>
    </row>
    <row r="887" spans="1:4" x14ac:dyDescent="0.3">
      <c r="A887" s="151">
        <v>73303</v>
      </c>
      <c r="B887" s="151" t="s">
        <v>2944</v>
      </c>
      <c r="C887" s="151" t="s">
        <v>223</v>
      </c>
      <c r="D887" s="152" t="s">
        <v>2945</v>
      </c>
    </row>
    <row r="888" spans="1:4" x14ac:dyDescent="0.3">
      <c r="A888" s="151">
        <v>73307</v>
      </c>
      <c r="B888" s="151" t="s">
        <v>2946</v>
      </c>
      <c r="C888" s="151" t="s">
        <v>223</v>
      </c>
      <c r="D888" s="152" t="s">
        <v>2947</v>
      </c>
    </row>
    <row r="889" spans="1:4" x14ac:dyDescent="0.3">
      <c r="A889" s="151">
        <v>73309</v>
      </c>
      <c r="B889" s="151" t="s">
        <v>2948</v>
      </c>
      <c r="C889" s="151" t="s">
        <v>223</v>
      </c>
      <c r="D889" s="152" t="s">
        <v>2949</v>
      </c>
    </row>
    <row r="890" spans="1:4" x14ac:dyDescent="0.3">
      <c r="A890" s="151">
        <v>73311</v>
      </c>
      <c r="B890" s="151" t="s">
        <v>2950</v>
      </c>
      <c r="C890" s="151" t="s">
        <v>223</v>
      </c>
      <c r="D890" s="152" t="s">
        <v>2951</v>
      </c>
    </row>
    <row r="891" spans="1:4" x14ac:dyDescent="0.3">
      <c r="A891" s="151">
        <v>73313</v>
      </c>
      <c r="B891" s="151" t="s">
        <v>2952</v>
      </c>
      <c r="C891" s="151" t="s">
        <v>223</v>
      </c>
      <c r="D891" s="152" t="s">
        <v>2631</v>
      </c>
    </row>
    <row r="892" spans="1:4" x14ac:dyDescent="0.3">
      <c r="A892" s="151">
        <v>73315</v>
      </c>
      <c r="B892" s="151" t="s">
        <v>2953</v>
      </c>
      <c r="C892" s="151" t="s">
        <v>223</v>
      </c>
      <c r="D892" s="152" t="s">
        <v>2900</v>
      </c>
    </row>
    <row r="893" spans="1:4" x14ac:dyDescent="0.3">
      <c r="A893" s="151">
        <v>73335</v>
      </c>
      <c r="B893" s="151" t="s">
        <v>2954</v>
      </c>
      <c r="C893" s="151" t="s">
        <v>223</v>
      </c>
      <c r="D893" s="152" t="s">
        <v>2955</v>
      </c>
    </row>
    <row r="894" spans="1:4" x14ac:dyDescent="0.3">
      <c r="A894" s="151">
        <v>73340</v>
      </c>
      <c r="B894" s="151" t="s">
        <v>2956</v>
      </c>
      <c r="C894" s="151" t="s">
        <v>223</v>
      </c>
      <c r="D894" s="152" t="s">
        <v>2957</v>
      </c>
    </row>
    <row r="895" spans="1:4" x14ac:dyDescent="0.3">
      <c r="A895" s="151">
        <v>83361</v>
      </c>
      <c r="B895" s="151" t="s">
        <v>2958</v>
      </c>
      <c r="C895" s="151" t="s">
        <v>223</v>
      </c>
      <c r="D895" s="152" t="s">
        <v>2959</v>
      </c>
    </row>
    <row r="896" spans="1:4" x14ac:dyDescent="0.3">
      <c r="A896" s="151">
        <v>83761</v>
      </c>
      <c r="B896" s="151" t="s">
        <v>2960</v>
      </c>
      <c r="C896" s="151" t="s">
        <v>223</v>
      </c>
      <c r="D896" s="152" t="s">
        <v>2961</v>
      </c>
    </row>
    <row r="897" spans="1:4" x14ac:dyDescent="0.3">
      <c r="A897" s="151">
        <v>83762</v>
      </c>
      <c r="B897" s="151" t="s">
        <v>2962</v>
      </c>
      <c r="C897" s="151" t="s">
        <v>223</v>
      </c>
      <c r="D897" s="152" t="s">
        <v>2963</v>
      </c>
    </row>
    <row r="898" spans="1:4" x14ac:dyDescent="0.3">
      <c r="A898" s="151">
        <v>83763</v>
      </c>
      <c r="B898" s="151" t="s">
        <v>2964</v>
      </c>
      <c r="C898" s="151" t="s">
        <v>223</v>
      </c>
      <c r="D898" s="152" t="s">
        <v>2965</v>
      </c>
    </row>
    <row r="899" spans="1:4" x14ac:dyDescent="0.3">
      <c r="A899" s="151">
        <v>83764</v>
      </c>
      <c r="B899" s="151" t="s">
        <v>2966</v>
      </c>
      <c r="C899" s="151" t="s">
        <v>223</v>
      </c>
      <c r="D899" s="152" t="s">
        <v>2967</v>
      </c>
    </row>
    <row r="900" spans="1:4" x14ac:dyDescent="0.3">
      <c r="A900" s="151">
        <v>87026</v>
      </c>
      <c r="B900" s="151" t="s">
        <v>2968</v>
      </c>
      <c r="C900" s="151" t="s">
        <v>223</v>
      </c>
      <c r="D900" s="152" t="s">
        <v>2969</v>
      </c>
    </row>
    <row r="901" spans="1:4" x14ac:dyDescent="0.3">
      <c r="A901" s="151">
        <v>87441</v>
      </c>
      <c r="B901" s="151" t="s">
        <v>2970</v>
      </c>
      <c r="C901" s="151" t="s">
        <v>223</v>
      </c>
      <c r="D901" s="152" t="s">
        <v>2723</v>
      </c>
    </row>
    <row r="902" spans="1:4" x14ac:dyDescent="0.3">
      <c r="A902" s="151">
        <v>87442</v>
      </c>
      <c r="B902" s="151" t="s">
        <v>2971</v>
      </c>
      <c r="C902" s="151" t="s">
        <v>223</v>
      </c>
      <c r="D902" s="152" t="s">
        <v>2972</v>
      </c>
    </row>
    <row r="903" spans="1:4" x14ac:dyDescent="0.3">
      <c r="A903" s="151">
        <v>87443</v>
      </c>
      <c r="B903" s="151" t="s">
        <v>2973</v>
      </c>
      <c r="C903" s="151" t="s">
        <v>223</v>
      </c>
      <c r="D903" s="152" t="s">
        <v>2969</v>
      </c>
    </row>
    <row r="904" spans="1:4" x14ac:dyDescent="0.3">
      <c r="A904" s="151">
        <v>87444</v>
      </c>
      <c r="B904" s="151" t="s">
        <v>2974</v>
      </c>
      <c r="C904" s="151" t="s">
        <v>223</v>
      </c>
      <c r="D904" s="152" t="s">
        <v>2975</v>
      </c>
    </row>
    <row r="905" spans="1:4" x14ac:dyDescent="0.3">
      <c r="A905" s="151">
        <v>88387</v>
      </c>
      <c r="B905" s="151" t="s">
        <v>2976</v>
      </c>
      <c r="C905" s="151" t="s">
        <v>223</v>
      </c>
      <c r="D905" s="152" t="s">
        <v>2977</v>
      </c>
    </row>
    <row r="906" spans="1:4" x14ac:dyDescent="0.3">
      <c r="A906" s="151">
        <v>88389</v>
      </c>
      <c r="B906" s="151" t="s">
        <v>2978</v>
      </c>
      <c r="C906" s="151" t="s">
        <v>223</v>
      </c>
      <c r="D906" s="152" t="s">
        <v>2760</v>
      </c>
    </row>
    <row r="907" spans="1:4" x14ac:dyDescent="0.3">
      <c r="A907" s="151">
        <v>88390</v>
      </c>
      <c r="B907" s="151" t="s">
        <v>2979</v>
      </c>
      <c r="C907" s="151" t="s">
        <v>223</v>
      </c>
      <c r="D907" s="152" t="s">
        <v>2495</v>
      </c>
    </row>
    <row r="908" spans="1:4" x14ac:dyDescent="0.3">
      <c r="A908" s="151">
        <v>88391</v>
      </c>
      <c r="B908" s="151" t="s">
        <v>2980</v>
      </c>
      <c r="C908" s="151" t="s">
        <v>223</v>
      </c>
      <c r="D908" s="152" t="s">
        <v>2981</v>
      </c>
    </row>
    <row r="909" spans="1:4" x14ac:dyDescent="0.3">
      <c r="A909" s="151">
        <v>88394</v>
      </c>
      <c r="B909" s="151" t="s">
        <v>2982</v>
      </c>
      <c r="C909" s="151" t="s">
        <v>223</v>
      </c>
      <c r="D909" s="152" t="s">
        <v>2983</v>
      </c>
    </row>
    <row r="910" spans="1:4" x14ac:dyDescent="0.3">
      <c r="A910" s="151">
        <v>88395</v>
      </c>
      <c r="B910" s="151" t="s">
        <v>2984</v>
      </c>
      <c r="C910" s="151" t="s">
        <v>223</v>
      </c>
      <c r="D910" s="152" t="s">
        <v>2985</v>
      </c>
    </row>
    <row r="911" spans="1:4" x14ac:dyDescent="0.3">
      <c r="A911" s="151">
        <v>88396</v>
      </c>
      <c r="B911" s="151" t="s">
        <v>2986</v>
      </c>
      <c r="C911" s="151" t="s">
        <v>223</v>
      </c>
      <c r="D911" s="152" t="s">
        <v>2627</v>
      </c>
    </row>
    <row r="912" spans="1:4" x14ac:dyDescent="0.3">
      <c r="A912" s="151">
        <v>88397</v>
      </c>
      <c r="B912" s="151" t="s">
        <v>2987</v>
      </c>
      <c r="C912" s="151" t="s">
        <v>223</v>
      </c>
      <c r="D912" s="152" t="s">
        <v>2988</v>
      </c>
    </row>
    <row r="913" spans="1:4" x14ac:dyDescent="0.3">
      <c r="A913" s="151">
        <v>88400</v>
      </c>
      <c r="B913" s="151" t="s">
        <v>2989</v>
      </c>
      <c r="C913" s="151" t="s">
        <v>223</v>
      </c>
      <c r="D913" s="152" t="s">
        <v>2990</v>
      </c>
    </row>
    <row r="914" spans="1:4" x14ac:dyDescent="0.3">
      <c r="A914" s="151">
        <v>88401</v>
      </c>
      <c r="B914" s="151" t="s">
        <v>2991</v>
      </c>
      <c r="C914" s="151" t="s">
        <v>223</v>
      </c>
      <c r="D914" s="152" t="s">
        <v>2681</v>
      </c>
    </row>
    <row r="915" spans="1:4" x14ac:dyDescent="0.3">
      <c r="A915" s="151">
        <v>88402</v>
      </c>
      <c r="B915" s="151" t="s">
        <v>2992</v>
      </c>
      <c r="C915" s="151" t="s">
        <v>223</v>
      </c>
      <c r="D915" s="152" t="s">
        <v>2993</v>
      </c>
    </row>
    <row r="916" spans="1:4" x14ac:dyDescent="0.3">
      <c r="A916" s="151">
        <v>88403</v>
      </c>
      <c r="B916" s="151" t="s">
        <v>2994</v>
      </c>
      <c r="C916" s="151" t="s">
        <v>223</v>
      </c>
      <c r="D916" s="152" t="s">
        <v>2995</v>
      </c>
    </row>
    <row r="917" spans="1:4" x14ac:dyDescent="0.3">
      <c r="A917" s="151">
        <v>88419</v>
      </c>
      <c r="B917" s="151" t="s">
        <v>2996</v>
      </c>
      <c r="C917" s="151" t="s">
        <v>223</v>
      </c>
      <c r="D917" s="152" t="s">
        <v>2997</v>
      </c>
    </row>
    <row r="918" spans="1:4" x14ac:dyDescent="0.3">
      <c r="A918" s="151">
        <v>88422</v>
      </c>
      <c r="B918" s="151" t="s">
        <v>2998</v>
      </c>
      <c r="C918" s="151" t="s">
        <v>223</v>
      </c>
      <c r="D918" s="152" t="s">
        <v>2999</v>
      </c>
    </row>
    <row r="919" spans="1:4" x14ac:dyDescent="0.3">
      <c r="A919" s="151">
        <v>88425</v>
      </c>
      <c r="B919" s="151" t="s">
        <v>3000</v>
      </c>
      <c r="C919" s="151" t="s">
        <v>223</v>
      </c>
      <c r="D919" s="152" t="s">
        <v>3001</v>
      </c>
    </row>
    <row r="920" spans="1:4" x14ac:dyDescent="0.3">
      <c r="A920" s="151">
        <v>88427</v>
      </c>
      <c r="B920" s="151" t="s">
        <v>3002</v>
      </c>
      <c r="C920" s="151" t="s">
        <v>223</v>
      </c>
      <c r="D920" s="152" t="s">
        <v>3003</v>
      </c>
    </row>
    <row r="921" spans="1:4" x14ac:dyDescent="0.3">
      <c r="A921" s="151">
        <v>88434</v>
      </c>
      <c r="B921" s="151" t="s">
        <v>3004</v>
      </c>
      <c r="C921" s="151" t="s">
        <v>223</v>
      </c>
      <c r="D921" s="152" t="s">
        <v>3005</v>
      </c>
    </row>
    <row r="922" spans="1:4" x14ac:dyDescent="0.3">
      <c r="A922" s="151">
        <v>88435</v>
      </c>
      <c r="B922" s="151" t="s">
        <v>3006</v>
      </c>
      <c r="C922" s="151" t="s">
        <v>223</v>
      </c>
      <c r="D922" s="152" t="s">
        <v>2600</v>
      </c>
    </row>
    <row r="923" spans="1:4" x14ac:dyDescent="0.3">
      <c r="A923" s="151">
        <v>88436</v>
      </c>
      <c r="B923" s="151" t="s">
        <v>3007</v>
      </c>
      <c r="C923" s="151" t="s">
        <v>223</v>
      </c>
      <c r="D923" s="152" t="s">
        <v>3008</v>
      </c>
    </row>
    <row r="924" spans="1:4" x14ac:dyDescent="0.3">
      <c r="A924" s="151">
        <v>88437</v>
      </c>
      <c r="B924" s="151" t="s">
        <v>3009</v>
      </c>
      <c r="C924" s="151" t="s">
        <v>223</v>
      </c>
      <c r="D924" s="152" t="s">
        <v>3003</v>
      </c>
    </row>
    <row r="925" spans="1:4" x14ac:dyDescent="0.3">
      <c r="A925" s="151">
        <v>88569</v>
      </c>
      <c r="B925" s="151" t="s">
        <v>3010</v>
      </c>
      <c r="C925" s="151" t="s">
        <v>223</v>
      </c>
      <c r="D925" s="152" t="s">
        <v>3011</v>
      </c>
    </row>
    <row r="926" spans="1:4" x14ac:dyDescent="0.3">
      <c r="A926" s="151">
        <v>88570</v>
      </c>
      <c r="B926" s="151" t="s">
        <v>3012</v>
      </c>
      <c r="C926" s="151" t="s">
        <v>223</v>
      </c>
      <c r="D926" s="152" t="s">
        <v>3013</v>
      </c>
    </row>
    <row r="927" spans="1:4" x14ac:dyDescent="0.3">
      <c r="A927" s="151">
        <v>88826</v>
      </c>
      <c r="B927" s="151" t="s">
        <v>3014</v>
      </c>
      <c r="C927" s="151" t="s">
        <v>223</v>
      </c>
      <c r="D927" s="152" t="s">
        <v>2506</v>
      </c>
    </row>
    <row r="928" spans="1:4" x14ac:dyDescent="0.3">
      <c r="A928" s="151">
        <v>88827</v>
      </c>
      <c r="B928" s="151" t="s">
        <v>3015</v>
      </c>
      <c r="C928" s="151" t="s">
        <v>223</v>
      </c>
      <c r="D928" s="152" t="s">
        <v>2870</v>
      </c>
    </row>
    <row r="929" spans="1:4" x14ac:dyDescent="0.3">
      <c r="A929" s="151">
        <v>88828</v>
      </c>
      <c r="B929" s="151" t="s">
        <v>3016</v>
      </c>
      <c r="C929" s="151" t="s">
        <v>223</v>
      </c>
      <c r="D929" s="152" t="s">
        <v>2872</v>
      </c>
    </row>
    <row r="930" spans="1:4" x14ac:dyDescent="0.3">
      <c r="A930" s="151">
        <v>88829</v>
      </c>
      <c r="B930" s="151" t="s">
        <v>3017</v>
      </c>
      <c r="C930" s="151" t="s">
        <v>223</v>
      </c>
      <c r="D930" s="152" t="s">
        <v>3018</v>
      </c>
    </row>
    <row r="931" spans="1:4" x14ac:dyDescent="0.3">
      <c r="A931" s="151">
        <v>88839</v>
      </c>
      <c r="B931" s="151" t="s">
        <v>3019</v>
      </c>
      <c r="C931" s="151" t="s">
        <v>223</v>
      </c>
      <c r="D931" s="152" t="s">
        <v>3020</v>
      </c>
    </row>
    <row r="932" spans="1:4" x14ac:dyDescent="0.3">
      <c r="A932" s="151">
        <v>88840</v>
      </c>
      <c r="B932" s="151" t="s">
        <v>3021</v>
      </c>
      <c r="C932" s="151" t="s">
        <v>223</v>
      </c>
      <c r="D932" s="152" t="s">
        <v>3022</v>
      </c>
    </row>
    <row r="933" spans="1:4" x14ac:dyDescent="0.3">
      <c r="A933" s="151">
        <v>88841</v>
      </c>
      <c r="B933" s="151" t="s">
        <v>3023</v>
      </c>
      <c r="C933" s="151" t="s">
        <v>223</v>
      </c>
      <c r="D933" s="152" t="s">
        <v>3024</v>
      </c>
    </row>
    <row r="934" spans="1:4" x14ac:dyDescent="0.3">
      <c r="A934" s="151">
        <v>88842</v>
      </c>
      <c r="B934" s="151" t="s">
        <v>3025</v>
      </c>
      <c r="C934" s="151" t="s">
        <v>223</v>
      </c>
      <c r="D934" s="152" t="s">
        <v>3026</v>
      </c>
    </row>
    <row r="935" spans="1:4" x14ac:dyDescent="0.3">
      <c r="A935" s="151">
        <v>88847</v>
      </c>
      <c r="B935" s="151" t="s">
        <v>3027</v>
      </c>
      <c r="C935" s="151" t="s">
        <v>223</v>
      </c>
      <c r="D935" s="152" t="s">
        <v>3028</v>
      </c>
    </row>
    <row r="936" spans="1:4" x14ac:dyDescent="0.3">
      <c r="A936" s="151">
        <v>88848</v>
      </c>
      <c r="B936" s="151" t="s">
        <v>3029</v>
      </c>
      <c r="C936" s="151" t="s">
        <v>223</v>
      </c>
      <c r="D936" s="152" t="s">
        <v>3030</v>
      </c>
    </row>
    <row r="937" spans="1:4" x14ac:dyDescent="0.3">
      <c r="A937" s="151">
        <v>88853</v>
      </c>
      <c r="B937" s="151" t="s">
        <v>3031</v>
      </c>
      <c r="C937" s="151" t="s">
        <v>223</v>
      </c>
      <c r="D937" s="152" t="s">
        <v>3032</v>
      </c>
    </row>
    <row r="938" spans="1:4" x14ac:dyDescent="0.3">
      <c r="A938" s="151">
        <v>88854</v>
      </c>
      <c r="B938" s="151" t="s">
        <v>3033</v>
      </c>
      <c r="C938" s="151" t="s">
        <v>223</v>
      </c>
      <c r="D938" s="152" t="s">
        <v>3034</v>
      </c>
    </row>
    <row r="939" spans="1:4" x14ac:dyDescent="0.3">
      <c r="A939" s="151">
        <v>88855</v>
      </c>
      <c r="B939" s="151" t="s">
        <v>3035</v>
      </c>
      <c r="C939" s="151" t="s">
        <v>223</v>
      </c>
      <c r="D939" s="152" t="s">
        <v>3036</v>
      </c>
    </row>
    <row r="940" spans="1:4" x14ac:dyDescent="0.3">
      <c r="A940" s="151">
        <v>88856</v>
      </c>
      <c r="B940" s="151" t="s">
        <v>3037</v>
      </c>
      <c r="C940" s="151" t="s">
        <v>223</v>
      </c>
      <c r="D940" s="152" t="s">
        <v>3038</v>
      </c>
    </row>
    <row r="941" spans="1:4" x14ac:dyDescent="0.3">
      <c r="A941" s="151">
        <v>88857</v>
      </c>
      <c r="B941" s="151" t="s">
        <v>3039</v>
      </c>
      <c r="C941" s="151" t="s">
        <v>223</v>
      </c>
      <c r="D941" s="152" t="s">
        <v>3040</v>
      </c>
    </row>
    <row r="942" spans="1:4" x14ac:dyDescent="0.3">
      <c r="A942" s="151">
        <v>88858</v>
      </c>
      <c r="B942" s="151" t="s">
        <v>3041</v>
      </c>
      <c r="C942" s="151" t="s">
        <v>223</v>
      </c>
      <c r="D942" s="152" t="s">
        <v>3042</v>
      </c>
    </row>
    <row r="943" spans="1:4" x14ac:dyDescent="0.3">
      <c r="A943" s="151">
        <v>88859</v>
      </c>
      <c r="B943" s="151" t="s">
        <v>3043</v>
      </c>
      <c r="C943" s="151" t="s">
        <v>223</v>
      </c>
      <c r="D943" s="152" t="s">
        <v>3044</v>
      </c>
    </row>
    <row r="944" spans="1:4" x14ac:dyDescent="0.3">
      <c r="A944" s="151">
        <v>88860</v>
      </c>
      <c r="B944" s="151" t="s">
        <v>3045</v>
      </c>
      <c r="C944" s="151" t="s">
        <v>223</v>
      </c>
      <c r="D944" s="152" t="s">
        <v>3046</v>
      </c>
    </row>
    <row r="945" spans="1:4" x14ac:dyDescent="0.3">
      <c r="A945" s="151">
        <v>88900</v>
      </c>
      <c r="B945" s="151" t="s">
        <v>3047</v>
      </c>
      <c r="C945" s="151" t="s">
        <v>223</v>
      </c>
      <c r="D945" s="152" t="s">
        <v>3048</v>
      </c>
    </row>
    <row r="946" spans="1:4" x14ac:dyDescent="0.3">
      <c r="A946" s="151">
        <v>88902</v>
      </c>
      <c r="B946" s="151" t="s">
        <v>3049</v>
      </c>
      <c r="C946" s="151" t="s">
        <v>223</v>
      </c>
      <c r="D946" s="152" t="s">
        <v>3050</v>
      </c>
    </row>
    <row r="947" spans="1:4" x14ac:dyDescent="0.3">
      <c r="A947" s="151">
        <v>88903</v>
      </c>
      <c r="B947" s="151" t="s">
        <v>3051</v>
      </c>
      <c r="C947" s="151" t="s">
        <v>223</v>
      </c>
      <c r="D947" s="152" t="s">
        <v>3052</v>
      </c>
    </row>
    <row r="948" spans="1:4" x14ac:dyDescent="0.3">
      <c r="A948" s="151">
        <v>88904</v>
      </c>
      <c r="B948" s="151" t="s">
        <v>3053</v>
      </c>
      <c r="C948" s="151" t="s">
        <v>223</v>
      </c>
      <c r="D948" s="152" t="s">
        <v>3054</v>
      </c>
    </row>
    <row r="949" spans="1:4" x14ac:dyDescent="0.3">
      <c r="A949" s="151">
        <v>89009</v>
      </c>
      <c r="B949" s="151" t="s">
        <v>3055</v>
      </c>
      <c r="C949" s="151" t="s">
        <v>223</v>
      </c>
      <c r="D949" s="152" t="s">
        <v>3056</v>
      </c>
    </row>
    <row r="950" spans="1:4" x14ac:dyDescent="0.3">
      <c r="A950" s="151">
        <v>89010</v>
      </c>
      <c r="B950" s="151" t="s">
        <v>3057</v>
      </c>
      <c r="C950" s="151" t="s">
        <v>223</v>
      </c>
      <c r="D950" s="152" t="s">
        <v>3058</v>
      </c>
    </row>
    <row r="951" spans="1:4" x14ac:dyDescent="0.3">
      <c r="A951" s="151">
        <v>89011</v>
      </c>
      <c r="B951" s="151" t="s">
        <v>3059</v>
      </c>
      <c r="C951" s="151" t="s">
        <v>223</v>
      </c>
      <c r="D951" s="152" t="s">
        <v>3060</v>
      </c>
    </row>
    <row r="952" spans="1:4" x14ac:dyDescent="0.3">
      <c r="A952" s="151">
        <v>89012</v>
      </c>
      <c r="B952" s="151" t="s">
        <v>3061</v>
      </c>
      <c r="C952" s="151" t="s">
        <v>223</v>
      </c>
      <c r="D952" s="152" t="s">
        <v>3062</v>
      </c>
    </row>
    <row r="953" spans="1:4" x14ac:dyDescent="0.3">
      <c r="A953" s="151">
        <v>89013</v>
      </c>
      <c r="B953" s="151" t="s">
        <v>3063</v>
      </c>
      <c r="C953" s="151" t="s">
        <v>223</v>
      </c>
      <c r="D953" s="152" t="s">
        <v>3064</v>
      </c>
    </row>
    <row r="954" spans="1:4" x14ac:dyDescent="0.3">
      <c r="A954" s="151">
        <v>89014</v>
      </c>
      <c r="B954" s="151" t="s">
        <v>3065</v>
      </c>
      <c r="C954" s="151" t="s">
        <v>223</v>
      </c>
      <c r="D954" s="152" t="s">
        <v>3066</v>
      </c>
    </row>
    <row r="955" spans="1:4" x14ac:dyDescent="0.3">
      <c r="A955" s="151">
        <v>89015</v>
      </c>
      <c r="B955" s="151" t="s">
        <v>3067</v>
      </c>
      <c r="C955" s="151" t="s">
        <v>223</v>
      </c>
      <c r="D955" s="152" t="s">
        <v>1244</v>
      </c>
    </row>
    <row r="956" spans="1:4" x14ac:dyDescent="0.3">
      <c r="A956" s="151">
        <v>89016</v>
      </c>
      <c r="B956" s="151" t="s">
        <v>3068</v>
      </c>
      <c r="C956" s="151" t="s">
        <v>223</v>
      </c>
      <c r="D956" s="152" t="s">
        <v>3069</v>
      </c>
    </row>
    <row r="957" spans="1:4" x14ac:dyDescent="0.3">
      <c r="A957" s="151">
        <v>89017</v>
      </c>
      <c r="B957" s="151" t="s">
        <v>3070</v>
      </c>
      <c r="C957" s="151" t="s">
        <v>223</v>
      </c>
      <c r="D957" s="152" t="s">
        <v>3071</v>
      </c>
    </row>
    <row r="958" spans="1:4" x14ac:dyDescent="0.3">
      <c r="A958" s="151">
        <v>89018</v>
      </c>
      <c r="B958" s="151" t="s">
        <v>3072</v>
      </c>
      <c r="C958" s="151" t="s">
        <v>223</v>
      </c>
      <c r="D958" s="152" t="s">
        <v>3073</v>
      </c>
    </row>
    <row r="959" spans="1:4" x14ac:dyDescent="0.3">
      <c r="A959" s="151">
        <v>89019</v>
      </c>
      <c r="B959" s="151" t="s">
        <v>3074</v>
      </c>
      <c r="C959" s="151" t="s">
        <v>223</v>
      </c>
      <c r="D959" s="152" t="s">
        <v>2703</v>
      </c>
    </row>
    <row r="960" spans="1:4" x14ac:dyDescent="0.3">
      <c r="A960" s="151">
        <v>89020</v>
      </c>
      <c r="B960" s="151" t="s">
        <v>3075</v>
      </c>
      <c r="C960" s="151" t="s">
        <v>223</v>
      </c>
      <c r="D960" s="152" t="s">
        <v>3076</v>
      </c>
    </row>
    <row r="961" spans="1:4" x14ac:dyDescent="0.3">
      <c r="A961" s="151">
        <v>89023</v>
      </c>
      <c r="B961" s="151" t="s">
        <v>3077</v>
      </c>
      <c r="C961" s="151" t="s">
        <v>223</v>
      </c>
      <c r="D961" s="152" t="s">
        <v>3078</v>
      </c>
    </row>
    <row r="962" spans="1:4" x14ac:dyDescent="0.3">
      <c r="A962" s="151">
        <v>89024</v>
      </c>
      <c r="B962" s="151" t="s">
        <v>3079</v>
      </c>
      <c r="C962" s="151" t="s">
        <v>223</v>
      </c>
      <c r="D962" s="152" t="s">
        <v>3080</v>
      </c>
    </row>
    <row r="963" spans="1:4" x14ac:dyDescent="0.3">
      <c r="A963" s="151">
        <v>89025</v>
      </c>
      <c r="B963" s="151" t="s">
        <v>3081</v>
      </c>
      <c r="C963" s="151" t="s">
        <v>223</v>
      </c>
      <c r="D963" s="152" t="s">
        <v>3082</v>
      </c>
    </row>
    <row r="964" spans="1:4" x14ac:dyDescent="0.3">
      <c r="A964" s="151">
        <v>89026</v>
      </c>
      <c r="B964" s="151" t="s">
        <v>3083</v>
      </c>
      <c r="C964" s="151" t="s">
        <v>223</v>
      </c>
      <c r="D964" s="152" t="s">
        <v>3084</v>
      </c>
    </row>
    <row r="965" spans="1:4" x14ac:dyDescent="0.3">
      <c r="A965" s="151">
        <v>89029</v>
      </c>
      <c r="B965" s="151" t="s">
        <v>3085</v>
      </c>
      <c r="C965" s="151" t="s">
        <v>223</v>
      </c>
      <c r="D965" s="152" t="s">
        <v>3086</v>
      </c>
    </row>
    <row r="966" spans="1:4" x14ac:dyDescent="0.3">
      <c r="A966" s="151">
        <v>89030</v>
      </c>
      <c r="B966" s="151" t="s">
        <v>3087</v>
      </c>
      <c r="C966" s="151" t="s">
        <v>223</v>
      </c>
      <c r="D966" s="152" t="s">
        <v>3088</v>
      </c>
    </row>
    <row r="967" spans="1:4" x14ac:dyDescent="0.3">
      <c r="A967" s="151">
        <v>89033</v>
      </c>
      <c r="B967" s="151" t="s">
        <v>3089</v>
      </c>
      <c r="C967" s="151" t="s">
        <v>223</v>
      </c>
      <c r="D967" s="152" t="s">
        <v>3090</v>
      </c>
    </row>
    <row r="968" spans="1:4" x14ac:dyDescent="0.3">
      <c r="A968" s="151">
        <v>89034</v>
      </c>
      <c r="B968" s="151" t="s">
        <v>3091</v>
      </c>
      <c r="C968" s="151" t="s">
        <v>223</v>
      </c>
      <c r="D968" s="152" t="s">
        <v>3092</v>
      </c>
    </row>
    <row r="969" spans="1:4" x14ac:dyDescent="0.3">
      <c r="A969" s="151">
        <v>89128</v>
      </c>
      <c r="B969" s="151" t="s">
        <v>3093</v>
      </c>
      <c r="C969" s="151" t="s">
        <v>223</v>
      </c>
      <c r="D969" s="152" t="s">
        <v>1597</v>
      </c>
    </row>
    <row r="970" spans="1:4" x14ac:dyDescent="0.3">
      <c r="A970" s="151">
        <v>89129</v>
      </c>
      <c r="B970" s="151" t="s">
        <v>3094</v>
      </c>
      <c r="C970" s="151" t="s">
        <v>223</v>
      </c>
      <c r="D970" s="152" t="s">
        <v>3095</v>
      </c>
    </row>
    <row r="971" spans="1:4" x14ac:dyDescent="0.3">
      <c r="A971" s="151">
        <v>89130</v>
      </c>
      <c r="B971" s="151" t="s">
        <v>3096</v>
      </c>
      <c r="C971" s="151" t="s">
        <v>223</v>
      </c>
      <c r="D971" s="152" t="s">
        <v>3097</v>
      </c>
    </row>
    <row r="972" spans="1:4" x14ac:dyDescent="0.3">
      <c r="A972" s="151">
        <v>89131</v>
      </c>
      <c r="B972" s="151" t="s">
        <v>3098</v>
      </c>
      <c r="C972" s="151" t="s">
        <v>223</v>
      </c>
      <c r="D972" s="152" t="s">
        <v>3099</v>
      </c>
    </row>
    <row r="973" spans="1:4" x14ac:dyDescent="0.3">
      <c r="A973" s="151">
        <v>89210</v>
      </c>
      <c r="B973" s="151" t="s">
        <v>3100</v>
      </c>
      <c r="C973" s="151" t="s">
        <v>223</v>
      </c>
      <c r="D973" s="152" t="s">
        <v>3101</v>
      </c>
    </row>
    <row r="974" spans="1:4" x14ac:dyDescent="0.3">
      <c r="A974" s="151">
        <v>89211</v>
      </c>
      <c r="B974" s="151" t="s">
        <v>3102</v>
      </c>
      <c r="C974" s="151" t="s">
        <v>223</v>
      </c>
      <c r="D974" s="152" t="s">
        <v>2707</v>
      </c>
    </row>
    <row r="975" spans="1:4" x14ac:dyDescent="0.3">
      <c r="A975" s="151">
        <v>89212</v>
      </c>
      <c r="B975" s="151" t="s">
        <v>3103</v>
      </c>
      <c r="C975" s="151" t="s">
        <v>223</v>
      </c>
      <c r="D975" s="152" t="s">
        <v>3104</v>
      </c>
    </row>
    <row r="976" spans="1:4" x14ac:dyDescent="0.3">
      <c r="A976" s="151">
        <v>89213</v>
      </c>
      <c r="B976" s="151" t="s">
        <v>3105</v>
      </c>
      <c r="C976" s="151" t="s">
        <v>223</v>
      </c>
      <c r="D976" s="152" t="s">
        <v>3106</v>
      </c>
    </row>
    <row r="977" spans="1:4" x14ac:dyDescent="0.3">
      <c r="A977" s="151">
        <v>89214</v>
      </c>
      <c r="B977" s="151" t="s">
        <v>3107</v>
      </c>
      <c r="C977" s="151" t="s">
        <v>223</v>
      </c>
      <c r="D977" s="152" t="s">
        <v>3108</v>
      </c>
    </row>
    <row r="978" spans="1:4" x14ac:dyDescent="0.3">
      <c r="A978" s="151">
        <v>89215</v>
      </c>
      <c r="B978" s="151" t="s">
        <v>3109</v>
      </c>
      <c r="C978" s="151" t="s">
        <v>223</v>
      </c>
      <c r="D978" s="152" t="s">
        <v>3110</v>
      </c>
    </row>
    <row r="979" spans="1:4" x14ac:dyDescent="0.3">
      <c r="A979" s="151">
        <v>89221</v>
      </c>
      <c r="B979" s="151" t="s">
        <v>3111</v>
      </c>
      <c r="C979" s="151" t="s">
        <v>223</v>
      </c>
      <c r="D979" s="152" t="s">
        <v>3112</v>
      </c>
    </row>
    <row r="980" spans="1:4" x14ac:dyDescent="0.3">
      <c r="A980" s="151">
        <v>89222</v>
      </c>
      <c r="B980" s="151" t="s">
        <v>3113</v>
      </c>
      <c r="C980" s="151" t="s">
        <v>223</v>
      </c>
      <c r="D980" s="152" t="s">
        <v>3114</v>
      </c>
    </row>
    <row r="981" spans="1:4" x14ac:dyDescent="0.3">
      <c r="A981" s="151">
        <v>89223</v>
      </c>
      <c r="B981" s="151" t="s">
        <v>3115</v>
      </c>
      <c r="C981" s="151" t="s">
        <v>223</v>
      </c>
      <c r="D981" s="152" t="s">
        <v>3116</v>
      </c>
    </row>
    <row r="982" spans="1:4" x14ac:dyDescent="0.3">
      <c r="A982" s="151">
        <v>89224</v>
      </c>
      <c r="B982" s="151" t="s">
        <v>3117</v>
      </c>
      <c r="C982" s="151" t="s">
        <v>223</v>
      </c>
      <c r="D982" s="152" t="s">
        <v>3118</v>
      </c>
    </row>
    <row r="983" spans="1:4" x14ac:dyDescent="0.3">
      <c r="A983" s="151">
        <v>89228</v>
      </c>
      <c r="B983" s="151" t="s">
        <v>3119</v>
      </c>
      <c r="C983" s="151" t="s">
        <v>223</v>
      </c>
      <c r="D983" s="152" t="s">
        <v>3120</v>
      </c>
    </row>
    <row r="984" spans="1:4" x14ac:dyDescent="0.3">
      <c r="A984" s="151">
        <v>89229</v>
      </c>
      <c r="B984" s="151" t="s">
        <v>3121</v>
      </c>
      <c r="C984" s="151" t="s">
        <v>223</v>
      </c>
      <c r="D984" s="152" t="s">
        <v>3122</v>
      </c>
    </row>
    <row r="985" spans="1:4" x14ac:dyDescent="0.3">
      <c r="A985" s="151">
        <v>89230</v>
      </c>
      <c r="B985" s="151" t="s">
        <v>3123</v>
      </c>
      <c r="C985" s="151" t="s">
        <v>223</v>
      </c>
      <c r="D985" s="152" t="s">
        <v>3124</v>
      </c>
    </row>
    <row r="986" spans="1:4" x14ac:dyDescent="0.3">
      <c r="A986" s="151">
        <v>89231</v>
      </c>
      <c r="B986" s="151" t="s">
        <v>3125</v>
      </c>
      <c r="C986" s="151" t="s">
        <v>223</v>
      </c>
      <c r="D986" s="152" t="s">
        <v>3126</v>
      </c>
    </row>
    <row r="987" spans="1:4" x14ac:dyDescent="0.3">
      <c r="A987" s="151">
        <v>89232</v>
      </c>
      <c r="B987" s="151" t="s">
        <v>3127</v>
      </c>
      <c r="C987" s="151" t="s">
        <v>223</v>
      </c>
      <c r="D987" s="152" t="s">
        <v>3128</v>
      </c>
    </row>
    <row r="988" spans="1:4" x14ac:dyDescent="0.3">
      <c r="A988" s="151">
        <v>89233</v>
      </c>
      <c r="B988" s="151" t="s">
        <v>3129</v>
      </c>
      <c r="C988" s="151" t="s">
        <v>223</v>
      </c>
      <c r="D988" s="152" t="s">
        <v>3130</v>
      </c>
    </row>
    <row r="989" spans="1:4" x14ac:dyDescent="0.3">
      <c r="A989" s="151">
        <v>89236</v>
      </c>
      <c r="B989" s="151" t="s">
        <v>3131</v>
      </c>
      <c r="C989" s="151" t="s">
        <v>223</v>
      </c>
      <c r="D989" s="152" t="s">
        <v>3132</v>
      </c>
    </row>
    <row r="990" spans="1:4" x14ac:dyDescent="0.3">
      <c r="A990" s="151">
        <v>89237</v>
      </c>
      <c r="B990" s="151" t="s">
        <v>3133</v>
      </c>
      <c r="C990" s="151" t="s">
        <v>223</v>
      </c>
      <c r="D990" s="152" t="s">
        <v>3134</v>
      </c>
    </row>
    <row r="991" spans="1:4" x14ac:dyDescent="0.3">
      <c r="A991" s="151">
        <v>89238</v>
      </c>
      <c r="B991" s="151" t="s">
        <v>3135</v>
      </c>
      <c r="C991" s="151" t="s">
        <v>223</v>
      </c>
      <c r="D991" s="152" t="s">
        <v>3136</v>
      </c>
    </row>
    <row r="992" spans="1:4" x14ac:dyDescent="0.3">
      <c r="A992" s="151">
        <v>89239</v>
      </c>
      <c r="B992" s="151" t="s">
        <v>3137</v>
      </c>
      <c r="C992" s="151" t="s">
        <v>223</v>
      </c>
      <c r="D992" s="152" t="s">
        <v>3138</v>
      </c>
    </row>
    <row r="993" spans="1:4" x14ac:dyDescent="0.3">
      <c r="A993" s="151">
        <v>89240</v>
      </c>
      <c r="B993" s="151" t="s">
        <v>3139</v>
      </c>
      <c r="C993" s="151" t="s">
        <v>223</v>
      </c>
      <c r="D993" s="152" t="s">
        <v>3140</v>
      </c>
    </row>
    <row r="994" spans="1:4" x14ac:dyDescent="0.3">
      <c r="A994" s="151">
        <v>89241</v>
      </c>
      <c r="B994" s="151" t="s">
        <v>3141</v>
      </c>
      <c r="C994" s="151" t="s">
        <v>223</v>
      </c>
      <c r="D994" s="152" t="s">
        <v>3142</v>
      </c>
    </row>
    <row r="995" spans="1:4" x14ac:dyDescent="0.3">
      <c r="A995" s="151">
        <v>89246</v>
      </c>
      <c r="B995" s="151" t="s">
        <v>3143</v>
      </c>
      <c r="C995" s="151" t="s">
        <v>223</v>
      </c>
      <c r="D995" s="152" t="s">
        <v>3144</v>
      </c>
    </row>
    <row r="996" spans="1:4" x14ac:dyDescent="0.3">
      <c r="A996" s="151">
        <v>89247</v>
      </c>
      <c r="B996" s="151" t="s">
        <v>3145</v>
      </c>
      <c r="C996" s="151" t="s">
        <v>223</v>
      </c>
      <c r="D996" s="152" t="s">
        <v>3146</v>
      </c>
    </row>
    <row r="997" spans="1:4" x14ac:dyDescent="0.3">
      <c r="A997" s="151">
        <v>89248</v>
      </c>
      <c r="B997" s="151" t="s">
        <v>3147</v>
      </c>
      <c r="C997" s="151" t="s">
        <v>223</v>
      </c>
      <c r="D997" s="152" t="s">
        <v>3148</v>
      </c>
    </row>
    <row r="998" spans="1:4" x14ac:dyDescent="0.3">
      <c r="A998" s="151">
        <v>89249</v>
      </c>
      <c r="B998" s="151" t="s">
        <v>3149</v>
      </c>
      <c r="C998" s="151" t="s">
        <v>223</v>
      </c>
      <c r="D998" s="152" t="s">
        <v>3150</v>
      </c>
    </row>
    <row r="999" spans="1:4" x14ac:dyDescent="0.3">
      <c r="A999" s="151">
        <v>89253</v>
      </c>
      <c r="B999" s="151" t="s">
        <v>3151</v>
      </c>
      <c r="C999" s="151" t="s">
        <v>223</v>
      </c>
      <c r="D999" s="152" t="s">
        <v>3152</v>
      </c>
    </row>
    <row r="1000" spans="1:4" x14ac:dyDescent="0.3">
      <c r="A1000" s="151">
        <v>89254</v>
      </c>
      <c r="B1000" s="151" t="s">
        <v>3153</v>
      </c>
      <c r="C1000" s="151" t="s">
        <v>223</v>
      </c>
      <c r="D1000" s="152" t="s">
        <v>3154</v>
      </c>
    </row>
    <row r="1001" spans="1:4" x14ac:dyDescent="0.3">
      <c r="A1001" s="151">
        <v>89255</v>
      </c>
      <c r="B1001" s="151" t="s">
        <v>3155</v>
      </c>
      <c r="C1001" s="151" t="s">
        <v>223</v>
      </c>
      <c r="D1001" s="152" t="s">
        <v>3156</v>
      </c>
    </row>
    <row r="1002" spans="1:4" x14ac:dyDescent="0.3">
      <c r="A1002" s="151">
        <v>89256</v>
      </c>
      <c r="B1002" s="151" t="s">
        <v>3157</v>
      </c>
      <c r="C1002" s="151" t="s">
        <v>223</v>
      </c>
      <c r="D1002" s="152" t="s">
        <v>3158</v>
      </c>
    </row>
    <row r="1003" spans="1:4" x14ac:dyDescent="0.3">
      <c r="A1003" s="151">
        <v>89259</v>
      </c>
      <c r="B1003" s="151" t="s">
        <v>3159</v>
      </c>
      <c r="C1003" s="151" t="s">
        <v>223</v>
      </c>
      <c r="D1003" s="152" t="s">
        <v>3160</v>
      </c>
    </row>
    <row r="1004" spans="1:4" x14ac:dyDescent="0.3">
      <c r="A1004" s="151">
        <v>89260</v>
      </c>
      <c r="B1004" s="151" t="s">
        <v>3161</v>
      </c>
      <c r="C1004" s="151" t="s">
        <v>223</v>
      </c>
      <c r="D1004" s="152" t="s">
        <v>3162</v>
      </c>
    </row>
    <row r="1005" spans="1:4" x14ac:dyDescent="0.3">
      <c r="A1005" s="151">
        <v>89262</v>
      </c>
      <c r="B1005" s="151" t="s">
        <v>3163</v>
      </c>
      <c r="C1005" s="151" t="s">
        <v>223</v>
      </c>
      <c r="D1005" s="152" t="s">
        <v>3164</v>
      </c>
    </row>
    <row r="1006" spans="1:4" x14ac:dyDescent="0.3">
      <c r="A1006" s="151">
        <v>89264</v>
      </c>
      <c r="B1006" s="151" t="s">
        <v>3165</v>
      </c>
      <c r="C1006" s="151" t="s">
        <v>223</v>
      </c>
      <c r="D1006" s="152" t="s">
        <v>3166</v>
      </c>
    </row>
    <row r="1007" spans="1:4" x14ac:dyDescent="0.3">
      <c r="A1007" s="151">
        <v>89265</v>
      </c>
      <c r="B1007" s="151" t="s">
        <v>3167</v>
      </c>
      <c r="C1007" s="151" t="s">
        <v>223</v>
      </c>
      <c r="D1007" s="152" t="s">
        <v>3168</v>
      </c>
    </row>
    <row r="1008" spans="1:4" x14ac:dyDescent="0.3">
      <c r="A1008" s="151">
        <v>89266</v>
      </c>
      <c r="B1008" s="151" t="s">
        <v>3169</v>
      </c>
      <c r="C1008" s="151" t="s">
        <v>223</v>
      </c>
      <c r="D1008" s="152" t="s">
        <v>3170</v>
      </c>
    </row>
    <row r="1009" spans="1:4" x14ac:dyDescent="0.3">
      <c r="A1009" s="151">
        <v>89267</v>
      </c>
      <c r="B1009" s="151" t="s">
        <v>3171</v>
      </c>
      <c r="C1009" s="151" t="s">
        <v>223</v>
      </c>
      <c r="D1009" s="152" t="s">
        <v>3172</v>
      </c>
    </row>
    <row r="1010" spans="1:4" x14ac:dyDescent="0.3">
      <c r="A1010" s="151">
        <v>89268</v>
      </c>
      <c r="B1010" s="151" t="s">
        <v>3173</v>
      </c>
      <c r="C1010" s="151" t="s">
        <v>223</v>
      </c>
      <c r="D1010" s="152" t="s">
        <v>3174</v>
      </c>
    </row>
    <row r="1011" spans="1:4" x14ac:dyDescent="0.3">
      <c r="A1011" s="151">
        <v>89269</v>
      </c>
      <c r="B1011" s="151" t="s">
        <v>3175</v>
      </c>
      <c r="C1011" s="151" t="s">
        <v>223</v>
      </c>
      <c r="D1011" s="152" t="s">
        <v>3176</v>
      </c>
    </row>
    <row r="1012" spans="1:4" x14ac:dyDescent="0.3">
      <c r="A1012" s="151">
        <v>89270</v>
      </c>
      <c r="B1012" s="151" t="s">
        <v>3177</v>
      </c>
      <c r="C1012" s="151" t="s">
        <v>223</v>
      </c>
      <c r="D1012" s="152" t="s">
        <v>3178</v>
      </c>
    </row>
    <row r="1013" spans="1:4" x14ac:dyDescent="0.3">
      <c r="A1013" s="151">
        <v>89271</v>
      </c>
      <c r="B1013" s="151" t="s">
        <v>3179</v>
      </c>
      <c r="C1013" s="151" t="s">
        <v>223</v>
      </c>
      <c r="D1013" s="152" t="s">
        <v>2455</v>
      </c>
    </row>
    <row r="1014" spans="1:4" x14ac:dyDescent="0.3">
      <c r="A1014" s="151">
        <v>89274</v>
      </c>
      <c r="B1014" s="151" t="s">
        <v>3180</v>
      </c>
      <c r="C1014" s="151" t="s">
        <v>223</v>
      </c>
      <c r="D1014" s="152" t="s">
        <v>3181</v>
      </c>
    </row>
    <row r="1015" spans="1:4" x14ac:dyDescent="0.3">
      <c r="A1015" s="151">
        <v>89275</v>
      </c>
      <c r="B1015" s="151" t="s">
        <v>3182</v>
      </c>
      <c r="C1015" s="151" t="s">
        <v>223</v>
      </c>
      <c r="D1015" s="152" t="s">
        <v>2703</v>
      </c>
    </row>
    <row r="1016" spans="1:4" x14ac:dyDescent="0.3">
      <c r="A1016" s="151">
        <v>89276</v>
      </c>
      <c r="B1016" s="151" t="s">
        <v>3183</v>
      </c>
      <c r="C1016" s="151" t="s">
        <v>223</v>
      </c>
      <c r="D1016" s="152" t="s">
        <v>3184</v>
      </c>
    </row>
    <row r="1017" spans="1:4" x14ac:dyDescent="0.3">
      <c r="A1017" s="151">
        <v>89277</v>
      </c>
      <c r="B1017" s="151" t="s">
        <v>3185</v>
      </c>
      <c r="C1017" s="151" t="s">
        <v>223</v>
      </c>
      <c r="D1017" s="152" t="s">
        <v>3186</v>
      </c>
    </row>
    <row r="1018" spans="1:4" x14ac:dyDescent="0.3">
      <c r="A1018" s="151">
        <v>89280</v>
      </c>
      <c r="B1018" s="151" t="s">
        <v>3187</v>
      </c>
      <c r="C1018" s="151" t="s">
        <v>223</v>
      </c>
      <c r="D1018" s="152" t="s">
        <v>3188</v>
      </c>
    </row>
    <row r="1019" spans="1:4" x14ac:dyDescent="0.3">
      <c r="A1019" s="151">
        <v>89281</v>
      </c>
      <c r="B1019" s="151" t="s">
        <v>3189</v>
      </c>
      <c r="C1019" s="151" t="s">
        <v>223</v>
      </c>
      <c r="D1019" s="152" t="s">
        <v>3190</v>
      </c>
    </row>
    <row r="1020" spans="1:4" x14ac:dyDescent="0.3">
      <c r="A1020" s="151">
        <v>89870</v>
      </c>
      <c r="B1020" s="151" t="s">
        <v>3191</v>
      </c>
      <c r="C1020" s="151" t="s">
        <v>223</v>
      </c>
      <c r="D1020" s="152" t="s">
        <v>3192</v>
      </c>
    </row>
    <row r="1021" spans="1:4" x14ac:dyDescent="0.3">
      <c r="A1021" s="151">
        <v>89871</v>
      </c>
      <c r="B1021" s="151" t="s">
        <v>3193</v>
      </c>
      <c r="C1021" s="151" t="s">
        <v>223</v>
      </c>
      <c r="D1021" s="152" t="s">
        <v>1701</v>
      </c>
    </row>
    <row r="1022" spans="1:4" x14ac:dyDescent="0.3">
      <c r="A1022" s="151">
        <v>89872</v>
      </c>
      <c r="B1022" s="151" t="s">
        <v>3194</v>
      </c>
      <c r="C1022" s="151" t="s">
        <v>223</v>
      </c>
      <c r="D1022" s="152" t="s">
        <v>3195</v>
      </c>
    </row>
    <row r="1023" spans="1:4" x14ac:dyDescent="0.3">
      <c r="A1023" s="151">
        <v>89873</v>
      </c>
      <c r="B1023" s="151" t="s">
        <v>3196</v>
      </c>
      <c r="C1023" s="151" t="s">
        <v>223</v>
      </c>
      <c r="D1023" s="152" t="s">
        <v>3197</v>
      </c>
    </row>
    <row r="1024" spans="1:4" x14ac:dyDescent="0.3">
      <c r="A1024" s="151">
        <v>89874</v>
      </c>
      <c r="B1024" s="151" t="s">
        <v>3198</v>
      </c>
      <c r="C1024" s="151" t="s">
        <v>223</v>
      </c>
      <c r="D1024" s="152" t="s">
        <v>3199</v>
      </c>
    </row>
    <row r="1025" spans="1:4" x14ac:dyDescent="0.3">
      <c r="A1025" s="151">
        <v>89878</v>
      </c>
      <c r="B1025" s="151" t="s">
        <v>3200</v>
      </c>
      <c r="C1025" s="151" t="s">
        <v>223</v>
      </c>
      <c r="D1025" s="152" t="s">
        <v>3201</v>
      </c>
    </row>
    <row r="1026" spans="1:4" x14ac:dyDescent="0.3">
      <c r="A1026" s="151">
        <v>89879</v>
      </c>
      <c r="B1026" s="151" t="s">
        <v>3202</v>
      </c>
      <c r="C1026" s="151" t="s">
        <v>223</v>
      </c>
      <c r="D1026" s="152" t="s">
        <v>3203</v>
      </c>
    </row>
    <row r="1027" spans="1:4" x14ac:dyDescent="0.3">
      <c r="A1027" s="151">
        <v>89880</v>
      </c>
      <c r="B1027" s="151" t="s">
        <v>3204</v>
      </c>
      <c r="C1027" s="151" t="s">
        <v>223</v>
      </c>
      <c r="D1027" s="152" t="s">
        <v>3205</v>
      </c>
    </row>
    <row r="1028" spans="1:4" x14ac:dyDescent="0.3">
      <c r="A1028" s="151">
        <v>89881</v>
      </c>
      <c r="B1028" s="151" t="s">
        <v>3206</v>
      </c>
      <c r="C1028" s="151" t="s">
        <v>223</v>
      </c>
      <c r="D1028" s="152" t="s">
        <v>3207</v>
      </c>
    </row>
    <row r="1029" spans="1:4" x14ac:dyDescent="0.3">
      <c r="A1029" s="151">
        <v>89882</v>
      </c>
      <c r="B1029" s="151" t="s">
        <v>3208</v>
      </c>
      <c r="C1029" s="151" t="s">
        <v>223</v>
      </c>
      <c r="D1029" s="152" t="s">
        <v>3209</v>
      </c>
    </row>
    <row r="1030" spans="1:4" x14ac:dyDescent="0.3">
      <c r="A1030" s="151">
        <v>90582</v>
      </c>
      <c r="B1030" s="151" t="s">
        <v>3210</v>
      </c>
      <c r="C1030" s="151" t="s">
        <v>223</v>
      </c>
      <c r="D1030" s="152" t="s">
        <v>3211</v>
      </c>
    </row>
    <row r="1031" spans="1:4" x14ac:dyDescent="0.3">
      <c r="A1031" s="151">
        <v>90583</v>
      </c>
      <c r="B1031" s="151" t="s">
        <v>3212</v>
      </c>
      <c r="C1031" s="151" t="s">
        <v>223</v>
      </c>
      <c r="D1031" s="152" t="s">
        <v>3076</v>
      </c>
    </row>
    <row r="1032" spans="1:4" x14ac:dyDescent="0.3">
      <c r="A1032" s="151">
        <v>90584</v>
      </c>
      <c r="B1032" s="151" t="s">
        <v>3213</v>
      </c>
      <c r="C1032" s="151" t="s">
        <v>223</v>
      </c>
      <c r="D1032" s="152" t="s">
        <v>3032</v>
      </c>
    </row>
    <row r="1033" spans="1:4" x14ac:dyDescent="0.3">
      <c r="A1033" s="151">
        <v>90585</v>
      </c>
      <c r="B1033" s="151" t="s">
        <v>3214</v>
      </c>
      <c r="C1033" s="151" t="s">
        <v>223</v>
      </c>
      <c r="D1033" s="152" t="s">
        <v>2590</v>
      </c>
    </row>
    <row r="1034" spans="1:4" x14ac:dyDescent="0.3">
      <c r="A1034" s="151">
        <v>90621</v>
      </c>
      <c r="B1034" s="151" t="s">
        <v>3215</v>
      </c>
      <c r="C1034" s="151" t="s">
        <v>223</v>
      </c>
      <c r="D1034" s="152" t="s">
        <v>3216</v>
      </c>
    </row>
    <row r="1035" spans="1:4" x14ac:dyDescent="0.3">
      <c r="A1035" s="151">
        <v>90622</v>
      </c>
      <c r="B1035" s="151" t="s">
        <v>3217</v>
      </c>
      <c r="C1035" s="151" t="s">
        <v>223</v>
      </c>
      <c r="D1035" s="152" t="s">
        <v>2617</v>
      </c>
    </row>
    <row r="1036" spans="1:4" x14ac:dyDescent="0.3">
      <c r="A1036" s="151">
        <v>90623</v>
      </c>
      <c r="B1036" s="151" t="s">
        <v>3218</v>
      </c>
      <c r="C1036" s="151" t="s">
        <v>223</v>
      </c>
      <c r="D1036" s="152" t="s">
        <v>3219</v>
      </c>
    </row>
    <row r="1037" spans="1:4" x14ac:dyDescent="0.3">
      <c r="A1037" s="151">
        <v>90624</v>
      </c>
      <c r="B1037" s="151" t="s">
        <v>3220</v>
      </c>
      <c r="C1037" s="151" t="s">
        <v>223</v>
      </c>
      <c r="D1037" s="152" t="s">
        <v>2981</v>
      </c>
    </row>
    <row r="1038" spans="1:4" x14ac:dyDescent="0.3">
      <c r="A1038" s="151">
        <v>90627</v>
      </c>
      <c r="B1038" s="151" t="s">
        <v>3221</v>
      </c>
      <c r="C1038" s="151" t="s">
        <v>223</v>
      </c>
      <c r="D1038" s="152" t="s">
        <v>3222</v>
      </c>
    </row>
    <row r="1039" spans="1:4" x14ac:dyDescent="0.3">
      <c r="A1039" s="151">
        <v>90628</v>
      </c>
      <c r="B1039" s="151" t="s">
        <v>3223</v>
      </c>
      <c r="C1039" s="151" t="s">
        <v>223</v>
      </c>
      <c r="D1039" s="152" t="s">
        <v>3224</v>
      </c>
    </row>
    <row r="1040" spans="1:4" x14ac:dyDescent="0.3">
      <c r="A1040" s="151">
        <v>90629</v>
      </c>
      <c r="B1040" s="151" t="s">
        <v>3225</v>
      </c>
      <c r="C1040" s="151" t="s">
        <v>223</v>
      </c>
      <c r="D1040" s="152" t="s">
        <v>3226</v>
      </c>
    </row>
    <row r="1041" spans="1:4" x14ac:dyDescent="0.3">
      <c r="A1041" s="151">
        <v>90630</v>
      </c>
      <c r="B1041" s="151" t="s">
        <v>3227</v>
      </c>
      <c r="C1041" s="151" t="s">
        <v>223</v>
      </c>
      <c r="D1041" s="152" t="s">
        <v>3228</v>
      </c>
    </row>
    <row r="1042" spans="1:4" x14ac:dyDescent="0.3">
      <c r="A1042" s="151">
        <v>90633</v>
      </c>
      <c r="B1042" s="151" t="s">
        <v>3229</v>
      </c>
      <c r="C1042" s="151" t="s">
        <v>223</v>
      </c>
      <c r="D1042" s="152" t="s">
        <v>3230</v>
      </c>
    </row>
    <row r="1043" spans="1:4" x14ac:dyDescent="0.3">
      <c r="A1043" s="151">
        <v>90634</v>
      </c>
      <c r="B1043" s="151" t="s">
        <v>3231</v>
      </c>
      <c r="C1043" s="151" t="s">
        <v>223</v>
      </c>
      <c r="D1043" s="152" t="s">
        <v>2495</v>
      </c>
    </row>
    <row r="1044" spans="1:4" x14ac:dyDescent="0.3">
      <c r="A1044" s="151">
        <v>90635</v>
      </c>
      <c r="B1044" s="151" t="s">
        <v>3232</v>
      </c>
      <c r="C1044" s="151" t="s">
        <v>223</v>
      </c>
      <c r="D1044" s="152" t="s">
        <v>3233</v>
      </c>
    </row>
    <row r="1045" spans="1:4" x14ac:dyDescent="0.3">
      <c r="A1045" s="151">
        <v>90636</v>
      </c>
      <c r="B1045" s="151" t="s">
        <v>3234</v>
      </c>
      <c r="C1045" s="151" t="s">
        <v>223</v>
      </c>
      <c r="D1045" s="152" t="s">
        <v>3235</v>
      </c>
    </row>
    <row r="1046" spans="1:4" x14ac:dyDescent="0.3">
      <c r="A1046" s="151">
        <v>90639</v>
      </c>
      <c r="B1046" s="151" t="s">
        <v>3236</v>
      </c>
      <c r="C1046" s="151" t="s">
        <v>223</v>
      </c>
      <c r="D1046" s="152" t="s">
        <v>3237</v>
      </c>
    </row>
    <row r="1047" spans="1:4" x14ac:dyDescent="0.3">
      <c r="A1047" s="151">
        <v>90640</v>
      </c>
      <c r="B1047" s="151" t="s">
        <v>3238</v>
      </c>
      <c r="C1047" s="151" t="s">
        <v>223</v>
      </c>
      <c r="D1047" s="152" t="s">
        <v>1583</v>
      </c>
    </row>
    <row r="1048" spans="1:4" x14ac:dyDescent="0.3">
      <c r="A1048" s="151">
        <v>90641</v>
      </c>
      <c r="B1048" s="151" t="s">
        <v>3239</v>
      </c>
      <c r="C1048" s="151" t="s">
        <v>223</v>
      </c>
      <c r="D1048" s="152" t="s">
        <v>3240</v>
      </c>
    </row>
    <row r="1049" spans="1:4" x14ac:dyDescent="0.3">
      <c r="A1049" s="151">
        <v>90642</v>
      </c>
      <c r="B1049" s="151" t="s">
        <v>3241</v>
      </c>
      <c r="C1049" s="151" t="s">
        <v>223</v>
      </c>
      <c r="D1049" s="152" t="s">
        <v>3242</v>
      </c>
    </row>
    <row r="1050" spans="1:4" x14ac:dyDescent="0.3">
      <c r="A1050" s="151">
        <v>90646</v>
      </c>
      <c r="B1050" s="151" t="s">
        <v>3243</v>
      </c>
      <c r="C1050" s="151" t="s">
        <v>223</v>
      </c>
      <c r="D1050" s="152" t="s">
        <v>3244</v>
      </c>
    </row>
    <row r="1051" spans="1:4" x14ac:dyDescent="0.3">
      <c r="A1051" s="151">
        <v>90647</v>
      </c>
      <c r="B1051" s="151" t="s">
        <v>3245</v>
      </c>
      <c r="C1051" s="151" t="s">
        <v>223</v>
      </c>
      <c r="D1051" s="152" t="s">
        <v>3246</v>
      </c>
    </row>
    <row r="1052" spans="1:4" x14ac:dyDescent="0.3">
      <c r="A1052" s="151">
        <v>90648</v>
      </c>
      <c r="B1052" s="151" t="s">
        <v>3247</v>
      </c>
      <c r="C1052" s="151" t="s">
        <v>223</v>
      </c>
      <c r="D1052" s="152" t="s">
        <v>3248</v>
      </c>
    </row>
    <row r="1053" spans="1:4" x14ac:dyDescent="0.3">
      <c r="A1053" s="151">
        <v>90649</v>
      </c>
      <c r="B1053" s="151" t="s">
        <v>3249</v>
      </c>
      <c r="C1053" s="151" t="s">
        <v>223</v>
      </c>
      <c r="D1053" s="152" t="s">
        <v>3250</v>
      </c>
    </row>
    <row r="1054" spans="1:4" x14ac:dyDescent="0.3">
      <c r="A1054" s="151">
        <v>90652</v>
      </c>
      <c r="B1054" s="151" t="s">
        <v>3251</v>
      </c>
      <c r="C1054" s="151" t="s">
        <v>223</v>
      </c>
      <c r="D1054" s="152" t="s">
        <v>3252</v>
      </c>
    </row>
    <row r="1055" spans="1:4" x14ac:dyDescent="0.3">
      <c r="A1055" s="151">
        <v>90653</v>
      </c>
      <c r="B1055" s="151" t="s">
        <v>3253</v>
      </c>
      <c r="C1055" s="151" t="s">
        <v>223</v>
      </c>
      <c r="D1055" s="152" t="s">
        <v>3244</v>
      </c>
    </row>
    <row r="1056" spans="1:4" x14ac:dyDescent="0.3">
      <c r="A1056" s="151">
        <v>90654</v>
      </c>
      <c r="B1056" s="151" t="s">
        <v>3254</v>
      </c>
      <c r="C1056" s="151" t="s">
        <v>223</v>
      </c>
      <c r="D1056" s="152" t="s">
        <v>3255</v>
      </c>
    </row>
    <row r="1057" spans="1:4" x14ac:dyDescent="0.3">
      <c r="A1057" s="151">
        <v>90655</v>
      </c>
      <c r="B1057" s="151" t="s">
        <v>3256</v>
      </c>
      <c r="C1057" s="151" t="s">
        <v>223</v>
      </c>
      <c r="D1057" s="152" t="s">
        <v>3257</v>
      </c>
    </row>
    <row r="1058" spans="1:4" x14ac:dyDescent="0.3">
      <c r="A1058" s="151">
        <v>90658</v>
      </c>
      <c r="B1058" s="151" t="s">
        <v>3258</v>
      </c>
      <c r="C1058" s="151" t="s">
        <v>223</v>
      </c>
      <c r="D1058" s="152" t="s">
        <v>3259</v>
      </c>
    </row>
    <row r="1059" spans="1:4" x14ac:dyDescent="0.3">
      <c r="A1059" s="151">
        <v>90659</v>
      </c>
      <c r="B1059" s="151" t="s">
        <v>3260</v>
      </c>
      <c r="C1059" s="151" t="s">
        <v>223</v>
      </c>
      <c r="D1059" s="152" t="s">
        <v>3261</v>
      </c>
    </row>
    <row r="1060" spans="1:4" x14ac:dyDescent="0.3">
      <c r="A1060" s="151">
        <v>90660</v>
      </c>
      <c r="B1060" s="151" t="s">
        <v>3262</v>
      </c>
      <c r="C1060" s="151" t="s">
        <v>223</v>
      </c>
      <c r="D1060" s="152" t="s">
        <v>3263</v>
      </c>
    </row>
    <row r="1061" spans="1:4" x14ac:dyDescent="0.3">
      <c r="A1061" s="151">
        <v>90661</v>
      </c>
      <c r="B1061" s="151" t="s">
        <v>3264</v>
      </c>
      <c r="C1061" s="151" t="s">
        <v>223</v>
      </c>
      <c r="D1061" s="152" t="s">
        <v>3257</v>
      </c>
    </row>
    <row r="1062" spans="1:4" x14ac:dyDescent="0.3">
      <c r="A1062" s="151">
        <v>90664</v>
      </c>
      <c r="B1062" s="151" t="s">
        <v>3265</v>
      </c>
      <c r="C1062" s="151" t="s">
        <v>223</v>
      </c>
      <c r="D1062" s="152" t="s">
        <v>3266</v>
      </c>
    </row>
    <row r="1063" spans="1:4" x14ac:dyDescent="0.3">
      <c r="A1063" s="151">
        <v>90665</v>
      </c>
      <c r="B1063" s="151" t="s">
        <v>3267</v>
      </c>
      <c r="C1063" s="151" t="s">
        <v>223</v>
      </c>
      <c r="D1063" s="152" t="s">
        <v>3268</v>
      </c>
    </row>
    <row r="1064" spans="1:4" x14ac:dyDescent="0.3">
      <c r="A1064" s="151">
        <v>90666</v>
      </c>
      <c r="B1064" s="151" t="s">
        <v>3269</v>
      </c>
      <c r="C1064" s="151" t="s">
        <v>223</v>
      </c>
      <c r="D1064" s="152" t="s">
        <v>3270</v>
      </c>
    </row>
    <row r="1065" spans="1:4" x14ac:dyDescent="0.3">
      <c r="A1065" s="151">
        <v>90667</v>
      </c>
      <c r="B1065" s="151" t="s">
        <v>3271</v>
      </c>
      <c r="C1065" s="151" t="s">
        <v>223</v>
      </c>
      <c r="D1065" s="152" t="s">
        <v>3272</v>
      </c>
    </row>
    <row r="1066" spans="1:4" x14ac:dyDescent="0.3">
      <c r="A1066" s="151">
        <v>90670</v>
      </c>
      <c r="B1066" s="151" t="s">
        <v>3273</v>
      </c>
      <c r="C1066" s="151" t="s">
        <v>223</v>
      </c>
      <c r="D1066" s="152" t="s">
        <v>3274</v>
      </c>
    </row>
    <row r="1067" spans="1:4" x14ac:dyDescent="0.3">
      <c r="A1067" s="151">
        <v>90671</v>
      </c>
      <c r="B1067" s="151" t="s">
        <v>3275</v>
      </c>
      <c r="C1067" s="151" t="s">
        <v>223</v>
      </c>
      <c r="D1067" s="152" t="s">
        <v>3276</v>
      </c>
    </row>
    <row r="1068" spans="1:4" x14ac:dyDescent="0.3">
      <c r="A1068" s="151">
        <v>90672</v>
      </c>
      <c r="B1068" s="151" t="s">
        <v>3277</v>
      </c>
      <c r="C1068" s="151" t="s">
        <v>223</v>
      </c>
      <c r="D1068" s="152" t="s">
        <v>3278</v>
      </c>
    </row>
    <row r="1069" spans="1:4" x14ac:dyDescent="0.3">
      <c r="A1069" s="151">
        <v>90673</v>
      </c>
      <c r="B1069" s="151" t="s">
        <v>3279</v>
      </c>
      <c r="C1069" s="151" t="s">
        <v>223</v>
      </c>
      <c r="D1069" s="152" t="s">
        <v>3280</v>
      </c>
    </row>
    <row r="1070" spans="1:4" x14ac:dyDescent="0.3">
      <c r="A1070" s="151">
        <v>90676</v>
      </c>
      <c r="B1070" s="151" t="s">
        <v>3281</v>
      </c>
      <c r="C1070" s="151" t="s">
        <v>223</v>
      </c>
      <c r="D1070" s="152" t="s">
        <v>1949</v>
      </c>
    </row>
    <row r="1071" spans="1:4" x14ac:dyDescent="0.3">
      <c r="A1071" s="151">
        <v>90677</v>
      </c>
      <c r="B1071" s="151" t="s">
        <v>3282</v>
      </c>
      <c r="C1071" s="151" t="s">
        <v>223</v>
      </c>
      <c r="D1071" s="152" t="s">
        <v>3108</v>
      </c>
    </row>
    <row r="1072" spans="1:4" x14ac:dyDescent="0.3">
      <c r="A1072" s="151">
        <v>90678</v>
      </c>
      <c r="B1072" s="151" t="s">
        <v>3283</v>
      </c>
      <c r="C1072" s="151" t="s">
        <v>223</v>
      </c>
      <c r="D1072" s="152" t="s">
        <v>3284</v>
      </c>
    </row>
    <row r="1073" spans="1:4" x14ac:dyDescent="0.3">
      <c r="A1073" s="151">
        <v>90679</v>
      </c>
      <c r="B1073" s="151" t="s">
        <v>3285</v>
      </c>
      <c r="C1073" s="151" t="s">
        <v>223</v>
      </c>
      <c r="D1073" s="152" t="s">
        <v>3286</v>
      </c>
    </row>
    <row r="1074" spans="1:4" x14ac:dyDescent="0.3">
      <c r="A1074" s="151">
        <v>90682</v>
      </c>
      <c r="B1074" s="151" t="s">
        <v>3287</v>
      </c>
      <c r="C1074" s="151" t="s">
        <v>223</v>
      </c>
      <c r="D1074" s="152" t="s">
        <v>3288</v>
      </c>
    </row>
    <row r="1075" spans="1:4" x14ac:dyDescent="0.3">
      <c r="A1075" s="151">
        <v>90683</v>
      </c>
      <c r="B1075" s="151" t="s">
        <v>3289</v>
      </c>
      <c r="C1075" s="151" t="s">
        <v>223</v>
      </c>
      <c r="D1075" s="152" t="s">
        <v>2997</v>
      </c>
    </row>
    <row r="1076" spans="1:4" x14ac:dyDescent="0.3">
      <c r="A1076" s="151">
        <v>90684</v>
      </c>
      <c r="B1076" s="151" t="s">
        <v>3290</v>
      </c>
      <c r="C1076" s="151" t="s">
        <v>223</v>
      </c>
      <c r="D1076" s="152" t="s">
        <v>3291</v>
      </c>
    </row>
    <row r="1077" spans="1:4" x14ac:dyDescent="0.3">
      <c r="A1077" s="151">
        <v>90685</v>
      </c>
      <c r="B1077" s="151" t="s">
        <v>3292</v>
      </c>
      <c r="C1077" s="151" t="s">
        <v>223</v>
      </c>
      <c r="D1077" s="152" t="s">
        <v>3293</v>
      </c>
    </row>
    <row r="1078" spans="1:4" x14ac:dyDescent="0.3">
      <c r="A1078" s="151">
        <v>90688</v>
      </c>
      <c r="B1078" s="151" t="s">
        <v>3294</v>
      </c>
      <c r="C1078" s="151" t="s">
        <v>223</v>
      </c>
      <c r="D1078" s="152" t="s">
        <v>3295</v>
      </c>
    </row>
    <row r="1079" spans="1:4" x14ac:dyDescent="0.3">
      <c r="A1079" s="151">
        <v>90689</v>
      </c>
      <c r="B1079" s="151" t="s">
        <v>3296</v>
      </c>
      <c r="C1079" s="151" t="s">
        <v>223</v>
      </c>
      <c r="D1079" s="152" t="s">
        <v>1902</v>
      </c>
    </row>
    <row r="1080" spans="1:4" x14ac:dyDescent="0.3">
      <c r="A1080" s="151">
        <v>90690</v>
      </c>
      <c r="B1080" s="151" t="s">
        <v>3297</v>
      </c>
      <c r="C1080" s="151" t="s">
        <v>223</v>
      </c>
      <c r="D1080" s="152" t="s">
        <v>3104</v>
      </c>
    </row>
    <row r="1081" spans="1:4" x14ac:dyDescent="0.3">
      <c r="A1081" s="151">
        <v>90691</v>
      </c>
      <c r="B1081" s="151" t="s">
        <v>3298</v>
      </c>
      <c r="C1081" s="151" t="s">
        <v>223</v>
      </c>
      <c r="D1081" s="152" t="s">
        <v>3299</v>
      </c>
    </row>
    <row r="1082" spans="1:4" x14ac:dyDescent="0.3">
      <c r="A1082" s="151">
        <v>90957</v>
      </c>
      <c r="B1082" s="151" t="s">
        <v>3300</v>
      </c>
      <c r="C1082" s="151" t="s">
        <v>223</v>
      </c>
      <c r="D1082" s="152" t="s">
        <v>3301</v>
      </c>
    </row>
    <row r="1083" spans="1:4" x14ac:dyDescent="0.3">
      <c r="A1083" s="151">
        <v>90958</v>
      </c>
      <c r="B1083" s="151" t="s">
        <v>3302</v>
      </c>
      <c r="C1083" s="151" t="s">
        <v>223</v>
      </c>
      <c r="D1083" s="152" t="s">
        <v>2345</v>
      </c>
    </row>
    <row r="1084" spans="1:4" x14ac:dyDescent="0.3">
      <c r="A1084" s="151">
        <v>90960</v>
      </c>
      <c r="B1084" s="151" t="s">
        <v>3303</v>
      </c>
      <c r="C1084" s="151" t="s">
        <v>223</v>
      </c>
      <c r="D1084" s="152" t="s">
        <v>3304</v>
      </c>
    </row>
    <row r="1085" spans="1:4" x14ac:dyDescent="0.3">
      <c r="A1085" s="151">
        <v>90961</v>
      </c>
      <c r="B1085" s="151" t="s">
        <v>3305</v>
      </c>
      <c r="C1085" s="151" t="s">
        <v>223</v>
      </c>
      <c r="D1085" s="152" t="s">
        <v>3268</v>
      </c>
    </row>
    <row r="1086" spans="1:4" x14ac:dyDescent="0.3">
      <c r="A1086" s="151">
        <v>90962</v>
      </c>
      <c r="B1086" s="151" t="s">
        <v>3306</v>
      </c>
      <c r="C1086" s="151" t="s">
        <v>223</v>
      </c>
      <c r="D1086" s="152" t="s">
        <v>3307</v>
      </c>
    </row>
    <row r="1087" spans="1:4" x14ac:dyDescent="0.3">
      <c r="A1087" s="151">
        <v>90963</v>
      </c>
      <c r="B1087" s="151" t="s">
        <v>3308</v>
      </c>
      <c r="C1087" s="151" t="s">
        <v>223</v>
      </c>
      <c r="D1087" s="152" t="s">
        <v>3272</v>
      </c>
    </row>
    <row r="1088" spans="1:4" x14ac:dyDescent="0.3">
      <c r="A1088" s="151">
        <v>90968</v>
      </c>
      <c r="B1088" s="151" t="s">
        <v>3309</v>
      </c>
      <c r="C1088" s="151" t="s">
        <v>223</v>
      </c>
      <c r="D1088" s="152" t="s">
        <v>3310</v>
      </c>
    </row>
    <row r="1089" spans="1:4" x14ac:dyDescent="0.3">
      <c r="A1089" s="151">
        <v>90969</v>
      </c>
      <c r="B1089" s="151" t="s">
        <v>3311</v>
      </c>
      <c r="C1089" s="151" t="s">
        <v>223</v>
      </c>
      <c r="D1089" s="152" t="s">
        <v>3312</v>
      </c>
    </row>
    <row r="1090" spans="1:4" x14ac:dyDescent="0.3">
      <c r="A1090" s="151">
        <v>90970</v>
      </c>
      <c r="B1090" s="151" t="s">
        <v>3313</v>
      </c>
      <c r="C1090" s="151" t="s">
        <v>223</v>
      </c>
      <c r="D1090" s="152" t="s">
        <v>3314</v>
      </c>
    </row>
    <row r="1091" spans="1:4" x14ac:dyDescent="0.3">
      <c r="A1091" s="151">
        <v>90971</v>
      </c>
      <c r="B1091" s="151" t="s">
        <v>3315</v>
      </c>
      <c r="C1091" s="151" t="s">
        <v>223</v>
      </c>
      <c r="D1091" s="152" t="s">
        <v>2639</v>
      </c>
    </row>
    <row r="1092" spans="1:4" x14ac:dyDescent="0.3">
      <c r="A1092" s="151">
        <v>90975</v>
      </c>
      <c r="B1092" s="151" t="s">
        <v>3316</v>
      </c>
      <c r="C1092" s="151" t="s">
        <v>223</v>
      </c>
      <c r="D1092" s="152" t="s">
        <v>3317</v>
      </c>
    </row>
    <row r="1093" spans="1:4" x14ac:dyDescent="0.3">
      <c r="A1093" s="151">
        <v>90976</v>
      </c>
      <c r="B1093" s="151" t="s">
        <v>3318</v>
      </c>
      <c r="C1093" s="151" t="s">
        <v>223</v>
      </c>
      <c r="D1093" s="152" t="s">
        <v>3319</v>
      </c>
    </row>
    <row r="1094" spans="1:4" x14ac:dyDescent="0.3">
      <c r="A1094" s="151">
        <v>90977</v>
      </c>
      <c r="B1094" s="151" t="s">
        <v>3320</v>
      </c>
      <c r="C1094" s="151" t="s">
        <v>223</v>
      </c>
      <c r="D1094" s="152" t="s">
        <v>3321</v>
      </c>
    </row>
    <row r="1095" spans="1:4" x14ac:dyDescent="0.3">
      <c r="A1095" s="151">
        <v>90978</v>
      </c>
      <c r="B1095" s="151" t="s">
        <v>3322</v>
      </c>
      <c r="C1095" s="151" t="s">
        <v>223</v>
      </c>
      <c r="D1095" s="152" t="s">
        <v>3323</v>
      </c>
    </row>
    <row r="1096" spans="1:4" x14ac:dyDescent="0.3">
      <c r="A1096" s="151">
        <v>90992</v>
      </c>
      <c r="B1096" s="151" t="s">
        <v>3324</v>
      </c>
      <c r="C1096" s="151" t="s">
        <v>223</v>
      </c>
      <c r="D1096" s="152" t="s">
        <v>3325</v>
      </c>
    </row>
    <row r="1097" spans="1:4" x14ac:dyDescent="0.3">
      <c r="A1097" s="151">
        <v>90993</v>
      </c>
      <c r="B1097" s="151" t="s">
        <v>3326</v>
      </c>
      <c r="C1097" s="151" t="s">
        <v>223</v>
      </c>
      <c r="D1097" s="152" t="s">
        <v>3327</v>
      </c>
    </row>
    <row r="1098" spans="1:4" x14ac:dyDescent="0.3">
      <c r="A1098" s="151">
        <v>90994</v>
      </c>
      <c r="B1098" s="151" t="s">
        <v>3328</v>
      </c>
      <c r="C1098" s="151" t="s">
        <v>223</v>
      </c>
      <c r="D1098" s="152" t="s">
        <v>3329</v>
      </c>
    </row>
    <row r="1099" spans="1:4" x14ac:dyDescent="0.3">
      <c r="A1099" s="151">
        <v>90995</v>
      </c>
      <c r="B1099" s="151" t="s">
        <v>3330</v>
      </c>
      <c r="C1099" s="151" t="s">
        <v>223</v>
      </c>
      <c r="D1099" s="152" t="s">
        <v>3331</v>
      </c>
    </row>
    <row r="1100" spans="1:4" x14ac:dyDescent="0.3">
      <c r="A1100" s="151">
        <v>91021</v>
      </c>
      <c r="B1100" s="151" t="s">
        <v>3332</v>
      </c>
      <c r="C1100" s="151" t="s">
        <v>223</v>
      </c>
      <c r="D1100" s="152" t="s">
        <v>3333</v>
      </c>
    </row>
    <row r="1101" spans="1:4" x14ac:dyDescent="0.3">
      <c r="A1101" s="151">
        <v>91026</v>
      </c>
      <c r="B1101" s="151" t="s">
        <v>3334</v>
      </c>
      <c r="C1101" s="151" t="s">
        <v>223</v>
      </c>
      <c r="D1101" s="152" t="s">
        <v>3335</v>
      </c>
    </row>
    <row r="1102" spans="1:4" x14ac:dyDescent="0.3">
      <c r="A1102" s="151">
        <v>91027</v>
      </c>
      <c r="B1102" s="151" t="s">
        <v>3336</v>
      </c>
      <c r="C1102" s="151" t="s">
        <v>223</v>
      </c>
      <c r="D1102" s="152" t="s">
        <v>3337</v>
      </c>
    </row>
    <row r="1103" spans="1:4" x14ac:dyDescent="0.3">
      <c r="A1103" s="151">
        <v>91028</v>
      </c>
      <c r="B1103" s="151" t="s">
        <v>3338</v>
      </c>
      <c r="C1103" s="151" t="s">
        <v>223</v>
      </c>
      <c r="D1103" s="152" t="s">
        <v>3339</v>
      </c>
    </row>
    <row r="1104" spans="1:4" x14ac:dyDescent="0.3">
      <c r="A1104" s="151">
        <v>91029</v>
      </c>
      <c r="B1104" s="151" t="s">
        <v>3340</v>
      </c>
      <c r="C1104" s="151" t="s">
        <v>223</v>
      </c>
      <c r="D1104" s="152" t="s">
        <v>3341</v>
      </c>
    </row>
    <row r="1105" spans="1:4" x14ac:dyDescent="0.3">
      <c r="A1105" s="151">
        <v>91030</v>
      </c>
      <c r="B1105" s="151" t="s">
        <v>3342</v>
      </c>
      <c r="C1105" s="151" t="s">
        <v>223</v>
      </c>
      <c r="D1105" s="152" t="s">
        <v>2222</v>
      </c>
    </row>
    <row r="1106" spans="1:4" x14ac:dyDescent="0.3">
      <c r="A1106" s="151">
        <v>91273</v>
      </c>
      <c r="B1106" s="151" t="s">
        <v>3343</v>
      </c>
      <c r="C1106" s="151" t="s">
        <v>223</v>
      </c>
      <c r="D1106" s="152" t="s">
        <v>3344</v>
      </c>
    </row>
    <row r="1107" spans="1:4" x14ac:dyDescent="0.3">
      <c r="A1107" s="151">
        <v>91274</v>
      </c>
      <c r="B1107" s="151" t="s">
        <v>3345</v>
      </c>
      <c r="C1107" s="151" t="s">
        <v>223</v>
      </c>
      <c r="D1107" s="152" t="s">
        <v>3346</v>
      </c>
    </row>
    <row r="1108" spans="1:4" x14ac:dyDescent="0.3">
      <c r="A1108" s="151">
        <v>91275</v>
      </c>
      <c r="B1108" s="151" t="s">
        <v>3347</v>
      </c>
      <c r="C1108" s="151" t="s">
        <v>223</v>
      </c>
      <c r="D1108" s="152" t="s">
        <v>2853</v>
      </c>
    </row>
    <row r="1109" spans="1:4" x14ac:dyDescent="0.3">
      <c r="A1109" s="151">
        <v>91276</v>
      </c>
      <c r="B1109" s="151" t="s">
        <v>3348</v>
      </c>
      <c r="C1109" s="151" t="s">
        <v>223</v>
      </c>
      <c r="D1109" s="152" t="s">
        <v>3349</v>
      </c>
    </row>
    <row r="1110" spans="1:4" x14ac:dyDescent="0.3">
      <c r="A1110" s="151">
        <v>91279</v>
      </c>
      <c r="B1110" s="151" t="s">
        <v>3350</v>
      </c>
      <c r="C1110" s="151" t="s">
        <v>223</v>
      </c>
      <c r="D1110" s="152" t="s">
        <v>3351</v>
      </c>
    </row>
    <row r="1111" spans="1:4" x14ac:dyDescent="0.3">
      <c r="A1111" s="151">
        <v>91280</v>
      </c>
      <c r="B1111" s="151" t="s">
        <v>3352</v>
      </c>
      <c r="C1111" s="151" t="s">
        <v>223</v>
      </c>
      <c r="D1111" s="152" t="s">
        <v>3353</v>
      </c>
    </row>
    <row r="1112" spans="1:4" x14ac:dyDescent="0.3">
      <c r="A1112" s="151">
        <v>91281</v>
      </c>
      <c r="B1112" s="151" t="s">
        <v>3354</v>
      </c>
      <c r="C1112" s="151" t="s">
        <v>223</v>
      </c>
      <c r="D1112" s="152" t="s">
        <v>3355</v>
      </c>
    </row>
    <row r="1113" spans="1:4" x14ac:dyDescent="0.3">
      <c r="A1113" s="151">
        <v>91282</v>
      </c>
      <c r="B1113" s="151" t="s">
        <v>3356</v>
      </c>
      <c r="C1113" s="151" t="s">
        <v>223</v>
      </c>
      <c r="D1113" s="152" t="s">
        <v>3314</v>
      </c>
    </row>
    <row r="1114" spans="1:4" x14ac:dyDescent="0.3">
      <c r="A1114" s="151">
        <v>91354</v>
      </c>
      <c r="B1114" s="151" t="s">
        <v>3357</v>
      </c>
      <c r="C1114" s="151" t="s">
        <v>223</v>
      </c>
      <c r="D1114" s="152" t="s">
        <v>3358</v>
      </c>
    </row>
    <row r="1115" spans="1:4" x14ac:dyDescent="0.3">
      <c r="A1115" s="151">
        <v>91355</v>
      </c>
      <c r="B1115" s="151" t="s">
        <v>3359</v>
      </c>
      <c r="C1115" s="151" t="s">
        <v>223</v>
      </c>
      <c r="D1115" s="152" t="s">
        <v>3360</v>
      </c>
    </row>
    <row r="1116" spans="1:4" x14ac:dyDescent="0.3">
      <c r="A1116" s="151">
        <v>91356</v>
      </c>
      <c r="B1116" s="151" t="s">
        <v>3361</v>
      </c>
      <c r="C1116" s="151" t="s">
        <v>223</v>
      </c>
      <c r="D1116" s="152" t="s">
        <v>3362</v>
      </c>
    </row>
    <row r="1117" spans="1:4" x14ac:dyDescent="0.3">
      <c r="A1117" s="151">
        <v>91359</v>
      </c>
      <c r="B1117" s="151" t="s">
        <v>3363</v>
      </c>
      <c r="C1117" s="151" t="s">
        <v>223</v>
      </c>
      <c r="D1117" s="152" t="s">
        <v>3364</v>
      </c>
    </row>
    <row r="1118" spans="1:4" x14ac:dyDescent="0.3">
      <c r="A1118" s="151">
        <v>91360</v>
      </c>
      <c r="B1118" s="151" t="s">
        <v>3365</v>
      </c>
      <c r="C1118" s="151" t="s">
        <v>223</v>
      </c>
      <c r="D1118" s="152" t="s">
        <v>2667</v>
      </c>
    </row>
    <row r="1119" spans="1:4" x14ac:dyDescent="0.3">
      <c r="A1119" s="151">
        <v>91361</v>
      </c>
      <c r="B1119" s="151" t="s">
        <v>3366</v>
      </c>
      <c r="C1119" s="151" t="s">
        <v>223</v>
      </c>
      <c r="D1119" s="152" t="s">
        <v>3367</v>
      </c>
    </row>
    <row r="1120" spans="1:4" x14ac:dyDescent="0.3">
      <c r="A1120" s="151">
        <v>91367</v>
      </c>
      <c r="B1120" s="151" t="s">
        <v>3368</v>
      </c>
      <c r="C1120" s="151" t="s">
        <v>223</v>
      </c>
      <c r="D1120" s="152" t="s">
        <v>3369</v>
      </c>
    </row>
    <row r="1121" spans="1:4" x14ac:dyDescent="0.3">
      <c r="A1121" s="151">
        <v>91368</v>
      </c>
      <c r="B1121" s="151" t="s">
        <v>3370</v>
      </c>
      <c r="C1121" s="151" t="s">
        <v>223</v>
      </c>
      <c r="D1121" s="152" t="s">
        <v>3371</v>
      </c>
    </row>
    <row r="1122" spans="1:4" x14ac:dyDescent="0.3">
      <c r="A1122" s="151">
        <v>91369</v>
      </c>
      <c r="B1122" s="151" t="s">
        <v>3372</v>
      </c>
      <c r="C1122" s="151" t="s">
        <v>223</v>
      </c>
      <c r="D1122" s="152" t="s">
        <v>1607</v>
      </c>
    </row>
    <row r="1123" spans="1:4" x14ac:dyDescent="0.3">
      <c r="A1123" s="151">
        <v>91375</v>
      </c>
      <c r="B1123" s="151" t="s">
        <v>3373</v>
      </c>
      <c r="C1123" s="151" t="s">
        <v>223</v>
      </c>
      <c r="D1123" s="152" t="s">
        <v>3374</v>
      </c>
    </row>
    <row r="1124" spans="1:4" x14ac:dyDescent="0.3">
      <c r="A1124" s="151">
        <v>91376</v>
      </c>
      <c r="B1124" s="151" t="s">
        <v>3375</v>
      </c>
      <c r="C1124" s="151" t="s">
        <v>223</v>
      </c>
      <c r="D1124" s="152" t="s">
        <v>3376</v>
      </c>
    </row>
    <row r="1125" spans="1:4" x14ac:dyDescent="0.3">
      <c r="A1125" s="151">
        <v>91377</v>
      </c>
      <c r="B1125" s="151" t="s">
        <v>3377</v>
      </c>
      <c r="C1125" s="151" t="s">
        <v>223</v>
      </c>
      <c r="D1125" s="152" t="s">
        <v>3378</v>
      </c>
    </row>
    <row r="1126" spans="1:4" x14ac:dyDescent="0.3">
      <c r="A1126" s="151">
        <v>91380</v>
      </c>
      <c r="B1126" s="151" t="s">
        <v>3379</v>
      </c>
      <c r="C1126" s="151" t="s">
        <v>223</v>
      </c>
      <c r="D1126" s="152" t="s">
        <v>3380</v>
      </c>
    </row>
    <row r="1127" spans="1:4" x14ac:dyDescent="0.3">
      <c r="A1127" s="151">
        <v>91381</v>
      </c>
      <c r="B1127" s="151" t="s">
        <v>3381</v>
      </c>
      <c r="C1127" s="151" t="s">
        <v>223</v>
      </c>
      <c r="D1127" s="152" t="s">
        <v>3382</v>
      </c>
    </row>
    <row r="1128" spans="1:4" x14ac:dyDescent="0.3">
      <c r="A1128" s="151">
        <v>91382</v>
      </c>
      <c r="B1128" s="151" t="s">
        <v>3383</v>
      </c>
      <c r="C1128" s="151" t="s">
        <v>223</v>
      </c>
      <c r="D1128" s="152" t="s">
        <v>3384</v>
      </c>
    </row>
    <row r="1129" spans="1:4" x14ac:dyDescent="0.3">
      <c r="A1129" s="151">
        <v>91383</v>
      </c>
      <c r="B1129" s="151" t="s">
        <v>3385</v>
      </c>
      <c r="C1129" s="151" t="s">
        <v>223</v>
      </c>
      <c r="D1129" s="152" t="s">
        <v>3386</v>
      </c>
    </row>
    <row r="1130" spans="1:4" x14ac:dyDescent="0.3">
      <c r="A1130" s="151">
        <v>91384</v>
      </c>
      <c r="B1130" s="151" t="s">
        <v>3387</v>
      </c>
      <c r="C1130" s="151" t="s">
        <v>223</v>
      </c>
      <c r="D1130" s="152" t="s">
        <v>3388</v>
      </c>
    </row>
    <row r="1131" spans="1:4" x14ac:dyDescent="0.3">
      <c r="A1131" s="151">
        <v>91390</v>
      </c>
      <c r="B1131" s="151" t="s">
        <v>3389</v>
      </c>
      <c r="C1131" s="151" t="s">
        <v>223</v>
      </c>
      <c r="D1131" s="152" t="s">
        <v>3390</v>
      </c>
    </row>
    <row r="1132" spans="1:4" x14ac:dyDescent="0.3">
      <c r="A1132" s="151">
        <v>91391</v>
      </c>
      <c r="B1132" s="151" t="s">
        <v>3391</v>
      </c>
      <c r="C1132" s="151" t="s">
        <v>223</v>
      </c>
      <c r="D1132" s="152" t="s">
        <v>3392</v>
      </c>
    </row>
    <row r="1133" spans="1:4" x14ac:dyDescent="0.3">
      <c r="A1133" s="151">
        <v>91392</v>
      </c>
      <c r="B1133" s="151" t="s">
        <v>3393</v>
      </c>
      <c r="C1133" s="151" t="s">
        <v>223</v>
      </c>
      <c r="D1133" s="152" t="s">
        <v>3394</v>
      </c>
    </row>
    <row r="1134" spans="1:4" x14ac:dyDescent="0.3">
      <c r="A1134" s="151">
        <v>91396</v>
      </c>
      <c r="B1134" s="151" t="s">
        <v>3395</v>
      </c>
      <c r="C1134" s="151" t="s">
        <v>223</v>
      </c>
      <c r="D1134" s="152" t="s">
        <v>3396</v>
      </c>
    </row>
    <row r="1135" spans="1:4" x14ac:dyDescent="0.3">
      <c r="A1135" s="151">
        <v>91397</v>
      </c>
      <c r="B1135" s="151" t="s">
        <v>3397</v>
      </c>
      <c r="C1135" s="151" t="s">
        <v>223</v>
      </c>
      <c r="D1135" s="152" t="s">
        <v>3398</v>
      </c>
    </row>
    <row r="1136" spans="1:4" x14ac:dyDescent="0.3">
      <c r="A1136" s="151">
        <v>91398</v>
      </c>
      <c r="B1136" s="151" t="s">
        <v>3399</v>
      </c>
      <c r="C1136" s="151" t="s">
        <v>223</v>
      </c>
      <c r="D1136" s="152" t="s">
        <v>3400</v>
      </c>
    </row>
    <row r="1137" spans="1:4" x14ac:dyDescent="0.3">
      <c r="A1137" s="151">
        <v>91402</v>
      </c>
      <c r="B1137" s="151" t="s">
        <v>3401</v>
      </c>
      <c r="C1137" s="151" t="s">
        <v>223</v>
      </c>
      <c r="D1137" s="152" t="s">
        <v>3402</v>
      </c>
    </row>
    <row r="1138" spans="1:4" x14ac:dyDescent="0.3">
      <c r="A1138" s="151">
        <v>91466</v>
      </c>
      <c r="B1138" s="151" t="s">
        <v>3403</v>
      </c>
      <c r="C1138" s="151" t="s">
        <v>223</v>
      </c>
      <c r="D1138" s="152" t="s">
        <v>3404</v>
      </c>
    </row>
    <row r="1139" spans="1:4" x14ac:dyDescent="0.3">
      <c r="A1139" s="151">
        <v>91467</v>
      </c>
      <c r="B1139" s="151" t="s">
        <v>3405</v>
      </c>
      <c r="C1139" s="151" t="s">
        <v>223</v>
      </c>
      <c r="D1139" s="152" t="s">
        <v>2835</v>
      </c>
    </row>
    <row r="1140" spans="1:4" x14ac:dyDescent="0.3">
      <c r="A1140" s="151">
        <v>91468</v>
      </c>
      <c r="B1140" s="151" t="s">
        <v>3406</v>
      </c>
      <c r="C1140" s="151" t="s">
        <v>223</v>
      </c>
      <c r="D1140" s="152" t="s">
        <v>3407</v>
      </c>
    </row>
    <row r="1141" spans="1:4" x14ac:dyDescent="0.3">
      <c r="A1141" s="151">
        <v>91469</v>
      </c>
      <c r="B1141" s="151" t="s">
        <v>3408</v>
      </c>
      <c r="C1141" s="151" t="s">
        <v>223</v>
      </c>
      <c r="D1141" s="152" t="s">
        <v>3409</v>
      </c>
    </row>
    <row r="1142" spans="1:4" x14ac:dyDescent="0.3">
      <c r="A1142" s="151">
        <v>91484</v>
      </c>
      <c r="B1142" s="151" t="s">
        <v>3410</v>
      </c>
      <c r="C1142" s="151" t="s">
        <v>223</v>
      </c>
      <c r="D1142" s="152" t="s">
        <v>3411</v>
      </c>
    </row>
    <row r="1143" spans="1:4" x14ac:dyDescent="0.3">
      <c r="A1143" s="151">
        <v>91485</v>
      </c>
      <c r="B1143" s="151" t="s">
        <v>3412</v>
      </c>
      <c r="C1143" s="151" t="s">
        <v>223</v>
      </c>
      <c r="D1143" s="152" t="s">
        <v>2957</v>
      </c>
    </row>
    <row r="1144" spans="1:4" x14ac:dyDescent="0.3">
      <c r="A1144" s="151">
        <v>91529</v>
      </c>
      <c r="B1144" s="151" t="s">
        <v>3413</v>
      </c>
      <c r="C1144" s="151" t="s">
        <v>223</v>
      </c>
      <c r="D1144" s="152" t="s">
        <v>3414</v>
      </c>
    </row>
    <row r="1145" spans="1:4" x14ac:dyDescent="0.3">
      <c r="A1145" s="151">
        <v>91530</v>
      </c>
      <c r="B1145" s="151" t="s">
        <v>3415</v>
      </c>
      <c r="C1145" s="151" t="s">
        <v>223</v>
      </c>
      <c r="D1145" s="152" t="s">
        <v>3416</v>
      </c>
    </row>
    <row r="1146" spans="1:4" x14ac:dyDescent="0.3">
      <c r="A1146" s="151">
        <v>91531</v>
      </c>
      <c r="B1146" s="151" t="s">
        <v>3417</v>
      </c>
      <c r="C1146" s="151" t="s">
        <v>223</v>
      </c>
      <c r="D1146" s="152" t="s">
        <v>3418</v>
      </c>
    </row>
    <row r="1147" spans="1:4" x14ac:dyDescent="0.3">
      <c r="A1147" s="151">
        <v>91532</v>
      </c>
      <c r="B1147" s="151" t="s">
        <v>3419</v>
      </c>
      <c r="C1147" s="151" t="s">
        <v>223</v>
      </c>
      <c r="D1147" s="152" t="s">
        <v>3420</v>
      </c>
    </row>
    <row r="1148" spans="1:4" x14ac:dyDescent="0.3">
      <c r="A1148" s="151">
        <v>91629</v>
      </c>
      <c r="B1148" s="151" t="s">
        <v>3421</v>
      </c>
      <c r="C1148" s="151" t="s">
        <v>223</v>
      </c>
      <c r="D1148" s="152" t="s">
        <v>3422</v>
      </c>
    </row>
    <row r="1149" spans="1:4" x14ac:dyDescent="0.3">
      <c r="A1149" s="151">
        <v>91630</v>
      </c>
      <c r="B1149" s="151" t="s">
        <v>3423</v>
      </c>
      <c r="C1149" s="151" t="s">
        <v>223</v>
      </c>
      <c r="D1149" s="152" t="s">
        <v>3424</v>
      </c>
    </row>
    <row r="1150" spans="1:4" x14ac:dyDescent="0.3">
      <c r="A1150" s="151">
        <v>91631</v>
      </c>
      <c r="B1150" s="151" t="s">
        <v>3425</v>
      </c>
      <c r="C1150" s="151" t="s">
        <v>223</v>
      </c>
      <c r="D1150" s="152" t="s">
        <v>3367</v>
      </c>
    </row>
    <row r="1151" spans="1:4" x14ac:dyDescent="0.3">
      <c r="A1151" s="151">
        <v>91632</v>
      </c>
      <c r="B1151" s="151" t="s">
        <v>3426</v>
      </c>
      <c r="C1151" s="151" t="s">
        <v>223</v>
      </c>
      <c r="D1151" s="152" t="s">
        <v>3427</v>
      </c>
    </row>
    <row r="1152" spans="1:4" x14ac:dyDescent="0.3">
      <c r="A1152" s="151">
        <v>91633</v>
      </c>
      <c r="B1152" s="151" t="s">
        <v>3428</v>
      </c>
      <c r="C1152" s="151" t="s">
        <v>223</v>
      </c>
      <c r="D1152" s="152" t="s">
        <v>3429</v>
      </c>
    </row>
    <row r="1153" spans="1:4" x14ac:dyDescent="0.3">
      <c r="A1153" s="151">
        <v>91640</v>
      </c>
      <c r="B1153" s="151" t="s">
        <v>3430</v>
      </c>
      <c r="C1153" s="151" t="s">
        <v>223</v>
      </c>
      <c r="D1153" s="152" t="s">
        <v>3431</v>
      </c>
    </row>
    <row r="1154" spans="1:4" x14ac:dyDescent="0.3">
      <c r="A1154" s="151">
        <v>91641</v>
      </c>
      <c r="B1154" s="151" t="s">
        <v>3432</v>
      </c>
      <c r="C1154" s="151" t="s">
        <v>223</v>
      </c>
      <c r="D1154" s="152" t="s">
        <v>3433</v>
      </c>
    </row>
    <row r="1155" spans="1:4" x14ac:dyDescent="0.3">
      <c r="A1155" s="151">
        <v>91642</v>
      </c>
      <c r="B1155" s="151" t="s">
        <v>3434</v>
      </c>
      <c r="C1155" s="151" t="s">
        <v>223</v>
      </c>
      <c r="D1155" s="152" t="s">
        <v>3435</v>
      </c>
    </row>
    <row r="1156" spans="1:4" x14ac:dyDescent="0.3">
      <c r="A1156" s="151">
        <v>91643</v>
      </c>
      <c r="B1156" s="151" t="s">
        <v>3436</v>
      </c>
      <c r="C1156" s="151" t="s">
        <v>223</v>
      </c>
      <c r="D1156" s="152" t="s">
        <v>3437</v>
      </c>
    </row>
    <row r="1157" spans="1:4" x14ac:dyDescent="0.3">
      <c r="A1157" s="151">
        <v>91644</v>
      </c>
      <c r="B1157" s="151" t="s">
        <v>3438</v>
      </c>
      <c r="C1157" s="151" t="s">
        <v>223</v>
      </c>
      <c r="D1157" s="152" t="s">
        <v>3439</v>
      </c>
    </row>
    <row r="1158" spans="1:4" x14ac:dyDescent="0.3">
      <c r="A1158" s="151">
        <v>91688</v>
      </c>
      <c r="B1158" s="151" t="s">
        <v>3440</v>
      </c>
      <c r="C1158" s="151" t="s">
        <v>223</v>
      </c>
      <c r="D1158" s="152" t="s">
        <v>2758</v>
      </c>
    </row>
    <row r="1159" spans="1:4" x14ac:dyDescent="0.3">
      <c r="A1159" s="151">
        <v>91689</v>
      </c>
      <c r="B1159" s="151" t="s">
        <v>3441</v>
      </c>
      <c r="C1159" s="151" t="s">
        <v>223</v>
      </c>
      <c r="D1159" s="152" t="s">
        <v>3442</v>
      </c>
    </row>
    <row r="1160" spans="1:4" x14ac:dyDescent="0.3">
      <c r="A1160" s="151">
        <v>91690</v>
      </c>
      <c r="B1160" s="151" t="s">
        <v>3443</v>
      </c>
      <c r="C1160" s="151" t="s">
        <v>223</v>
      </c>
      <c r="D1160" s="152" t="s">
        <v>2442</v>
      </c>
    </row>
    <row r="1161" spans="1:4" x14ac:dyDescent="0.3">
      <c r="A1161" s="151">
        <v>91691</v>
      </c>
      <c r="B1161" s="151" t="s">
        <v>3444</v>
      </c>
      <c r="C1161" s="151" t="s">
        <v>223</v>
      </c>
      <c r="D1161" s="152" t="s">
        <v>3445</v>
      </c>
    </row>
    <row r="1162" spans="1:4" x14ac:dyDescent="0.3">
      <c r="A1162" s="151">
        <v>92040</v>
      </c>
      <c r="B1162" s="151" t="s">
        <v>3446</v>
      </c>
      <c r="C1162" s="151" t="s">
        <v>223</v>
      </c>
      <c r="D1162" s="152" t="s">
        <v>3447</v>
      </c>
    </row>
    <row r="1163" spans="1:4" x14ac:dyDescent="0.3">
      <c r="A1163" s="151">
        <v>92041</v>
      </c>
      <c r="B1163" s="151" t="s">
        <v>3448</v>
      </c>
      <c r="C1163" s="151" t="s">
        <v>223</v>
      </c>
      <c r="D1163" s="152" t="s">
        <v>2575</v>
      </c>
    </row>
    <row r="1164" spans="1:4" x14ac:dyDescent="0.3">
      <c r="A1164" s="151">
        <v>92042</v>
      </c>
      <c r="B1164" s="151" t="s">
        <v>3449</v>
      </c>
      <c r="C1164" s="151" t="s">
        <v>223</v>
      </c>
      <c r="D1164" s="152" t="s">
        <v>1569</v>
      </c>
    </row>
    <row r="1165" spans="1:4" x14ac:dyDescent="0.3">
      <c r="A1165" s="151">
        <v>92101</v>
      </c>
      <c r="B1165" s="151" t="s">
        <v>3450</v>
      </c>
      <c r="C1165" s="151" t="s">
        <v>223</v>
      </c>
      <c r="D1165" s="152" t="s">
        <v>3451</v>
      </c>
    </row>
    <row r="1166" spans="1:4" x14ac:dyDescent="0.3">
      <c r="A1166" s="151">
        <v>92102</v>
      </c>
      <c r="B1166" s="151" t="s">
        <v>3452</v>
      </c>
      <c r="C1166" s="151" t="s">
        <v>223</v>
      </c>
      <c r="D1166" s="152" t="s">
        <v>3453</v>
      </c>
    </row>
    <row r="1167" spans="1:4" x14ac:dyDescent="0.3">
      <c r="A1167" s="151">
        <v>92103</v>
      </c>
      <c r="B1167" s="151" t="s">
        <v>3454</v>
      </c>
      <c r="C1167" s="151" t="s">
        <v>223</v>
      </c>
      <c r="D1167" s="152" t="s">
        <v>3455</v>
      </c>
    </row>
    <row r="1168" spans="1:4" x14ac:dyDescent="0.3">
      <c r="A1168" s="151">
        <v>92104</v>
      </c>
      <c r="B1168" s="151" t="s">
        <v>3456</v>
      </c>
      <c r="C1168" s="151" t="s">
        <v>223</v>
      </c>
      <c r="D1168" s="152" t="s">
        <v>3457</v>
      </c>
    </row>
    <row r="1169" spans="1:4" x14ac:dyDescent="0.3">
      <c r="A1169" s="151">
        <v>92105</v>
      </c>
      <c r="B1169" s="151" t="s">
        <v>3458</v>
      </c>
      <c r="C1169" s="151" t="s">
        <v>223</v>
      </c>
      <c r="D1169" s="152" t="s">
        <v>2922</v>
      </c>
    </row>
    <row r="1170" spans="1:4" x14ac:dyDescent="0.3">
      <c r="A1170" s="151">
        <v>92108</v>
      </c>
      <c r="B1170" s="151" t="s">
        <v>3459</v>
      </c>
      <c r="C1170" s="151" t="s">
        <v>223</v>
      </c>
      <c r="D1170" s="152" t="s">
        <v>3460</v>
      </c>
    </row>
    <row r="1171" spans="1:4" x14ac:dyDescent="0.3">
      <c r="A1171" s="151">
        <v>92109</v>
      </c>
      <c r="B1171" s="151" t="s">
        <v>3461</v>
      </c>
      <c r="C1171" s="151" t="s">
        <v>223</v>
      </c>
      <c r="D1171" s="152" t="s">
        <v>3462</v>
      </c>
    </row>
    <row r="1172" spans="1:4" x14ac:dyDescent="0.3">
      <c r="A1172" s="151">
        <v>92110</v>
      </c>
      <c r="B1172" s="151" t="s">
        <v>3463</v>
      </c>
      <c r="C1172" s="151" t="s">
        <v>223</v>
      </c>
      <c r="D1172" s="152" t="s">
        <v>3464</v>
      </c>
    </row>
    <row r="1173" spans="1:4" x14ac:dyDescent="0.3">
      <c r="A1173" s="151">
        <v>92111</v>
      </c>
      <c r="B1173" s="151" t="s">
        <v>3465</v>
      </c>
      <c r="C1173" s="151" t="s">
        <v>223</v>
      </c>
      <c r="D1173" s="152" t="s">
        <v>3018</v>
      </c>
    </row>
    <row r="1174" spans="1:4" x14ac:dyDescent="0.3">
      <c r="A1174" s="151">
        <v>92114</v>
      </c>
      <c r="B1174" s="151" t="s">
        <v>3466</v>
      </c>
      <c r="C1174" s="151" t="s">
        <v>223</v>
      </c>
      <c r="D1174" s="152" t="s">
        <v>3467</v>
      </c>
    </row>
    <row r="1175" spans="1:4" x14ac:dyDescent="0.3">
      <c r="A1175" s="151">
        <v>92115</v>
      </c>
      <c r="B1175" s="151" t="s">
        <v>3468</v>
      </c>
      <c r="C1175" s="151" t="s">
        <v>223</v>
      </c>
      <c r="D1175" s="152" t="s">
        <v>2768</v>
      </c>
    </row>
    <row r="1176" spans="1:4" x14ac:dyDescent="0.3">
      <c r="A1176" s="151">
        <v>92116</v>
      </c>
      <c r="B1176" s="151" t="s">
        <v>3469</v>
      </c>
      <c r="C1176" s="151" t="s">
        <v>223</v>
      </c>
      <c r="D1176" s="152" t="s">
        <v>3470</v>
      </c>
    </row>
    <row r="1177" spans="1:4" x14ac:dyDescent="0.3">
      <c r="A1177" s="151">
        <v>92133</v>
      </c>
      <c r="B1177" s="151" t="s">
        <v>3471</v>
      </c>
      <c r="C1177" s="151" t="s">
        <v>223</v>
      </c>
      <c r="D1177" s="152" t="s">
        <v>3472</v>
      </c>
    </row>
    <row r="1178" spans="1:4" x14ac:dyDescent="0.3">
      <c r="A1178" s="151">
        <v>92134</v>
      </c>
      <c r="B1178" s="151" t="s">
        <v>3473</v>
      </c>
      <c r="C1178" s="151" t="s">
        <v>223</v>
      </c>
      <c r="D1178" s="152" t="s">
        <v>1916</v>
      </c>
    </row>
    <row r="1179" spans="1:4" x14ac:dyDescent="0.3">
      <c r="A1179" s="151">
        <v>92135</v>
      </c>
      <c r="B1179" s="151" t="s">
        <v>3474</v>
      </c>
      <c r="C1179" s="151" t="s">
        <v>223</v>
      </c>
      <c r="D1179" s="152" t="s">
        <v>2577</v>
      </c>
    </row>
    <row r="1180" spans="1:4" x14ac:dyDescent="0.3">
      <c r="A1180" s="151">
        <v>92136</v>
      </c>
      <c r="B1180" s="151" t="s">
        <v>3475</v>
      </c>
      <c r="C1180" s="151" t="s">
        <v>223</v>
      </c>
      <c r="D1180" s="152" t="s">
        <v>3476</v>
      </c>
    </row>
    <row r="1181" spans="1:4" x14ac:dyDescent="0.3">
      <c r="A1181" s="151">
        <v>92137</v>
      </c>
      <c r="B1181" s="151" t="s">
        <v>3477</v>
      </c>
      <c r="C1181" s="151" t="s">
        <v>223</v>
      </c>
      <c r="D1181" s="152" t="s">
        <v>3478</v>
      </c>
    </row>
    <row r="1182" spans="1:4" x14ac:dyDescent="0.3">
      <c r="A1182" s="151">
        <v>92140</v>
      </c>
      <c r="B1182" s="151" t="s">
        <v>3479</v>
      </c>
      <c r="C1182" s="151" t="s">
        <v>223</v>
      </c>
      <c r="D1182" s="152" t="s">
        <v>2843</v>
      </c>
    </row>
    <row r="1183" spans="1:4" x14ac:dyDescent="0.3">
      <c r="A1183" s="151">
        <v>92141</v>
      </c>
      <c r="B1183" s="151" t="s">
        <v>3480</v>
      </c>
      <c r="C1183" s="151" t="s">
        <v>223</v>
      </c>
      <c r="D1183" s="152" t="s">
        <v>3481</v>
      </c>
    </row>
    <row r="1184" spans="1:4" x14ac:dyDescent="0.3">
      <c r="A1184" s="151">
        <v>92142</v>
      </c>
      <c r="B1184" s="151" t="s">
        <v>3482</v>
      </c>
      <c r="C1184" s="151" t="s">
        <v>223</v>
      </c>
      <c r="D1184" s="152" t="s">
        <v>3483</v>
      </c>
    </row>
    <row r="1185" spans="1:4" x14ac:dyDescent="0.3">
      <c r="A1185" s="151">
        <v>92143</v>
      </c>
      <c r="B1185" s="151" t="s">
        <v>3484</v>
      </c>
      <c r="C1185" s="151" t="s">
        <v>223</v>
      </c>
      <c r="D1185" s="152" t="s">
        <v>2082</v>
      </c>
    </row>
    <row r="1186" spans="1:4" x14ac:dyDescent="0.3">
      <c r="A1186" s="151">
        <v>92144</v>
      </c>
      <c r="B1186" s="151" t="s">
        <v>3485</v>
      </c>
      <c r="C1186" s="151" t="s">
        <v>223</v>
      </c>
      <c r="D1186" s="152" t="s">
        <v>3486</v>
      </c>
    </row>
    <row r="1187" spans="1:4" x14ac:dyDescent="0.3">
      <c r="A1187" s="151">
        <v>92237</v>
      </c>
      <c r="B1187" s="151" t="s">
        <v>3487</v>
      </c>
      <c r="C1187" s="151" t="s">
        <v>223</v>
      </c>
      <c r="D1187" s="152" t="s">
        <v>3488</v>
      </c>
    </row>
    <row r="1188" spans="1:4" x14ac:dyDescent="0.3">
      <c r="A1188" s="151">
        <v>92238</v>
      </c>
      <c r="B1188" s="151" t="s">
        <v>3489</v>
      </c>
      <c r="C1188" s="151" t="s">
        <v>223</v>
      </c>
      <c r="D1188" s="152" t="s">
        <v>3490</v>
      </c>
    </row>
    <row r="1189" spans="1:4" x14ac:dyDescent="0.3">
      <c r="A1189" s="151">
        <v>92239</v>
      </c>
      <c r="B1189" s="151" t="s">
        <v>3491</v>
      </c>
      <c r="C1189" s="151" t="s">
        <v>223</v>
      </c>
      <c r="D1189" s="152" t="s">
        <v>3492</v>
      </c>
    </row>
    <row r="1190" spans="1:4" x14ac:dyDescent="0.3">
      <c r="A1190" s="151">
        <v>92240</v>
      </c>
      <c r="B1190" s="151" t="s">
        <v>3493</v>
      </c>
      <c r="C1190" s="151" t="s">
        <v>223</v>
      </c>
      <c r="D1190" s="152" t="s">
        <v>3494</v>
      </c>
    </row>
    <row r="1191" spans="1:4" x14ac:dyDescent="0.3">
      <c r="A1191" s="151">
        <v>92241</v>
      </c>
      <c r="B1191" s="151" t="s">
        <v>3495</v>
      </c>
      <c r="C1191" s="151" t="s">
        <v>223</v>
      </c>
      <c r="D1191" s="152" t="s">
        <v>3496</v>
      </c>
    </row>
    <row r="1192" spans="1:4" x14ac:dyDescent="0.3">
      <c r="A1192" s="151">
        <v>92712</v>
      </c>
      <c r="B1192" s="151" t="s">
        <v>3497</v>
      </c>
      <c r="C1192" s="151" t="s">
        <v>223</v>
      </c>
      <c r="D1192" s="152" t="s">
        <v>3498</v>
      </c>
    </row>
    <row r="1193" spans="1:4" x14ac:dyDescent="0.3">
      <c r="A1193" s="151">
        <v>92713</v>
      </c>
      <c r="B1193" s="151" t="s">
        <v>3499</v>
      </c>
      <c r="C1193" s="151" t="s">
        <v>223</v>
      </c>
      <c r="D1193" s="152" t="s">
        <v>3500</v>
      </c>
    </row>
    <row r="1194" spans="1:4" x14ac:dyDescent="0.3">
      <c r="A1194" s="151">
        <v>92714</v>
      </c>
      <c r="B1194" s="151" t="s">
        <v>3501</v>
      </c>
      <c r="C1194" s="151" t="s">
        <v>223</v>
      </c>
      <c r="D1194" s="152" t="s">
        <v>3502</v>
      </c>
    </row>
    <row r="1195" spans="1:4" x14ac:dyDescent="0.3">
      <c r="A1195" s="151">
        <v>92715</v>
      </c>
      <c r="B1195" s="151" t="s">
        <v>3503</v>
      </c>
      <c r="C1195" s="151" t="s">
        <v>223</v>
      </c>
      <c r="D1195" s="152" t="s">
        <v>3504</v>
      </c>
    </row>
    <row r="1196" spans="1:4" x14ac:dyDescent="0.3">
      <c r="A1196" s="151">
        <v>92956</v>
      </c>
      <c r="B1196" s="151" t="s">
        <v>3505</v>
      </c>
      <c r="C1196" s="151" t="s">
        <v>223</v>
      </c>
      <c r="D1196" s="152" t="s">
        <v>3506</v>
      </c>
    </row>
    <row r="1197" spans="1:4" x14ac:dyDescent="0.3">
      <c r="A1197" s="151">
        <v>92957</v>
      </c>
      <c r="B1197" s="151" t="s">
        <v>3507</v>
      </c>
      <c r="C1197" s="151" t="s">
        <v>223</v>
      </c>
      <c r="D1197" s="152" t="s">
        <v>3069</v>
      </c>
    </row>
    <row r="1198" spans="1:4" x14ac:dyDescent="0.3">
      <c r="A1198" s="151">
        <v>92958</v>
      </c>
      <c r="B1198" s="151" t="s">
        <v>3508</v>
      </c>
      <c r="C1198" s="151" t="s">
        <v>223</v>
      </c>
      <c r="D1198" s="152" t="s">
        <v>2843</v>
      </c>
    </row>
    <row r="1199" spans="1:4" x14ac:dyDescent="0.3">
      <c r="A1199" s="151">
        <v>92959</v>
      </c>
      <c r="B1199" s="151" t="s">
        <v>3509</v>
      </c>
      <c r="C1199" s="151" t="s">
        <v>223</v>
      </c>
      <c r="D1199" s="152" t="s">
        <v>3510</v>
      </c>
    </row>
    <row r="1200" spans="1:4" x14ac:dyDescent="0.3">
      <c r="A1200" s="151">
        <v>92963</v>
      </c>
      <c r="B1200" s="151" t="s">
        <v>3511</v>
      </c>
      <c r="C1200" s="151" t="s">
        <v>223</v>
      </c>
      <c r="D1200" s="152" t="s">
        <v>3512</v>
      </c>
    </row>
    <row r="1201" spans="1:4" x14ac:dyDescent="0.3">
      <c r="A1201" s="151">
        <v>92964</v>
      </c>
      <c r="B1201" s="151" t="s">
        <v>3513</v>
      </c>
      <c r="C1201" s="151" t="s">
        <v>223</v>
      </c>
      <c r="D1201" s="152" t="s">
        <v>3344</v>
      </c>
    </row>
    <row r="1202" spans="1:4" x14ac:dyDescent="0.3">
      <c r="A1202" s="151">
        <v>92965</v>
      </c>
      <c r="B1202" s="151" t="s">
        <v>3514</v>
      </c>
      <c r="C1202" s="151" t="s">
        <v>223</v>
      </c>
      <c r="D1202" s="152" t="s">
        <v>3327</v>
      </c>
    </row>
    <row r="1203" spans="1:4" x14ac:dyDescent="0.3">
      <c r="A1203" s="151">
        <v>93220</v>
      </c>
      <c r="B1203" s="151" t="s">
        <v>3515</v>
      </c>
      <c r="C1203" s="151" t="s">
        <v>223</v>
      </c>
      <c r="D1203" s="152" t="s">
        <v>3516</v>
      </c>
    </row>
    <row r="1204" spans="1:4" x14ac:dyDescent="0.3">
      <c r="A1204" s="151">
        <v>93221</v>
      </c>
      <c r="B1204" s="151" t="s">
        <v>3517</v>
      </c>
      <c r="C1204" s="151" t="s">
        <v>223</v>
      </c>
      <c r="D1204" s="152" t="s">
        <v>3518</v>
      </c>
    </row>
    <row r="1205" spans="1:4" x14ac:dyDescent="0.3">
      <c r="A1205" s="151">
        <v>93222</v>
      </c>
      <c r="B1205" s="151" t="s">
        <v>3519</v>
      </c>
      <c r="C1205" s="151" t="s">
        <v>223</v>
      </c>
      <c r="D1205" s="152" t="s">
        <v>3520</v>
      </c>
    </row>
    <row r="1206" spans="1:4" x14ac:dyDescent="0.3">
      <c r="A1206" s="151">
        <v>93223</v>
      </c>
      <c r="B1206" s="151" t="s">
        <v>3521</v>
      </c>
      <c r="C1206" s="151" t="s">
        <v>223</v>
      </c>
      <c r="D1206" s="152" t="s">
        <v>3522</v>
      </c>
    </row>
    <row r="1207" spans="1:4" x14ac:dyDescent="0.3">
      <c r="A1207" s="151">
        <v>93229</v>
      </c>
      <c r="B1207" s="151" t="s">
        <v>3523</v>
      </c>
      <c r="C1207" s="151" t="s">
        <v>223</v>
      </c>
      <c r="D1207" s="152" t="s">
        <v>2853</v>
      </c>
    </row>
    <row r="1208" spans="1:4" x14ac:dyDescent="0.3">
      <c r="A1208" s="151">
        <v>93230</v>
      </c>
      <c r="B1208" s="151" t="s">
        <v>3524</v>
      </c>
      <c r="C1208" s="151" t="s">
        <v>223</v>
      </c>
      <c r="D1208" s="152" t="s">
        <v>3346</v>
      </c>
    </row>
    <row r="1209" spans="1:4" x14ac:dyDescent="0.3">
      <c r="A1209" s="151">
        <v>93231</v>
      </c>
      <c r="B1209" s="151" t="s">
        <v>3525</v>
      </c>
      <c r="C1209" s="151" t="s">
        <v>223</v>
      </c>
      <c r="D1209" s="152" t="s">
        <v>3526</v>
      </c>
    </row>
    <row r="1210" spans="1:4" x14ac:dyDescent="0.3">
      <c r="A1210" s="151">
        <v>93232</v>
      </c>
      <c r="B1210" s="151" t="s">
        <v>3527</v>
      </c>
      <c r="C1210" s="151" t="s">
        <v>223</v>
      </c>
      <c r="D1210" s="152" t="s">
        <v>3492</v>
      </c>
    </row>
    <row r="1211" spans="1:4" x14ac:dyDescent="0.3">
      <c r="A1211" s="151">
        <v>93235</v>
      </c>
      <c r="B1211" s="151" t="s">
        <v>3528</v>
      </c>
      <c r="C1211" s="151" t="s">
        <v>223</v>
      </c>
      <c r="D1211" s="152" t="s">
        <v>3529</v>
      </c>
    </row>
    <row r="1212" spans="1:4" x14ac:dyDescent="0.3">
      <c r="A1212" s="151">
        <v>93238</v>
      </c>
      <c r="B1212" s="151" t="s">
        <v>3530</v>
      </c>
      <c r="C1212" s="151" t="s">
        <v>223</v>
      </c>
      <c r="D1212" s="152" t="s">
        <v>3531</v>
      </c>
    </row>
    <row r="1213" spans="1:4" x14ac:dyDescent="0.3">
      <c r="A1213" s="151">
        <v>93239</v>
      </c>
      <c r="B1213" s="151" t="s">
        <v>3532</v>
      </c>
      <c r="C1213" s="151" t="s">
        <v>223</v>
      </c>
      <c r="D1213" s="152" t="s">
        <v>3533</v>
      </c>
    </row>
    <row r="1214" spans="1:4" x14ac:dyDescent="0.3">
      <c r="A1214" s="151">
        <v>93240</v>
      </c>
      <c r="B1214" s="151" t="s">
        <v>3534</v>
      </c>
      <c r="C1214" s="151" t="s">
        <v>223</v>
      </c>
      <c r="D1214" s="152" t="s">
        <v>3535</v>
      </c>
    </row>
    <row r="1215" spans="1:4" x14ac:dyDescent="0.3">
      <c r="A1215" s="151">
        <v>93267</v>
      </c>
      <c r="B1215" s="151" t="s">
        <v>3536</v>
      </c>
      <c r="C1215" s="151" t="s">
        <v>223</v>
      </c>
      <c r="D1215" s="152" t="s">
        <v>3537</v>
      </c>
    </row>
    <row r="1216" spans="1:4" x14ac:dyDescent="0.3">
      <c r="A1216" s="151">
        <v>93269</v>
      </c>
      <c r="B1216" s="151" t="s">
        <v>3538</v>
      </c>
      <c r="C1216" s="151" t="s">
        <v>223</v>
      </c>
      <c r="D1216" s="152" t="s">
        <v>3539</v>
      </c>
    </row>
    <row r="1217" spans="1:4" x14ac:dyDescent="0.3">
      <c r="A1217" s="151">
        <v>93270</v>
      </c>
      <c r="B1217" s="151" t="s">
        <v>3540</v>
      </c>
      <c r="C1217" s="151" t="s">
        <v>223</v>
      </c>
      <c r="D1217" s="152" t="s">
        <v>3541</v>
      </c>
    </row>
    <row r="1218" spans="1:4" x14ac:dyDescent="0.3">
      <c r="A1218" s="151">
        <v>93271</v>
      </c>
      <c r="B1218" s="151" t="s">
        <v>3542</v>
      </c>
      <c r="C1218" s="151" t="s">
        <v>223</v>
      </c>
      <c r="D1218" s="152" t="s">
        <v>3543</v>
      </c>
    </row>
    <row r="1219" spans="1:4" x14ac:dyDescent="0.3">
      <c r="A1219" s="151">
        <v>93277</v>
      </c>
      <c r="B1219" s="151" t="s">
        <v>3544</v>
      </c>
      <c r="C1219" s="151" t="s">
        <v>223</v>
      </c>
      <c r="D1219" s="152" t="s">
        <v>2681</v>
      </c>
    </row>
    <row r="1220" spans="1:4" x14ac:dyDescent="0.3">
      <c r="A1220" s="151">
        <v>93278</v>
      </c>
      <c r="B1220" s="151" t="s">
        <v>3545</v>
      </c>
      <c r="C1220" s="151" t="s">
        <v>223</v>
      </c>
      <c r="D1220" s="152" t="s">
        <v>2442</v>
      </c>
    </row>
    <row r="1221" spans="1:4" x14ac:dyDescent="0.3">
      <c r="A1221" s="151">
        <v>93279</v>
      </c>
      <c r="B1221" s="151" t="s">
        <v>3546</v>
      </c>
      <c r="C1221" s="151" t="s">
        <v>223</v>
      </c>
      <c r="D1221" s="152" t="s">
        <v>3547</v>
      </c>
    </row>
    <row r="1222" spans="1:4" x14ac:dyDescent="0.3">
      <c r="A1222" s="151">
        <v>93280</v>
      </c>
      <c r="B1222" s="151" t="s">
        <v>3548</v>
      </c>
      <c r="C1222" s="151" t="s">
        <v>223</v>
      </c>
      <c r="D1222" s="152" t="s">
        <v>3549</v>
      </c>
    </row>
    <row r="1223" spans="1:4" x14ac:dyDescent="0.3">
      <c r="A1223" s="151">
        <v>93283</v>
      </c>
      <c r="B1223" s="151" t="s">
        <v>3550</v>
      </c>
      <c r="C1223" s="151" t="s">
        <v>223</v>
      </c>
      <c r="D1223" s="152" t="s">
        <v>3551</v>
      </c>
    </row>
    <row r="1224" spans="1:4" x14ac:dyDescent="0.3">
      <c r="A1224" s="151">
        <v>93284</v>
      </c>
      <c r="B1224" s="151" t="s">
        <v>3552</v>
      </c>
      <c r="C1224" s="151" t="s">
        <v>223</v>
      </c>
      <c r="D1224" s="152" t="s">
        <v>3553</v>
      </c>
    </row>
    <row r="1225" spans="1:4" x14ac:dyDescent="0.3">
      <c r="A1225" s="151">
        <v>93285</v>
      </c>
      <c r="B1225" s="151" t="s">
        <v>3554</v>
      </c>
      <c r="C1225" s="151" t="s">
        <v>223</v>
      </c>
      <c r="D1225" s="152" t="s">
        <v>3555</v>
      </c>
    </row>
    <row r="1226" spans="1:4" x14ac:dyDescent="0.3">
      <c r="A1226" s="151">
        <v>93286</v>
      </c>
      <c r="B1226" s="151" t="s">
        <v>3556</v>
      </c>
      <c r="C1226" s="151" t="s">
        <v>223</v>
      </c>
      <c r="D1226" s="152" t="s">
        <v>3557</v>
      </c>
    </row>
    <row r="1227" spans="1:4" x14ac:dyDescent="0.3">
      <c r="A1227" s="151">
        <v>93296</v>
      </c>
      <c r="B1227" s="151" t="s">
        <v>3558</v>
      </c>
      <c r="C1227" s="151" t="s">
        <v>223</v>
      </c>
      <c r="D1227" s="152" t="s">
        <v>3559</v>
      </c>
    </row>
    <row r="1228" spans="1:4" x14ac:dyDescent="0.3">
      <c r="A1228" s="151">
        <v>93397</v>
      </c>
      <c r="B1228" s="151" t="s">
        <v>3560</v>
      </c>
      <c r="C1228" s="151" t="s">
        <v>223</v>
      </c>
      <c r="D1228" s="152" t="s">
        <v>3561</v>
      </c>
    </row>
    <row r="1229" spans="1:4" x14ac:dyDescent="0.3">
      <c r="A1229" s="151">
        <v>93398</v>
      </c>
      <c r="B1229" s="151" t="s">
        <v>3562</v>
      </c>
      <c r="C1229" s="151" t="s">
        <v>223</v>
      </c>
      <c r="D1229" s="152" t="s">
        <v>3563</v>
      </c>
    </row>
    <row r="1230" spans="1:4" x14ac:dyDescent="0.3">
      <c r="A1230" s="151">
        <v>93399</v>
      </c>
      <c r="B1230" s="151" t="s">
        <v>3564</v>
      </c>
      <c r="C1230" s="151" t="s">
        <v>223</v>
      </c>
      <c r="D1230" s="152" t="s">
        <v>1244</v>
      </c>
    </row>
    <row r="1231" spans="1:4" x14ac:dyDescent="0.3">
      <c r="A1231" s="151">
        <v>93400</v>
      </c>
      <c r="B1231" s="151" t="s">
        <v>3565</v>
      </c>
      <c r="C1231" s="151" t="s">
        <v>223</v>
      </c>
      <c r="D1231" s="152" t="s">
        <v>3566</v>
      </c>
    </row>
    <row r="1232" spans="1:4" x14ac:dyDescent="0.3">
      <c r="A1232" s="151">
        <v>93401</v>
      </c>
      <c r="B1232" s="151" t="s">
        <v>3567</v>
      </c>
      <c r="C1232" s="151" t="s">
        <v>223</v>
      </c>
      <c r="D1232" s="152" t="s">
        <v>2835</v>
      </c>
    </row>
    <row r="1233" spans="1:4" x14ac:dyDescent="0.3">
      <c r="A1233" s="151">
        <v>93404</v>
      </c>
      <c r="B1233" s="151" t="s">
        <v>3568</v>
      </c>
      <c r="C1233" s="151" t="s">
        <v>223</v>
      </c>
      <c r="D1233" s="152" t="s">
        <v>2667</v>
      </c>
    </row>
    <row r="1234" spans="1:4" x14ac:dyDescent="0.3">
      <c r="A1234" s="151">
        <v>93405</v>
      </c>
      <c r="B1234" s="151" t="s">
        <v>3569</v>
      </c>
      <c r="C1234" s="151" t="s">
        <v>223</v>
      </c>
      <c r="D1234" s="152" t="s">
        <v>3570</v>
      </c>
    </row>
    <row r="1235" spans="1:4" x14ac:dyDescent="0.3">
      <c r="A1235" s="151">
        <v>93406</v>
      </c>
      <c r="B1235" s="151" t="s">
        <v>3571</v>
      </c>
      <c r="C1235" s="151" t="s">
        <v>223</v>
      </c>
      <c r="D1235" s="152" t="s">
        <v>3572</v>
      </c>
    </row>
    <row r="1236" spans="1:4" x14ac:dyDescent="0.3">
      <c r="A1236" s="151">
        <v>93407</v>
      </c>
      <c r="B1236" s="151" t="s">
        <v>3573</v>
      </c>
      <c r="C1236" s="151" t="s">
        <v>223</v>
      </c>
      <c r="D1236" s="152" t="s">
        <v>2938</v>
      </c>
    </row>
    <row r="1237" spans="1:4" x14ac:dyDescent="0.3">
      <c r="A1237" s="151">
        <v>93411</v>
      </c>
      <c r="B1237" s="151" t="s">
        <v>3574</v>
      </c>
      <c r="C1237" s="151" t="s">
        <v>223</v>
      </c>
      <c r="D1237" s="152" t="s">
        <v>3575</v>
      </c>
    </row>
    <row r="1238" spans="1:4" x14ac:dyDescent="0.3">
      <c r="A1238" s="151">
        <v>93412</v>
      </c>
      <c r="B1238" s="151" t="s">
        <v>3576</v>
      </c>
      <c r="C1238" s="151" t="s">
        <v>223</v>
      </c>
      <c r="D1238" s="152" t="s">
        <v>2972</v>
      </c>
    </row>
    <row r="1239" spans="1:4" x14ac:dyDescent="0.3">
      <c r="A1239" s="151">
        <v>93413</v>
      </c>
      <c r="B1239" s="151" t="s">
        <v>3577</v>
      </c>
      <c r="C1239" s="151" t="s">
        <v>223</v>
      </c>
      <c r="D1239" s="152" t="s">
        <v>3467</v>
      </c>
    </row>
    <row r="1240" spans="1:4" x14ac:dyDescent="0.3">
      <c r="A1240" s="151">
        <v>93414</v>
      </c>
      <c r="B1240" s="151" t="s">
        <v>3578</v>
      </c>
      <c r="C1240" s="151" t="s">
        <v>223</v>
      </c>
      <c r="D1240" s="152" t="s">
        <v>3579</v>
      </c>
    </row>
    <row r="1241" spans="1:4" x14ac:dyDescent="0.3">
      <c r="A1241" s="151">
        <v>93417</v>
      </c>
      <c r="B1241" s="151" t="s">
        <v>3580</v>
      </c>
      <c r="C1241" s="151" t="s">
        <v>223</v>
      </c>
      <c r="D1241" s="152" t="s">
        <v>3581</v>
      </c>
    </row>
    <row r="1242" spans="1:4" x14ac:dyDescent="0.3">
      <c r="A1242" s="151">
        <v>93418</v>
      </c>
      <c r="B1242" s="151" t="s">
        <v>3582</v>
      </c>
      <c r="C1242" s="151" t="s">
        <v>223</v>
      </c>
      <c r="D1242" s="152" t="s">
        <v>2577</v>
      </c>
    </row>
    <row r="1243" spans="1:4" x14ac:dyDescent="0.3">
      <c r="A1243" s="151">
        <v>93419</v>
      </c>
      <c r="B1243" s="151" t="s">
        <v>3583</v>
      </c>
      <c r="C1243" s="151" t="s">
        <v>223</v>
      </c>
      <c r="D1243" s="152" t="s">
        <v>3584</v>
      </c>
    </row>
    <row r="1244" spans="1:4" x14ac:dyDescent="0.3">
      <c r="A1244" s="151">
        <v>93420</v>
      </c>
      <c r="B1244" s="151" t="s">
        <v>3585</v>
      </c>
      <c r="C1244" s="151" t="s">
        <v>223</v>
      </c>
      <c r="D1244" s="152" t="s">
        <v>3586</v>
      </c>
    </row>
    <row r="1245" spans="1:4" x14ac:dyDescent="0.3">
      <c r="A1245" s="151">
        <v>93423</v>
      </c>
      <c r="B1245" s="151" t="s">
        <v>3587</v>
      </c>
      <c r="C1245" s="151" t="s">
        <v>223</v>
      </c>
      <c r="D1245" s="152" t="s">
        <v>3588</v>
      </c>
    </row>
    <row r="1246" spans="1:4" x14ac:dyDescent="0.3">
      <c r="A1246" s="151">
        <v>93424</v>
      </c>
      <c r="B1246" s="151" t="s">
        <v>3589</v>
      </c>
      <c r="C1246" s="151" t="s">
        <v>223</v>
      </c>
      <c r="D1246" s="152" t="s">
        <v>3590</v>
      </c>
    </row>
    <row r="1247" spans="1:4" x14ac:dyDescent="0.3">
      <c r="A1247" s="151">
        <v>93425</v>
      </c>
      <c r="B1247" s="151" t="s">
        <v>3591</v>
      </c>
      <c r="C1247" s="151" t="s">
        <v>223</v>
      </c>
      <c r="D1247" s="152" t="s">
        <v>1214</v>
      </c>
    </row>
    <row r="1248" spans="1:4" x14ac:dyDescent="0.3">
      <c r="A1248" s="151">
        <v>93426</v>
      </c>
      <c r="B1248" s="151" t="s">
        <v>3592</v>
      </c>
      <c r="C1248" s="151" t="s">
        <v>223</v>
      </c>
      <c r="D1248" s="152" t="s">
        <v>3593</v>
      </c>
    </row>
    <row r="1249" spans="1:4" x14ac:dyDescent="0.3">
      <c r="A1249" s="151">
        <v>93429</v>
      </c>
      <c r="B1249" s="151" t="s">
        <v>3594</v>
      </c>
      <c r="C1249" s="151" t="s">
        <v>223</v>
      </c>
      <c r="D1249" s="152" t="s">
        <v>3595</v>
      </c>
    </row>
    <row r="1250" spans="1:4" x14ac:dyDescent="0.3">
      <c r="A1250" s="151">
        <v>93430</v>
      </c>
      <c r="B1250" s="151" t="s">
        <v>3596</v>
      </c>
      <c r="C1250" s="151" t="s">
        <v>223</v>
      </c>
      <c r="D1250" s="152" t="s">
        <v>3597</v>
      </c>
    </row>
    <row r="1251" spans="1:4" x14ac:dyDescent="0.3">
      <c r="A1251" s="151">
        <v>93431</v>
      </c>
      <c r="B1251" s="151" t="s">
        <v>3598</v>
      </c>
      <c r="C1251" s="151" t="s">
        <v>223</v>
      </c>
      <c r="D1251" s="152" t="s">
        <v>3599</v>
      </c>
    </row>
    <row r="1252" spans="1:4" x14ac:dyDescent="0.3">
      <c r="A1252" s="151">
        <v>93432</v>
      </c>
      <c r="B1252" s="151" t="s">
        <v>3600</v>
      </c>
      <c r="C1252" s="151" t="s">
        <v>223</v>
      </c>
      <c r="D1252" s="152" t="s">
        <v>3601</v>
      </c>
    </row>
    <row r="1253" spans="1:4" x14ac:dyDescent="0.3">
      <c r="A1253" s="151">
        <v>93435</v>
      </c>
      <c r="B1253" s="151" t="s">
        <v>3602</v>
      </c>
      <c r="C1253" s="151" t="s">
        <v>223</v>
      </c>
      <c r="D1253" s="152" t="s">
        <v>2450</v>
      </c>
    </row>
    <row r="1254" spans="1:4" x14ac:dyDescent="0.3">
      <c r="A1254" s="151">
        <v>93436</v>
      </c>
      <c r="B1254" s="151" t="s">
        <v>3603</v>
      </c>
      <c r="C1254" s="151" t="s">
        <v>223</v>
      </c>
      <c r="D1254" s="152" t="s">
        <v>3394</v>
      </c>
    </row>
    <row r="1255" spans="1:4" x14ac:dyDescent="0.3">
      <c r="A1255" s="151">
        <v>93437</v>
      </c>
      <c r="B1255" s="151" t="s">
        <v>3604</v>
      </c>
      <c r="C1255" s="151" t="s">
        <v>223</v>
      </c>
      <c r="D1255" s="152" t="s">
        <v>3605</v>
      </c>
    </row>
    <row r="1256" spans="1:4" x14ac:dyDescent="0.3">
      <c r="A1256" s="151">
        <v>93438</v>
      </c>
      <c r="B1256" s="151" t="s">
        <v>3606</v>
      </c>
      <c r="C1256" s="151" t="s">
        <v>223</v>
      </c>
      <c r="D1256" s="152" t="s">
        <v>3607</v>
      </c>
    </row>
    <row r="1257" spans="1:4" x14ac:dyDescent="0.3">
      <c r="A1257" s="151">
        <v>95114</v>
      </c>
      <c r="B1257" s="151" t="s">
        <v>3608</v>
      </c>
      <c r="C1257" s="151" t="s">
        <v>223</v>
      </c>
      <c r="D1257" s="152" t="s">
        <v>3609</v>
      </c>
    </row>
    <row r="1258" spans="1:4" x14ac:dyDescent="0.3">
      <c r="A1258" s="151">
        <v>95115</v>
      </c>
      <c r="B1258" s="151" t="s">
        <v>3610</v>
      </c>
      <c r="C1258" s="151" t="s">
        <v>223</v>
      </c>
      <c r="D1258" s="152" t="s">
        <v>2506</v>
      </c>
    </row>
    <row r="1259" spans="1:4" x14ac:dyDescent="0.3">
      <c r="A1259" s="151">
        <v>95116</v>
      </c>
      <c r="B1259" s="151" t="s">
        <v>3611</v>
      </c>
      <c r="C1259" s="151" t="s">
        <v>223</v>
      </c>
      <c r="D1259" s="152" t="s">
        <v>3612</v>
      </c>
    </row>
    <row r="1260" spans="1:4" x14ac:dyDescent="0.3">
      <c r="A1260" s="151">
        <v>95117</v>
      </c>
      <c r="B1260" s="151" t="s">
        <v>3613</v>
      </c>
      <c r="C1260" s="151" t="s">
        <v>223</v>
      </c>
      <c r="D1260" s="152" t="s">
        <v>3614</v>
      </c>
    </row>
    <row r="1261" spans="1:4" x14ac:dyDescent="0.3">
      <c r="A1261" s="151">
        <v>95118</v>
      </c>
      <c r="B1261" s="151" t="s">
        <v>3615</v>
      </c>
      <c r="C1261" s="151" t="s">
        <v>223</v>
      </c>
      <c r="D1261" s="152" t="s">
        <v>3616</v>
      </c>
    </row>
    <row r="1262" spans="1:4" x14ac:dyDescent="0.3">
      <c r="A1262" s="151">
        <v>95119</v>
      </c>
      <c r="B1262" s="151" t="s">
        <v>3617</v>
      </c>
      <c r="C1262" s="151" t="s">
        <v>223</v>
      </c>
      <c r="D1262" s="152" t="s">
        <v>3618</v>
      </c>
    </row>
    <row r="1263" spans="1:4" x14ac:dyDescent="0.3">
      <c r="A1263" s="151">
        <v>95120</v>
      </c>
      <c r="B1263" s="151" t="s">
        <v>3619</v>
      </c>
      <c r="C1263" s="151" t="s">
        <v>223</v>
      </c>
      <c r="D1263" s="152" t="s">
        <v>3620</v>
      </c>
    </row>
    <row r="1264" spans="1:4" x14ac:dyDescent="0.3">
      <c r="A1264" s="151">
        <v>95123</v>
      </c>
      <c r="B1264" s="151" t="s">
        <v>3621</v>
      </c>
      <c r="C1264" s="151" t="s">
        <v>223</v>
      </c>
      <c r="D1264" s="152" t="s">
        <v>3622</v>
      </c>
    </row>
    <row r="1265" spans="1:4" x14ac:dyDescent="0.3">
      <c r="A1265" s="151">
        <v>95124</v>
      </c>
      <c r="B1265" s="151" t="s">
        <v>3623</v>
      </c>
      <c r="C1265" s="151" t="s">
        <v>223</v>
      </c>
      <c r="D1265" s="152" t="s">
        <v>3624</v>
      </c>
    </row>
    <row r="1266" spans="1:4" x14ac:dyDescent="0.3">
      <c r="A1266" s="151">
        <v>95125</v>
      </c>
      <c r="B1266" s="151" t="s">
        <v>3625</v>
      </c>
      <c r="C1266" s="151" t="s">
        <v>223</v>
      </c>
      <c r="D1266" s="152" t="s">
        <v>3626</v>
      </c>
    </row>
    <row r="1267" spans="1:4" x14ac:dyDescent="0.3">
      <c r="A1267" s="151">
        <v>95126</v>
      </c>
      <c r="B1267" s="151" t="s">
        <v>3627</v>
      </c>
      <c r="C1267" s="151" t="s">
        <v>223</v>
      </c>
      <c r="D1267" s="152" t="s">
        <v>3628</v>
      </c>
    </row>
    <row r="1268" spans="1:4" x14ac:dyDescent="0.3">
      <c r="A1268" s="151">
        <v>95129</v>
      </c>
      <c r="B1268" s="151" t="s">
        <v>3629</v>
      </c>
      <c r="C1268" s="151" t="s">
        <v>223</v>
      </c>
      <c r="D1268" s="152" t="s">
        <v>3630</v>
      </c>
    </row>
    <row r="1269" spans="1:4" x14ac:dyDescent="0.3">
      <c r="A1269" s="151">
        <v>95130</v>
      </c>
      <c r="B1269" s="151" t="s">
        <v>3631</v>
      </c>
      <c r="C1269" s="151" t="s">
        <v>223</v>
      </c>
      <c r="D1269" s="152" t="s">
        <v>3632</v>
      </c>
    </row>
    <row r="1270" spans="1:4" x14ac:dyDescent="0.3">
      <c r="A1270" s="151">
        <v>95131</v>
      </c>
      <c r="B1270" s="151" t="s">
        <v>3633</v>
      </c>
      <c r="C1270" s="151" t="s">
        <v>223</v>
      </c>
      <c r="D1270" s="152" t="s">
        <v>3634</v>
      </c>
    </row>
    <row r="1271" spans="1:4" x14ac:dyDescent="0.3">
      <c r="A1271" s="151">
        <v>95132</v>
      </c>
      <c r="B1271" s="151" t="s">
        <v>3635</v>
      </c>
      <c r="C1271" s="151" t="s">
        <v>223</v>
      </c>
      <c r="D1271" s="152" t="s">
        <v>3636</v>
      </c>
    </row>
    <row r="1272" spans="1:4" x14ac:dyDescent="0.3">
      <c r="A1272" s="151">
        <v>95136</v>
      </c>
      <c r="B1272" s="151" t="s">
        <v>3637</v>
      </c>
      <c r="C1272" s="151" t="s">
        <v>223</v>
      </c>
      <c r="D1272" s="152" t="s">
        <v>3638</v>
      </c>
    </row>
    <row r="1273" spans="1:4" x14ac:dyDescent="0.3">
      <c r="A1273" s="151">
        <v>95137</v>
      </c>
      <c r="B1273" s="151" t="s">
        <v>3639</v>
      </c>
      <c r="C1273" s="151" t="s">
        <v>223</v>
      </c>
      <c r="D1273" s="152" t="s">
        <v>3442</v>
      </c>
    </row>
    <row r="1274" spans="1:4" x14ac:dyDescent="0.3">
      <c r="A1274" s="151">
        <v>95138</v>
      </c>
      <c r="B1274" s="151" t="s">
        <v>3640</v>
      </c>
      <c r="C1274" s="151" t="s">
        <v>223</v>
      </c>
      <c r="D1274" s="152" t="s">
        <v>3638</v>
      </c>
    </row>
    <row r="1275" spans="1:4" x14ac:dyDescent="0.3">
      <c r="A1275" s="151">
        <v>95208</v>
      </c>
      <c r="B1275" s="151" t="s">
        <v>3641</v>
      </c>
      <c r="C1275" s="151" t="s">
        <v>223</v>
      </c>
      <c r="D1275" s="152" t="s">
        <v>3642</v>
      </c>
    </row>
    <row r="1276" spans="1:4" x14ac:dyDescent="0.3">
      <c r="A1276" s="151">
        <v>95209</v>
      </c>
      <c r="B1276" s="151" t="s">
        <v>3643</v>
      </c>
      <c r="C1276" s="151" t="s">
        <v>223</v>
      </c>
      <c r="D1276" s="152" t="s">
        <v>3644</v>
      </c>
    </row>
    <row r="1277" spans="1:4" x14ac:dyDescent="0.3">
      <c r="A1277" s="151">
        <v>95210</v>
      </c>
      <c r="B1277" s="151" t="s">
        <v>3645</v>
      </c>
      <c r="C1277" s="151" t="s">
        <v>223</v>
      </c>
      <c r="D1277" s="152" t="s">
        <v>3646</v>
      </c>
    </row>
    <row r="1278" spans="1:4" x14ac:dyDescent="0.3">
      <c r="A1278" s="151">
        <v>95211</v>
      </c>
      <c r="B1278" s="151" t="s">
        <v>3647</v>
      </c>
      <c r="C1278" s="151" t="s">
        <v>223</v>
      </c>
      <c r="D1278" s="152" t="s">
        <v>3543</v>
      </c>
    </row>
    <row r="1279" spans="1:4" x14ac:dyDescent="0.3">
      <c r="A1279" s="151">
        <v>95217</v>
      </c>
      <c r="B1279" s="151" t="s">
        <v>3648</v>
      </c>
      <c r="C1279" s="151" t="s">
        <v>223</v>
      </c>
      <c r="D1279" s="152" t="s">
        <v>3649</v>
      </c>
    </row>
    <row r="1280" spans="1:4" x14ac:dyDescent="0.3">
      <c r="A1280" s="151">
        <v>95255</v>
      </c>
      <c r="B1280" s="151" t="s">
        <v>3650</v>
      </c>
      <c r="C1280" s="151" t="s">
        <v>223</v>
      </c>
      <c r="D1280" s="152" t="s">
        <v>3651</v>
      </c>
    </row>
    <row r="1281" spans="1:4" x14ac:dyDescent="0.3">
      <c r="A1281" s="151">
        <v>95256</v>
      </c>
      <c r="B1281" s="151" t="s">
        <v>3652</v>
      </c>
      <c r="C1281" s="151" t="s">
        <v>223</v>
      </c>
      <c r="D1281" s="152" t="s">
        <v>3653</v>
      </c>
    </row>
    <row r="1282" spans="1:4" x14ac:dyDescent="0.3">
      <c r="A1282" s="151">
        <v>95257</v>
      </c>
      <c r="B1282" s="151" t="s">
        <v>3654</v>
      </c>
      <c r="C1282" s="151" t="s">
        <v>223</v>
      </c>
      <c r="D1282" s="152" t="s">
        <v>3655</v>
      </c>
    </row>
    <row r="1283" spans="1:4" x14ac:dyDescent="0.3">
      <c r="A1283" s="151">
        <v>95260</v>
      </c>
      <c r="B1283" s="151" t="s">
        <v>3656</v>
      </c>
      <c r="C1283" s="151" t="s">
        <v>223</v>
      </c>
      <c r="D1283" s="152" t="s">
        <v>2563</v>
      </c>
    </row>
    <row r="1284" spans="1:4" x14ac:dyDescent="0.3">
      <c r="A1284" s="151">
        <v>95261</v>
      </c>
      <c r="B1284" s="151" t="s">
        <v>3657</v>
      </c>
      <c r="C1284" s="151" t="s">
        <v>223</v>
      </c>
      <c r="D1284" s="152" t="s">
        <v>3658</v>
      </c>
    </row>
    <row r="1285" spans="1:4" x14ac:dyDescent="0.3">
      <c r="A1285" s="151">
        <v>95262</v>
      </c>
      <c r="B1285" s="151" t="s">
        <v>3659</v>
      </c>
      <c r="C1285" s="151" t="s">
        <v>223</v>
      </c>
      <c r="D1285" s="152" t="s">
        <v>3660</v>
      </c>
    </row>
    <row r="1286" spans="1:4" x14ac:dyDescent="0.3">
      <c r="A1286" s="151">
        <v>95263</v>
      </c>
      <c r="B1286" s="151" t="s">
        <v>3661</v>
      </c>
      <c r="C1286" s="151" t="s">
        <v>223</v>
      </c>
      <c r="D1286" s="152" t="s">
        <v>3662</v>
      </c>
    </row>
    <row r="1287" spans="1:4" x14ac:dyDescent="0.3">
      <c r="A1287" s="151">
        <v>95266</v>
      </c>
      <c r="B1287" s="151" t="s">
        <v>3663</v>
      </c>
      <c r="C1287" s="151" t="s">
        <v>223</v>
      </c>
      <c r="D1287" s="152" t="s">
        <v>2703</v>
      </c>
    </row>
    <row r="1288" spans="1:4" x14ac:dyDescent="0.3">
      <c r="A1288" s="151">
        <v>95267</v>
      </c>
      <c r="B1288" s="151" t="s">
        <v>3664</v>
      </c>
      <c r="C1288" s="151" t="s">
        <v>223</v>
      </c>
      <c r="D1288" s="152" t="s">
        <v>2870</v>
      </c>
    </row>
    <row r="1289" spans="1:4" x14ac:dyDescent="0.3">
      <c r="A1289" s="151">
        <v>95268</v>
      </c>
      <c r="B1289" s="151" t="s">
        <v>3665</v>
      </c>
      <c r="C1289" s="151" t="s">
        <v>223</v>
      </c>
      <c r="D1289" s="152" t="s">
        <v>3666</v>
      </c>
    </row>
    <row r="1290" spans="1:4" x14ac:dyDescent="0.3">
      <c r="A1290" s="151">
        <v>95269</v>
      </c>
      <c r="B1290" s="151" t="s">
        <v>3667</v>
      </c>
      <c r="C1290" s="151" t="s">
        <v>223</v>
      </c>
      <c r="D1290" s="152" t="s">
        <v>3349</v>
      </c>
    </row>
    <row r="1291" spans="1:4" x14ac:dyDescent="0.3">
      <c r="A1291" s="151">
        <v>95272</v>
      </c>
      <c r="B1291" s="151" t="s">
        <v>3668</v>
      </c>
      <c r="C1291" s="151" t="s">
        <v>223</v>
      </c>
      <c r="D1291" s="152" t="s">
        <v>3666</v>
      </c>
    </row>
    <row r="1292" spans="1:4" x14ac:dyDescent="0.3">
      <c r="A1292" s="151">
        <v>95273</v>
      </c>
      <c r="B1292" s="151" t="s">
        <v>3669</v>
      </c>
      <c r="C1292" s="151" t="s">
        <v>223</v>
      </c>
      <c r="D1292" s="152" t="s">
        <v>3076</v>
      </c>
    </row>
    <row r="1293" spans="1:4" x14ac:dyDescent="0.3">
      <c r="A1293" s="151">
        <v>95274</v>
      </c>
      <c r="B1293" s="151" t="s">
        <v>3670</v>
      </c>
      <c r="C1293" s="151" t="s">
        <v>223</v>
      </c>
      <c r="D1293" s="152" t="s">
        <v>3653</v>
      </c>
    </row>
    <row r="1294" spans="1:4" x14ac:dyDescent="0.3">
      <c r="A1294" s="151">
        <v>95275</v>
      </c>
      <c r="B1294" s="151" t="s">
        <v>3671</v>
      </c>
      <c r="C1294" s="151" t="s">
        <v>223</v>
      </c>
      <c r="D1294" s="152" t="s">
        <v>3672</v>
      </c>
    </row>
    <row r="1295" spans="1:4" x14ac:dyDescent="0.3">
      <c r="A1295" s="151">
        <v>95278</v>
      </c>
      <c r="B1295" s="151" t="s">
        <v>3673</v>
      </c>
      <c r="C1295" s="151" t="s">
        <v>223</v>
      </c>
      <c r="D1295" s="152" t="s">
        <v>2723</v>
      </c>
    </row>
    <row r="1296" spans="1:4" x14ac:dyDescent="0.3">
      <c r="A1296" s="151">
        <v>95279</v>
      </c>
      <c r="B1296" s="151" t="s">
        <v>3674</v>
      </c>
      <c r="C1296" s="151" t="s">
        <v>223</v>
      </c>
      <c r="D1296" s="152" t="s">
        <v>3346</v>
      </c>
    </row>
    <row r="1297" spans="1:4" x14ac:dyDescent="0.3">
      <c r="A1297" s="151">
        <v>95280</v>
      </c>
      <c r="B1297" s="151" t="s">
        <v>3675</v>
      </c>
      <c r="C1297" s="151" t="s">
        <v>223</v>
      </c>
      <c r="D1297" s="152" t="s">
        <v>2617</v>
      </c>
    </row>
    <row r="1298" spans="1:4" x14ac:dyDescent="0.3">
      <c r="A1298" s="151">
        <v>95281</v>
      </c>
      <c r="B1298" s="151" t="s">
        <v>3676</v>
      </c>
      <c r="C1298" s="151" t="s">
        <v>223</v>
      </c>
      <c r="D1298" s="152" t="s">
        <v>3349</v>
      </c>
    </row>
    <row r="1299" spans="1:4" x14ac:dyDescent="0.3">
      <c r="A1299" s="151">
        <v>95617</v>
      </c>
      <c r="B1299" s="151" t="s">
        <v>3677</v>
      </c>
      <c r="C1299" s="151" t="s">
        <v>223</v>
      </c>
      <c r="D1299" s="152" t="s">
        <v>3678</v>
      </c>
    </row>
    <row r="1300" spans="1:4" x14ac:dyDescent="0.3">
      <c r="A1300" s="151">
        <v>95618</v>
      </c>
      <c r="B1300" s="151" t="s">
        <v>3679</v>
      </c>
      <c r="C1300" s="151" t="s">
        <v>223</v>
      </c>
      <c r="D1300" s="152" t="s">
        <v>2985</v>
      </c>
    </row>
    <row r="1301" spans="1:4" x14ac:dyDescent="0.3">
      <c r="A1301" s="151">
        <v>95619</v>
      </c>
      <c r="B1301" s="151" t="s">
        <v>3680</v>
      </c>
      <c r="C1301" s="151" t="s">
        <v>223</v>
      </c>
      <c r="D1301" s="152" t="s">
        <v>3681</v>
      </c>
    </row>
    <row r="1302" spans="1:4" x14ac:dyDescent="0.3">
      <c r="A1302" s="151">
        <v>95627</v>
      </c>
      <c r="B1302" s="151" t="s">
        <v>3682</v>
      </c>
      <c r="C1302" s="151" t="s">
        <v>223</v>
      </c>
      <c r="D1302" s="152" t="s">
        <v>3683</v>
      </c>
    </row>
    <row r="1303" spans="1:4" x14ac:dyDescent="0.3">
      <c r="A1303" s="151">
        <v>95628</v>
      </c>
      <c r="B1303" s="151" t="s">
        <v>3684</v>
      </c>
      <c r="C1303" s="151" t="s">
        <v>223</v>
      </c>
      <c r="D1303" s="152" t="s">
        <v>3685</v>
      </c>
    </row>
    <row r="1304" spans="1:4" x14ac:dyDescent="0.3">
      <c r="A1304" s="151">
        <v>95629</v>
      </c>
      <c r="B1304" s="151" t="s">
        <v>3686</v>
      </c>
      <c r="C1304" s="151" t="s">
        <v>223</v>
      </c>
      <c r="D1304" s="152" t="s">
        <v>3687</v>
      </c>
    </row>
    <row r="1305" spans="1:4" x14ac:dyDescent="0.3">
      <c r="A1305" s="151">
        <v>95630</v>
      </c>
      <c r="B1305" s="151" t="s">
        <v>3688</v>
      </c>
      <c r="C1305" s="151" t="s">
        <v>223</v>
      </c>
      <c r="D1305" s="152" t="s">
        <v>2882</v>
      </c>
    </row>
    <row r="1306" spans="1:4" x14ac:dyDescent="0.3">
      <c r="A1306" s="151">
        <v>95698</v>
      </c>
      <c r="B1306" s="151" t="s">
        <v>3689</v>
      </c>
      <c r="C1306" s="151" t="s">
        <v>223</v>
      </c>
      <c r="D1306" s="152" t="s">
        <v>3690</v>
      </c>
    </row>
    <row r="1307" spans="1:4" x14ac:dyDescent="0.3">
      <c r="A1307" s="151">
        <v>95699</v>
      </c>
      <c r="B1307" s="151" t="s">
        <v>3691</v>
      </c>
      <c r="C1307" s="151" t="s">
        <v>223</v>
      </c>
      <c r="D1307" s="152" t="s">
        <v>3692</v>
      </c>
    </row>
    <row r="1308" spans="1:4" x14ac:dyDescent="0.3">
      <c r="A1308" s="151">
        <v>95700</v>
      </c>
      <c r="B1308" s="151" t="s">
        <v>3693</v>
      </c>
      <c r="C1308" s="151" t="s">
        <v>223</v>
      </c>
      <c r="D1308" s="152" t="s">
        <v>3694</v>
      </c>
    </row>
    <row r="1309" spans="1:4" x14ac:dyDescent="0.3">
      <c r="A1309" s="151">
        <v>95701</v>
      </c>
      <c r="B1309" s="151" t="s">
        <v>3695</v>
      </c>
      <c r="C1309" s="151" t="s">
        <v>223</v>
      </c>
      <c r="D1309" s="152" t="s">
        <v>2981</v>
      </c>
    </row>
    <row r="1310" spans="1:4" x14ac:dyDescent="0.3">
      <c r="A1310" s="151">
        <v>95704</v>
      </c>
      <c r="B1310" s="151" t="s">
        <v>3696</v>
      </c>
      <c r="C1310" s="151" t="s">
        <v>223</v>
      </c>
      <c r="D1310" s="152" t="s">
        <v>3697</v>
      </c>
    </row>
    <row r="1311" spans="1:4" x14ac:dyDescent="0.3">
      <c r="A1311" s="151">
        <v>95705</v>
      </c>
      <c r="B1311" s="151" t="s">
        <v>3698</v>
      </c>
      <c r="C1311" s="151" t="s">
        <v>223</v>
      </c>
      <c r="D1311" s="152" t="s">
        <v>3699</v>
      </c>
    </row>
    <row r="1312" spans="1:4" x14ac:dyDescent="0.3">
      <c r="A1312" s="151">
        <v>95706</v>
      </c>
      <c r="B1312" s="151" t="s">
        <v>3700</v>
      </c>
      <c r="C1312" s="151" t="s">
        <v>223</v>
      </c>
      <c r="D1312" s="152" t="s">
        <v>2750</v>
      </c>
    </row>
    <row r="1313" spans="1:4" x14ac:dyDescent="0.3">
      <c r="A1313" s="151">
        <v>95707</v>
      </c>
      <c r="B1313" s="151" t="s">
        <v>3701</v>
      </c>
      <c r="C1313" s="151" t="s">
        <v>223</v>
      </c>
      <c r="D1313" s="152" t="s">
        <v>3702</v>
      </c>
    </row>
    <row r="1314" spans="1:4" x14ac:dyDescent="0.3">
      <c r="A1314" s="151">
        <v>95716</v>
      </c>
      <c r="B1314" s="151" t="s">
        <v>3703</v>
      </c>
      <c r="C1314" s="151" t="s">
        <v>223</v>
      </c>
      <c r="D1314" s="152" t="s">
        <v>3704</v>
      </c>
    </row>
    <row r="1315" spans="1:4" x14ac:dyDescent="0.3">
      <c r="A1315" s="151">
        <v>95717</v>
      </c>
      <c r="B1315" s="151" t="s">
        <v>3705</v>
      </c>
      <c r="C1315" s="151" t="s">
        <v>223</v>
      </c>
      <c r="D1315" s="152" t="s">
        <v>3706</v>
      </c>
    </row>
    <row r="1316" spans="1:4" x14ac:dyDescent="0.3">
      <c r="A1316" s="151">
        <v>95718</v>
      </c>
      <c r="B1316" s="151" t="s">
        <v>3707</v>
      </c>
      <c r="C1316" s="151" t="s">
        <v>223</v>
      </c>
      <c r="D1316" s="152" t="s">
        <v>3708</v>
      </c>
    </row>
    <row r="1317" spans="1:4" x14ac:dyDescent="0.3">
      <c r="A1317" s="151">
        <v>95719</v>
      </c>
      <c r="B1317" s="151" t="s">
        <v>3709</v>
      </c>
      <c r="C1317" s="151" t="s">
        <v>223</v>
      </c>
      <c r="D1317" s="152" t="s">
        <v>3054</v>
      </c>
    </row>
    <row r="1318" spans="1:4" x14ac:dyDescent="0.3">
      <c r="A1318" s="151">
        <v>95869</v>
      </c>
      <c r="B1318" s="151" t="s">
        <v>3710</v>
      </c>
      <c r="C1318" s="151" t="s">
        <v>223</v>
      </c>
      <c r="D1318" s="152" t="s">
        <v>3711</v>
      </c>
    </row>
    <row r="1319" spans="1:4" x14ac:dyDescent="0.3">
      <c r="A1319" s="151">
        <v>95870</v>
      </c>
      <c r="B1319" s="151" t="s">
        <v>3712</v>
      </c>
      <c r="C1319" s="151" t="s">
        <v>223</v>
      </c>
      <c r="D1319" s="152" t="s">
        <v>3713</v>
      </c>
    </row>
    <row r="1320" spans="1:4" x14ac:dyDescent="0.3">
      <c r="A1320" s="151">
        <v>95871</v>
      </c>
      <c r="B1320" s="151" t="s">
        <v>3714</v>
      </c>
      <c r="C1320" s="151" t="s">
        <v>223</v>
      </c>
      <c r="D1320" s="152" t="s">
        <v>3715</v>
      </c>
    </row>
    <row r="1321" spans="1:4" x14ac:dyDescent="0.3">
      <c r="A1321" s="151">
        <v>95874</v>
      </c>
      <c r="B1321" s="151" t="s">
        <v>3716</v>
      </c>
      <c r="C1321" s="151" t="s">
        <v>223</v>
      </c>
      <c r="D1321" s="152" t="s">
        <v>3717</v>
      </c>
    </row>
    <row r="1322" spans="1:4" x14ac:dyDescent="0.3">
      <c r="A1322" s="151">
        <v>96008</v>
      </c>
      <c r="B1322" s="151" t="s">
        <v>3718</v>
      </c>
      <c r="C1322" s="151" t="s">
        <v>223</v>
      </c>
      <c r="D1322" s="152" t="s">
        <v>3719</v>
      </c>
    </row>
    <row r="1323" spans="1:4" x14ac:dyDescent="0.3">
      <c r="A1323" s="151">
        <v>96009</v>
      </c>
      <c r="B1323" s="151" t="s">
        <v>3720</v>
      </c>
      <c r="C1323" s="151" t="s">
        <v>223</v>
      </c>
      <c r="D1323" s="152" t="s">
        <v>3721</v>
      </c>
    </row>
    <row r="1324" spans="1:4" x14ac:dyDescent="0.3">
      <c r="A1324" s="151">
        <v>96011</v>
      </c>
      <c r="B1324" s="151" t="s">
        <v>3722</v>
      </c>
      <c r="C1324" s="151" t="s">
        <v>223</v>
      </c>
      <c r="D1324" s="152" t="s">
        <v>3723</v>
      </c>
    </row>
    <row r="1325" spans="1:4" x14ac:dyDescent="0.3">
      <c r="A1325" s="151">
        <v>96012</v>
      </c>
      <c r="B1325" s="151" t="s">
        <v>3724</v>
      </c>
      <c r="C1325" s="151" t="s">
        <v>223</v>
      </c>
      <c r="D1325" s="152" t="s">
        <v>2896</v>
      </c>
    </row>
    <row r="1326" spans="1:4" x14ac:dyDescent="0.3">
      <c r="A1326" s="151">
        <v>96015</v>
      </c>
      <c r="B1326" s="151" t="s">
        <v>3725</v>
      </c>
      <c r="C1326" s="151" t="s">
        <v>223</v>
      </c>
      <c r="D1326" s="152" t="s">
        <v>3154</v>
      </c>
    </row>
    <row r="1327" spans="1:4" x14ac:dyDescent="0.3">
      <c r="A1327" s="151">
        <v>96016</v>
      </c>
      <c r="B1327" s="151" t="s">
        <v>3726</v>
      </c>
      <c r="C1327" s="151" t="s">
        <v>223</v>
      </c>
      <c r="D1327" s="152" t="s">
        <v>3727</v>
      </c>
    </row>
    <row r="1328" spans="1:4" x14ac:dyDescent="0.3">
      <c r="A1328" s="151">
        <v>96018</v>
      </c>
      <c r="B1328" s="151" t="s">
        <v>3728</v>
      </c>
      <c r="C1328" s="151" t="s">
        <v>223</v>
      </c>
      <c r="D1328" s="152" t="s">
        <v>3729</v>
      </c>
    </row>
    <row r="1329" spans="1:4" x14ac:dyDescent="0.3">
      <c r="A1329" s="151">
        <v>96019</v>
      </c>
      <c r="B1329" s="151" t="s">
        <v>3730</v>
      </c>
      <c r="C1329" s="151" t="s">
        <v>223</v>
      </c>
      <c r="D1329" s="152" t="s">
        <v>2896</v>
      </c>
    </row>
    <row r="1330" spans="1:4" x14ac:dyDescent="0.3">
      <c r="A1330" s="151">
        <v>96023</v>
      </c>
      <c r="B1330" s="151" t="s">
        <v>3731</v>
      </c>
      <c r="C1330" s="151" t="s">
        <v>223</v>
      </c>
      <c r="D1330" s="152" t="s">
        <v>3732</v>
      </c>
    </row>
    <row r="1331" spans="1:4" x14ac:dyDescent="0.3">
      <c r="A1331" s="151">
        <v>96024</v>
      </c>
      <c r="B1331" s="151" t="s">
        <v>3733</v>
      </c>
      <c r="C1331" s="151" t="s">
        <v>223</v>
      </c>
      <c r="D1331" s="152" t="s">
        <v>3734</v>
      </c>
    </row>
    <row r="1332" spans="1:4" x14ac:dyDescent="0.3">
      <c r="A1332" s="151">
        <v>96026</v>
      </c>
      <c r="B1332" s="151" t="s">
        <v>3735</v>
      </c>
      <c r="C1332" s="151" t="s">
        <v>223</v>
      </c>
      <c r="D1332" s="152" t="s">
        <v>3736</v>
      </c>
    </row>
    <row r="1333" spans="1:4" x14ac:dyDescent="0.3">
      <c r="A1333" s="151">
        <v>96027</v>
      </c>
      <c r="B1333" s="151" t="s">
        <v>3737</v>
      </c>
      <c r="C1333" s="151" t="s">
        <v>223</v>
      </c>
      <c r="D1333" s="152" t="s">
        <v>2807</v>
      </c>
    </row>
    <row r="1334" spans="1:4" x14ac:dyDescent="0.3">
      <c r="A1334" s="151">
        <v>96030</v>
      </c>
      <c r="B1334" s="151" t="s">
        <v>3738</v>
      </c>
      <c r="C1334" s="151" t="s">
        <v>223</v>
      </c>
      <c r="D1334" s="152" t="s">
        <v>3553</v>
      </c>
    </row>
    <row r="1335" spans="1:4" x14ac:dyDescent="0.3">
      <c r="A1335" s="151">
        <v>96031</v>
      </c>
      <c r="B1335" s="151" t="s">
        <v>3739</v>
      </c>
      <c r="C1335" s="151" t="s">
        <v>223</v>
      </c>
      <c r="D1335" s="152" t="s">
        <v>3740</v>
      </c>
    </row>
    <row r="1336" spans="1:4" x14ac:dyDescent="0.3">
      <c r="A1336" s="151">
        <v>96032</v>
      </c>
      <c r="B1336" s="151" t="s">
        <v>3741</v>
      </c>
      <c r="C1336" s="151" t="s">
        <v>223</v>
      </c>
      <c r="D1336" s="152" t="s">
        <v>1557</v>
      </c>
    </row>
    <row r="1337" spans="1:4" x14ac:dyDescent="0.3">
      <c r="A1337" s="151">
        <v>96033</v>
      </c>
      <c r="B1337" s="151" t="s">
        <v>3742</v>
      </c>
      <c r="C1337" s="151" t="s">
        <v>223</v>
      </c>
      <c r="D1337" s="152" t="s">
        <v>3743</v>
      </c>
    </row>
    <row r="1338" spans="1:4" x14ac:dyDescent="0.3">
      <c r="A1338" s="151">
        <v>96034</v>
      </c>
      <c r="B1338" s="151" t="s">
        <v>3744</v>
      </c>
      <c r="C1338" s="151" t="s">
        <v>223</v>
      </c>
      <c r="D1338" s="152" t="s">
        <v>3388</v>
      </c>
    </row>
    <row r="1339" spans="1:4" x14ac:dyDescent="0.3">
      <c r="A1339" s="151">
        <v>96053</v>
      </c>
      <c r="B1339" s="151" t="s">
        <v>3745</v>
      </c>
      <c r="C1339" s="151" t="s">
        <v>223</v>
      </c>
      <c r="D1339" s="152" t="s">
        <v>3746</v>
      </c>
    </row>
    <row r="1340" spans="1:4" x14ac:dyDescent="0.3">
      <c r="A1340" s="151">
        <v>96054</v>
      </c>
      <c r="B1340" s="151" t="s">
        <v>3747</v>
      </c>
      <c r="C1340" s="151" t="s">
        <v>223</v>
      </c>
      <c r="D1340" s="152" t="s">
        <v>3748</v>
      </c>
    </row>
    <row r="1341" spans="1:4" x14ac:dyDescent="0.3">
      <c r="A1341" s="151">
        <v>96055</v>
      </c>
      <c r="B1341" s="151" t="s">
        <v>3749</v>
      </c>
      <c r="C1341" s="151" t="s">
        <v>223</v>
      </c>
      <c r="D1341" s="152" t="s">
        <v>3750</v>
      </c>
    </row>
    <row r="1342" spans="1:4" x14ac:dyDescent="0.3">
      <c r="A1342" s="151">
        <v>96056</v>
      </c>
      <c r="B1342" s="151" t="s">
        <v>3751</v>
      </c>
      <c r="C1342" s="151" t="s">
        <v>223</v>
      </c>
      <c r="D1342" s="152" t="s">
        <v>3752</v>
      </c>
    </row>
    <row r="1343" spans="1:4" x14ac:dyDescent="0.3">
      <c r="A1343" s="151">
        <v>96057</v>
      </c>
      <c r="B1343" s="151" t="s">
        <v>3753</v>
      </c>
      <c r="C1343" s="151" t="s">
        <v>223</v>
      </c>
      <c r="D1343" s="152" t="s">
        <v>2807</v>
      </c>
    </row>
    <row r="1344" spans="1:4" x14ac:dyDescent="0.3">
      <c r="A1344" s="151">
        <v>96060</v>
      </c>
      <c r="B1344" s="151" t="s">
        <v>3754</v>
      </c>
      <c r="C1344" s="151" t="s">
        <v>223</v>
      </c>
      <c r="D1344" s="152" t="s">
        <v>3755</v>
      </c>
    </row>
    <row r="1345" spans="1:4" x14ac:dyDescent="0.3">
      <c r="A1345" s="151">
        <v>96061</v>
      </c>
      <c r="B1345" s="151" t="s">
        <v>3756</v>
      </c>
      <c r="C1345" s="151" t="s">
        <v>223</v>
      </c>
      <c r="D1345" s="152" t="s">
        <v>3757</v>
      </c>
    </row>
    <row r="1346" spans="1:4" x14ac:dyDescent="0.3">
      <c r="A1346" s="151">
        <v>96062</v>
      </c>
      <c r="B1346" s="151" t="s">
        <v>3758</v>
      </c>
      <c r="C1346" s="151" t="s">
        <v>223</v>
      </c>
      <c r="D1346" s="152" t="s">
        <v>3299</v>
      </c>
    </row>
    <row r="1347" spans="1:4" x14ac:dyDescent="0.3">
      <c r="A1347" s="151">
        <v>96241</v>
      </c>
      <c r="B1347" s="151" t="s">
        <v>3759</v>
      </c>
      <c r="C1347" s="151" t="s">
        <v>223</v>
      </c>
      <c r="D1347" s="152" t="s">
        <v>3760</v>
      </c>
    </row>
    <row r="1348" spans="1:4" x14ac:dyDescent="0.3">
      <c r="A1348" s="151">
        <v>96242</v>
      </c>
      <c r="B1348" s="151" t="s">
        <v>3761</v>
      </c>
      <c r="C1348" s="151" t="s">
        <v>223</v>
      </c>
      <c r="D1348" s="152" t="s">
        <v>3762</v>
      </c>
    </row>
    <row r="1349" spans="1:4" x14ac:dyDescent="0.3">
      <c r="A1349" s="151">
        <v>96243</v>
      </c>
      <c r="B1349" s="151" t="s">
        <v>3763</v>
      </c>
      <c r="C1349" s="151" t="s">
        <v>223</v>
      </c>
      <c r="D1349" s="152" t="s">
        <v>3764</v>
      </c>
    </row>
    <row r="1350" spans="1:4" x14ac:dyDescent="0.3">
      <c r="A1350" s="151">
        <v>96244</v>
      </c>
      <c r="B1350" s="151" t="s">
        <v>3765</v>
      </c>
      <c r="C1350" s="151" t="s">
        <v>223</v>
      </c>
      <c r="D1350" s="152" t="s">
        <v>3766</v>
      </c>
    </row>
    <row r="1351" spans="1:4" x14ac:dyDescent="0.3">
      <c r="A1351" s="151">
        <v>96301</v>
      </c>
      <c r="B1351" s="151" t="s">
        <v>3767</v>
      </c>
      <c r="C1351" s="151" t="s">
        <v>223</v>
      </c>
      <c r="D1351" s="152" t="s">
        <v>3768</v>
      </c>
    </row>
    <row r="1352" spans="1:4" x14ac:dyDescent="0.3">
      <c r="A1352" s="151">
        <v>96457</v>
      </c>
      <c r="B1352" s="151" t="s">
        <v>3769</v>
      </c>
      <c r="C1352" s="151" t="s">
        <v>223</v>
      </c>
      <c r="D1352" s="152" t="s">
        <v>3770</v>
      </c>
    </row>
    <row r="1353" spans="1:4" x14ac:dyDescent="0.3">
      <c r="A1353" s="151">
        <v>96458</v>
      </c>
      <c r="B1353" s="151" t="s">
        <v>3771</v>
      </c>
      <c r="C1353" s="151" t="s">
        <v>223</v>
      </c>
      <c r="D1353" s="152" t="s">
        <v>3772</v>
      </c>
    </row>
    <row r="1354" spans="1:4" x14ac:dyDescent="0.3">
      <c r="A1354" s="151">
        <v>96459</v>
      </c>
      <c r="B1354" s="151" t="s">
        <v>3773</v>
      </c>
      <c r="C1354" s="151" t="s">
        <v>223</v>
      </c>
      <c r="D1354" s="152" t="s">
        <v>3774</v>
      </c>
    </row>
    <row r="1355" spans="1:4" x14ac:dyDescent="0.3">
      <c r="A1355" s="151">
        <v>96460</v>
      </c>
      <c r="B1355" s="151" t="s">
        <v>3775</v>
      </c>
      <c r="C1355" s="151" t="s">
        <v>223</v>
      </c>
      <c r="D1355" s="152" t="s">
        <v>3776</v>
      </c>
    </row>
    <row r="1356" spans="1:4" x14ac:dyDescent="0.3">
      <c r="A1356" s="151">
        <v>98760</v>
      </c>
      <c r="B1356" s="151" t="s">
        <v>3777</v>
      </c>
      <c r="C1356" s="151" t="s">
        <v>223</v>
      </c>
      <c r="D1356" s="152" t="s">
        <v>3034</v>
      </c>
    </row>
    <row r="1357" spans="1:4" x14ac:dyDescent="0.3">
      <c r="A1357" s="151">
        <v>98761</v>
      </c>
      <c r="B1357" s="151" t="s">
        <v>3778</v>
      </c>
      <c r="C1357" s="151" t="s">
        <v>223</v>
      </c>
      <c r="D1357" s="152" t="s">
        <v>3442</v>
      </c>
    </row>
    <row r="1358" spans="1:4" x14ac:dyDescent="0.3">
      <c r="A1358" s="151">
        <v>98762</v>
      </c>
      <c r="B1358" s="151" t="s">
        <v>3779</v>
      </c>
      <c r="C1358" s="151" t="s">
        <v>223</v>
      </c>
      <c r="D1358" s="152" t="s">
        <v>2870</v>
      </c>
    </row>
    <row r="1359" spans="1:4" x14ac:dyDescent="0.3">
      <c r="A1359" s="151">
        <v>98763</v>
      </c>
      <c r="B1359" s="151" t="s">
        <v>3780</v>
      </c>
      <c r="C1359" s="151" t="s">
        <v>223</v>
      </c>
      <c r="D1359" s="152" t="s">
        <v>1557</v>
      </c>
    </row>
    <row r="1360" spans="1:4" x14ac:dyDescent="0.3">
      <c r="A1360" s="151">
        <v>99829</v>
      </c>
      <c r="B1360" s="151" t="s">
        <v>3781</v>
      </c>
      <c r="C1360" s="151" t="s">
        <v>223</v>
      </c>
      <c r="D1360" s="152" t="s">
        <v>3470</v>
      </c>
    </row>
    <row r="1361" spans="1:4" x14ac:dyDescent="0.3">
      <c r="A1361" s="151">
        <v>99830</v>
      </c>
      <c r="B1361" s="151" t="s">
        <v>3782</v>
      </c>
      <c r="C1361" s="151" t="s">
        <v>223</v>
      </c>
      <c r="D1361" s="152" t="s">
        <v>3500</v>
      </c>
    </row>
    <row r="1362" spans="1:4" x14ac:dyDescent="0.3">
      <c r="A1362" s="151">
        <v>99831</v>
      </c>
      <c r="B1362" s="151" t="s">
        <v>3783</v>
      </c>
      <c r="C1362" s="151" t="s">
        <v>223</v>
      </c>
      <c r="D1362" s="152" t="s">
        <v>3784</v>
      </c>
    </row>
    <row r="1363" spans="1:4" x14ac:dyDescent="0.3">
      <c r="A1363" s="151">
        <v>99832</v>
      </c>
      <c r="B1363" s="151" t="s">
        <v>3785</v>
      </c>
      <c r="C1363" s="151" t="s">
        <v>223</v>
      </c>
      <c r="D1363" s="152" t="s">
        <v>3662</v>
      </c>
    </row>
    <row r="1364" spans="1:4" x14ac:dyDescent="0.3">
      <c r="A1364" s="151">
        <v>100637</v>
      </c>
      <c r="B1364" s="151" t="s">
        <v>3786</v>
      </c>
      <c r="C1364" s="151" t="s">
        <v>223</v>
      </c>
      <c r="D1364" s="152" t="s">
        <v>3787</v>
      </c>
    </row>
    <row r="1365" spans="1:4" x14ac:dyDescent="0.3">
      <c r="A1365" s="151">
        <v>100638</v>
      </c>
      <c r="B1365" s="151" t="s">
        <v>3788</v>
      </c>
      <c r="C1365" s="151" t="s">
        <v>223</v>
      </c>
      <c r="D1365" s="152" t="s">
        <v>3789</v>
      </c>
    </row>
    <row r="1366" spans="1:4" x14ac:dyDescent="0.3">
      <c r="A1366" s="151">
        <v>100639</v>
      </c>
      <c r="B1366" s="151" t="s">
        <v>3790</v>
      </c>
      <c r="C1366" s="151" t="s">
        <v>223</v>
      </c>
      <c r="D1366" s="152" t="s">
        <v>3791</v>
      </c>
    </row>
    <row r="1367" spans="1:4" x14ac:dyDescent="0.3">
      <c r="A1367" s="151">
        <v>100640</v>
      </c>
      <c r="B1367" s="151" t="s">
        <v>3792</v>
      </c>
      <c r="C1367" s="151" t="s">
        <v>223</v>
      </c>
      <c r="D1367" s="152" t="s">
        <v>3793</v>
      </c>
    </row>
    <row r="1368" spans="1:4" x14ac:dyDescent="0.3">
      <c r="A1368" s="151">
        <v>100643</v>
      </c>
      <c r="B1368" s="151" t="s">
        <v>3794</v>
      </c>
      <c r="C1368" s="151" t="s">
        <v>223</v>
      </c>
      <c r="D1368" s="152" t="s">
        <v>3795</v>
      </c>
    </row>
    <row r="1369" spans="1:4" x14ac:dyDescent="0.3">
      <c r="A1369" s="151">
        <v>100644</v>
      </c>
      <c r="B1369" s="151" t="s">
        <v>3796</v>
      </c>
      <c r="C1369" s="151" t="s">
        <v>223</v>
      </c>
      <c r="D1369" s="152" t="s">
        <v>3797</v>
      </c>
    </row>
    <row r="1370" spans="1:4" x14ac:dyDescent="0.3">
      <c r="A1370" s="151">
        <v>100645</v>
      </c>
      <c r="B1370" s="151" t="s">
        <v>3798</v>
      </c>
      <c r="C1370" s="151" t="s">
        <v>223</v>
      </c>
      <c r="D1370" s="152" t="s">
        <v>3799</v>
      </c>
    </row>
    <row r="1371" spans="1:4" x14ac:dyDescent="0.3">
      <c r="A1371" s="151">
        <v>100646</v>
      </c>
      <c r="B1371" s="151" t="s">
        <v>3800</v>
      </c>
      <c r="C1371" s="151" t="s">
        <v>223</v>
      </c>
      <c r="D1371" s="152" t="s">
        <v>3801</v>
      </c>
    </row>
    <row r="1372" spans="1:4" x14ac:dyDescent="0.3">
      <c r="A1372" s="151">
        <v>102270</v>
      </c>
      <c r="B1372" s="151" t="s">
        <v>3802</v>
      </c>
      <c r="C1372" s="151" t="s">
        <v>223</v>
      </c>
      <c r="D1372" s="152" t="s">
        <v>3418</v>
      </c>
    </row>
    <row r="1373" spans="1:4" x14ac:dyDescent="0.3">
      <c r="A1373" s="151">
        <v>102271</v>
      </c>
      <c r="B1373" s="151" t="s">
        <v>3803</v>
      </c>
      <c r="C1373" s="151" t="s">
        <v>223</v>
      </c>
      <c r="D1373" s="152" t="s">
        <v>3804</v>
      </c>
    </row>
    <row r="1374" spans="1:4" x14ac:dyDescent="0.3">
      <c r="A1374" s="151">
        <v>102272</v>
      </c>
      <c r="B1374" s="151" t="s">
        <v>3805</v>
      </c>
      <c r="C1374" s="151" t="s">
        <v>223</v>
      </c>
      <c r="D1374" s="152" t="s">
        <v>3806</v>
      </c>
    </row>
    <row r="1375" spans="1:4" x14ac:dyDescent="0.3">
      <c r="A1375" s="151">
        <v>102273</v>
      </c>
      <c r="B1375" s="151" t="s">
        <v>3807</v>
      </c>
      <c r="C1375" s="151" t="s">
        <v>223</v>
      </c>
      <c r="D1375" s="152" t="s">
        <v>3808</v>
      </c>
    </row>
    <row r="1376" spans="1:4" x14ac:dyDescent="0.3">
      <c r="A1376" s="151">
        <v>102809</v>
      </c>
      <c r="B1376" s="151" t="s">
        <v>3809</v>
      </c>
      <c r="C1376" s="151" t="s">
        <v>223</v>
      </c>
      <c r="D1376" s="152" t="s">
        <v>3810</v>
      </c>
    </row>
    <row r="1377" spans="1:4" x14ac:dyDescent="0.3">
      <c r="A1377" s="151">
        <v>102815</v>
      </c>
      <c r="B1377" s="151" t="s">
        <v>3811</v>
      </c>
      <c r="C1377" s="151" t="s">
        <v>223</v>
      </c>
      <c r="D1377" s="152" t="s">
        <v>3812</v>
      </c>
    </row>
    <row r="1378" spans="1:4" x14ac:dyDescent="0.3">
      <c r="A1378" s="151">
        <v>102826</v>
      </c>
      <c r="B1378" s="151" t="s">
        <v>3813</v>
      </c>
      <c r="C1378" s="151" t="s">
        <v>223</v>
      </c>
      <c r="D1378" s="152" t="s">
        <v>3814</v>
      </c>
    </row>
    <row r="1379" spans="1:4" x14ac:dyDescent="0.3">
      <c r="A1379" s="151">
        <v>102832</v>
      </c>
      <c r="B1379" s="151" t="s">
        <v>3815</v>
      </c>
      <c r="C1379" s="151" t="s">
        <v>223</v>
      </c>
      <c r="D1379" s="152" t="s">
        <v>3816</v>
      </c>
    </row>
    <row r="1380" spans="1:4" x14ac:dyDescent="0.3">
      <c r="A1380" s="151">
        <v>102843</v>
      </c>
      <c r="B1380" s="151" t="s">
        <v>3817</v>
      </c>
      <c r="C1380" s="151" t="s">
        <v>223</v>
      </c>
      <c r="D1380" s="152" t="s">
        <v>3818</v>
      </c>
    </row>
    <row r="1381" spans="1:4" x14ac:dyDescent="0.3">
      <c r="A1381" s="151">
        <v>102849</v>
      </c>
      <c r="B1381" s="151" t="s">
        <v>3819</v>
      </c>
      <c r="C1381" s="151" t="s">
        <v>223</v>
      </c>
      <c r="D1381" s="152" t="s">
        <v>3820</v>
      </c>
    </row>
    <row r="1382" spans="1:4" x14ac:dyDescent="0.3">
      <c r="A1382" s="151">
        <v>102855</v>
      </c>
      <c r="B1382" s="151" t="s">
        <v>3821</v>
      </c>
      <c r="C1382" s="151" t="s">
        <v>223</v>
      </c>
      <c r="D1382" s="152" t="s">
        <v>3820</v>
      </c>
    </row>
    <row r="1383" spans="1:4" x14ac:dyDescent="0.3">
      <c r="A1383" s="151">
        <v>102861</v>
      </c>
      <c r="B1383" s="151" t="s">
        <v>3822</v>
      </c>
      <c r="C1383" s="151" t="s">
        <v>223</v>
      </c>
      <c r="D1383" s="152" t="s">
        <v>3018</v>
      </c>
    </row>
    <row r="1384" spans="1:4" x14ac:dyDescent="0.3">
      <c r="A1384" s="151">
        <v>102867</v>
      </c>
      <c r="B1384" s="151" t="s">
        <v>3823</v>
      </c>
      <c r="C1384" s="151" t="s">
        <v>223</v>
      </c>
      <c r="D1384" s="152" t="s">
        <v>3824</v>
      </c>
    </row>
    <row r="1385" spans="1:4" x14ac:dyDescent="0.3">
      <c r="A1385" s="151">
        <v>102873</v>
      </c>
      <c r="B1385" s="151" t="s">
        <v>3825</v>
      </c>
      <c r="C1385" s="151" t="s">
        <v>223</v>
      </c>
      <c r="D1385" s="152" t="s">
        <v>3280</v>
      </c>
    </row>
    <row r="1386" spans="1:4" x14ac:dyDescent="0.3">
      <c r="A1386" s="151">
        <v>102879</v>
      </c>
      <c r="B1386" s="151" t="s">
        <v>3826</v>
      </c>
      <c r="C1386" s="151" t="s">
        <v>223</v>
      </c>
      <c r="D1386" s="152" t="s">
        <v>3827</v>
      </c>
    </row>
    <row r="1387" spans="1:4" x14ac:dyDescent="0.3">
      <c r="A1387" s="151">
        <v>102885</v>
      </c>
      <c r="B1387" s="151" t="s">
        <v>3828</v>
      </c>
      <c r="C1387" s="151" t="s">
        <v>223</v>
      </c>
      <c r="D1387" s="152" t="s">
        <v>3829</v>
      </c>
    </row>
    <row r="1388" spans="1:4" x14ac:dyDescent="0.3">
      <c r="A1388" s="151">
        <v>102891</v>
      </c>
      <c r="B1388" s="151" t="s">
        <v>3830</v>
      </c>
      <c r="C1388" s="151" t="s">
        <v>223</v>
      </c>
      <c r="D1388" s="152" t="s">
        <v>3829</v>
      </c>
    </row>
    <row r="1389" spans="1:4" x14ac:dyDescent="0.3">
      <c r="A1389" s="151">
        <v>102897</v>
      </c>
      <c r="B1389" s="151" t="s">
        <v>3831</v>
      </c>
      <c r="C1389" s="151" t="s">
        <v>223</v>
      </c>
      <c r="D1389" s="152" t="s">
        <v>3054</v>
      </c>
    </row>
    <row r="1390" spans="1:4" x14ac:dyDescent="0.3">
      <c r="A1390" s="151">
        <v>102903</v>
      </c>
      <c r="B1390" s="151" t="s">
        <v>3832</v>
      </c>
      <c r="C1390" s="151" t="s">
        <v>223</v>
      </c>
      <c r="D1390" s="152" t="s">
        <v>3833</v>
      </c>
    </row>
    <row r="1391" spans="1:4" x14ac:dyDescent="0.3">
      <c r="A1391" s="151">
        <v>102909</v>
      </c>
      <c r="B1391" s="151" t="s">
        <v>3834</v>
      </c>
      <c r="C1391" s="151" t="s">
        <v>223</v>
      </c>
      <c r="D1391" s="152" t="s">
        <v>2307</v>
      </c>
    </row>
    <row r="1392" spans="1:4" x14ac:dyDescent="0.3">
      <c r="A1392" s="151">
        <v>102915</v>
      </c>
      <c r="B1392" s="151" t="s">
        <v>3835</v>
      </c>
      <c r="C1392" s="151" t="s">
        <v>223</v>
      </c>
      <c r="D1392" s="152" t="s">
        <v>3649</v>
      </c>
    </row>
    <row r="1393" spans="1:4" x14ac:dyDescent="0.3">
      <c r="A1393" s="151">
        <v>102927</v>
      </c>
      <c r="B1393" s="151" t="s">
        <v>3836</v>
      </c>
      <c r="C1393" s="151" t="s">
        <v>223</v>
      </c>
      <c r="D1393" s="152" t="s">
        <v>3837</v>
      </c>
    </row>
    <row r="1394" spans="1:4" x14ac:dyDescent="0.3">
      <c r="A1394" s="151">
        <v>102933</v>
      </c>
      <c r="B1394" s="151" t="s">
        <v>3838</v>
      </c>
      <c r="C1394" s="151" t="s">
        <v>223</v>
      </c>
      <c r="D1394" s="152" t="s">
        <v>3837</v>
      </c>
    </row>
    <row r="1395" spans="1:4" x14ac:dyDescent="0.3">
      <c r="A1395" s="151">
        <v>102939</v>
      </c>
      <c r="B1395" s="151" t="s">
        <v>3839</v>
      </c>
      <c r="C1395" s="151" t="s">
        <v>223</v>
      </c>
      <c r="D1395" s="152" t="s">
        <v>3543</v>
      </c>
    </row>
    <row r="1396" spans="1:4" x14ac:dyDescent="0.3">
      <c r="A1396" s="151">
        <v>102945</v>
      </c>
      <c r="B1396" s="151" t="s">
        <v>3840</v>
      </c>
      <c r="C1396" s="151" t="s">
        <v>223</v>
      </c>
      <c r="D1396" s="152" t="s">
        <v>3638</v>
      </c>
    </row>
    <row r="1397" spans="1:4" x14ac:dyDescent="0.3">
      <c r="A1397" s="151">
        <v>102951</v>
      </c>
      <c r="B1397" s="151" t="s">
        <v>3841</v>
      </c>
      <c r="C1397" s="151" t="s">
        <v>223</v>
      </c>
      <c r="D1397" s="152" t="s">
        <v>3649</v>
      </c>
    </row>
    <row r="1398" spans="1:4" x14ac:dyDescent="0.3">
      <c r="A1398" s="151">
        <v>102957</v>
      </c>
      <c r="B1398" s="151" t="s">
        <v>3842</v>
      </c>
      <c r="C1398" s="151" t="s">
        <v>223</v>
      </c>
      <c r="D1398" s="152" t="s">
        <v>2026</v>
      </c>
    </row>
    <row r="1399" spans="1:4" x14ac:dyDescent="0.3">
      <c r="A1399" s="151">
        <v>102963</v>
      </c>
      <c r="B1399" s="151" t="s">
        <v>3843</v>
      </c>
      <c r="C1399" s="151" t="s">
        <v>223</v>
      </c>
      <c r="D1399" s="152" t="s">
        <v>3158</v>
      </c>
    </row>
    <row r="1400" spans="1:4" x14ac:dyDescent="0.3">
      <c r="A1400" s="151">
        <v>102969</v>
      </c>
      <c r="B1400" s="151" t="s">
        <v>3844</v>
      </c>
      <c r="C1400" s="151" t="s">
        <v>223</v>
      </c>
      <c r="D1400" s="152" t="s">
        <v>3416</v>
      </c>
    </row>
    <row r="1401" spans="1:4" x14ac:dyDescent="0.3">
      <c r="A1401" s="151">
        <v>102985</v>
      </c>
      <c r="B1401" s="151" t="s">
        <v>3845</v>
      </c>
      <c r="C1401" s="151" t="s">
        <v>223</v>
      </c>
      <c r="D1401" s="152" t="s">
        <v>3272</v>
      </c>
    </row>
    <row r="1402" spans="1:4" x14ac:dyDescent="0.3">
      <c r="A1402" s="151">
        <v>103156</v>
      </c>
      <c r="B1402" s="151" t="s">
        <v>3846</v>
      </c>
      <c r="C1402" s="151" t="s">
        <v>223</v>
      </c>
      <c r="D1402" s="152" t="s">
        <v>3847</v>
      </c>
    </row>
    <row r="1403" spans="1:4" x14ac:dyDescent="0.3">
      <c r="A1403" s="151">
        <v>103162</v>
      </c>
      <c r="B1403" s="151" t="s">
        <v>3848</v>
      </c>
      <c r="C1403" s="151" t="s">
        <v>223</v>
      </c>
      <c r="D1403" s="152" t="s">
        <v>3849</v>
      </c>
    </row>
    <row r="1404" spans="1:4" x14ac:dyDescent="0.3">
      <c r="A1404" s="151">
        <v>103168</v>
      </c>
      <c r="B1404" s="151" t="s">
        <v>3850</v>
      </c>
      <c r="C1404" s="151" t="s">
        <v>223</v>
      </c>
      <c r="D1404" s="152" t="s">
        <v>3851</v>
      </c>
    </row>
    <row r="1405" spans="1:4" x14ac:dyDescent="0.3">
      <c r="A1405" s="151">
        <v>103174</v>
      </c>
      <c r="B1405" s="151" t="s">
        <v>3852</v>
      </c>
      <c r="C1405" s="151" t="s">
        <v>223</v>
      </c>
      <c r="D1405" s="152" t="s">
        <v>3853</v>
      </c>
    </row>
    <row r="1406" spans="1:4" x14ac:dyDescent="0.3">
      <c r="A1406" s="151">
        <v>103180</v>
      </c>
      <c r="B1406" s="151" t="s">
        <v>3854</v>
      </c>
      <c r="C1406" s="151" t="s">
        <v>223</v>
      </c>
      <c r="D1406" s="152" t="s">
        <v>3492</v>
      </c>
    </row>
    <row r="1407" spans="1:4" x14ac:dyDescent="0.3">
      <c r="A1407" s="151">
        <v>103223</v>
      </c>
      <c r="B1407" s="151" t="s">
        <v>3855</v>
      </c>
      <c r="C1407" s="151" t="s">
        <v>223</v>
      </c>
      <c r="D1407" s="152" t="s">
        <v>3856</v>
      </c>
    </row>
    <row r="1408" spans="1:4" x14ac:dyDescent="0.3">
      <c r="A1408" s="151">
        <v>103229</v>
      </c>
      <c r="B1408" s="151" t="s">
        <v>3857</v>
      </c>
      <c r="C1408" s="151" t="s">
        <v>223</v>
      </c>
      <c r="D1408" s="152" t="s">
        <v>1850</v>
      </c>
    </row>
    <row r="1409" spans="1:4" x14ac:dyDescent="0.3">
      <c r="A1409" s="151">
        <v>103235</v>
      </c>
      <c r="B1409" s="151" t="s">
        <v>3858</v>
      </c>
      <c r="C1409" s="151" t="s">
        <v>223</v>
      </c>
      <c r="D1409" s="152" t="s">
        <v>3859</v>
      </c>
    </row>
    <row r="1410" spans="1:4" x14ac:dyDescent="0.3">
      <c r="A1410" s="151">
        <v>103241</v>
      </c>
      <c r="B1410" s="151" t="s">
        <v>3860</v>
      </c>
      <c r="C1410" s="151" t="s">
        <v>223</v>
      </c>
      <c r="D1410" s="152" t="s">
        <v>3861</v>
      </c>
    </row>
    <row r="1411" spans="1:4" x14ac:dyDescent="0.3">
      <c r="A1411" s="151">
        <v>103660</v>
      </c>
      <c r="B1411" s="151" t="s">
        <v>3862</v>
      </c>
      <c r="C1411" s="151" t="s">
        <v>223</v>
      </c>
      <c r="D1411" s="152" t="s">
        <v>3863</v>
      </c>
    </row>
    <row r="1412" spans="1:4" x14ac:dyDescent="0.3">
      <c r="A1412" s="151">
        <v>103666</v>
      </c>
      <c r="B1412" s="151" t="s">
        <v>3864</v>
      </c>
      <c r="C1412" s="151" t="s">
        <v>223</v>
      </c>
      <c r="D1412" s="152" t="s">
        <v>3865</v>
      </c>
    </row>
    <row r="1413" spans="1:4" x14ac:dyDescent="0.3">
      <c r="A1413" s="151">
        <v>103792</v>
      </c>
      <c r="B1413" s="151" t="s">
        <v>3866</v>
      </c>
      <c r="C1413" s="151" t="s">
        <v>223</v>
      </c>
      <c r="D1413" s="152" t="s">
        <v>3867</v>
      </c>
    </row>
    <row r="1414" spans="1:4" x14ac:dyDescent="0.3">
      <c r="A1414" s="151">
        <v>103937</v>
      </c>
      <c r="B1414" s="151" t="s">
        <v>3868</v>
      </c>
      <c r="C1414" s="151" t="s">
        <v>223</v>
      </c>
      <c r="D1414" s="152" t="s">
        <v>3869</v>
      </c>
    </row>
    <row r="1415" spans="1:4" x14ac:dyDescent="0.3">
      <c r="A1415" s="151">
        <v>103943</v>
      </c>
      <c r="B1415" s="151" t="s">
        <v>3870</v>
      </c>
      <c r="C1415" s="151" t="s">
        <v>223</v>
      </c>
      <c r="D1415" s="152" t="s">
        <v>3869</v>
      </c>
    </row>
    <row r="1416" spans="1:4" x14ac:dyDescent="0.3">
      <c r="A1416" s="151">
        <v>104087</v>
      </c>
      <c r="B1416" s="151" t="s">
        <v>3871</v>
      </c>
      <c r="C1416" s="151" t="s">
        <v>223</v>
      </c>
      <c r="D1416" s="152" t="s">
        <v>2442</v>
      </c>
    </row>
    <row r="1417" spans="1:4" x14ac:dyDescent="0.3">
      <c r="A1417" s="151">
        <v>104088</v>
      </c>
      <c r="B1417" s="151" t="s">
        <v>3872</v>
      </c>
      <c r="C1417" s="151" t="s">
        <v>223</v>
      </c>
      <c r="D1417" s="152" t="s">
        <v>3442</v>
      </c>
    </row>
    <row r="1418" spans="1:4" x14ac:dyDescent="0.3">
      <c r="A1418" s="151">
        <v>104089</v>
      </c>
      <c r="B1418" s="151" t="s">
        <v>3873</v>
      </c>
      <c r="C1418" s="151" t="s">
        <v>223</v>
      </c>
      <c r="D1418" s="152" t="s">
        <v>2768</v>
      </c>
    </row>
    <row r="1419" spans="1:4" x14ac:dyDescent="0.3">
      <c r="A1419" s="151">
        <v>104090</v>
      </c>
      <c r="B1419" s="151" t="s">
        <v>3874</v>
      </c>
      <c r="C1419" s="151" t="s">
        <v>223</v>
      </c>
      <c r="D1419" s="152" t="s">
        <v>3824</v>
      </c>
    </row>
    <row r="1420" spans="1:4" x14ac:dyDescent="0.3">
      <c r="A1420" s="151">
        <v>104093</v>
      </c>
      <c r="B1420" s="151" t="s">
        <v>3875</v>
      </c>
      <c r="C1420" s="151" t="s">
        <v>223</v>
      </c>
      <c r="D1420" s="152" t="s">
        <v>3034</v>
      </c>
    </row>
    <row r="1421" spans="1:4" x14ac:dyDescent="0.3">
      <c r="A1421" s="151">
        <v>104094</v>
      </c>
      <c r="B1421" s="151" t="s">
        <v>3876</v>
      </c>
      <c r="C1421" s="151" t="s">
        <v>223</v>
      </c>
      <c r="D1421" s="152" t="s">
        <v>3442</v>
      </c>
    </row>
    <row r="1422" spans="1:4" x14ac:dyDescent="0.3">
      <c r="A1422" s="151">
        <v>104095</v>
      </c>
      <c r="B1422" s="151" t="s">
        <v>3877</v>
      </c>
      <c r="C1422" s="151" t="s">
        <v>223</v>
      </c>
      <c r="D1422" s="152" t="s">
        <v>2870</v>
      </c>
    </row>
    <row r="1423" spans="1:4" x14ac:dyDescent="0.3">
      <c r="A1423" s="151">
        <v>104096</v>
      </c>
      <c r="B1423" s="151" t="s">
        <v>3878</v>
      </c>
      <c r="C1423" s="151" t="s">
        <v>223</v>
      </c>
      <c r="D1423" s="152" t="s">
        <v>3837</v>
      </c>
    </row>
    <row r="1424" spans="1:4" x14ac:dyDescent="0.3">
      <c r="A1424" s="151">
        <v>104519</v>
      </c>
      <c r="B1424" s="151" t="s">
        <v>3879</v>
      </c>
      <c r="C1424" s="151" t="s">
        <v>223</v>
      </c>
      <c r="D1424" s="152" t="s">
        <v>2969</v>
      </c>
    </row>
    <row r="1425" spans="1:4" x14ac:dyDescent="0.3">
      <c r="A1425" s="151">
        <v>104655</v>
      </c>
      <c r="B1425" s="151" t="s">
        <v>3880</v>
      </c>
      <c r="C1425" s="151" t="s">
        <v>223</v>
      </c>
      <c r="D1425" s="152" t="s">
        <v>3824</v>
      </c>
    </row>
    <row r="1426" spans="1:4" x14ac:dyDescent="0.3">
      <c r="A1426" s="151">
        <v>104687</v>
      </c>
      <c r="B1426" s="151" t="s">
        <v>3881</v>
      </c>
      <c r="C1426" s="151" t="s">
        <v>223</v>
      </c>
      <c r="D1426" s="152" t="s">
        <v>3882</v>
      </c>
    </row>
    <row r="1427" spans="1:4" x14ac:dyDescent="0.3">
      <c r="A1427" s="151">
        <v>104694</v>
      </c>
      <c r="B1427" s="151" t="s">
        <v>3883</v>
      </c>
      <c r="C1427" s="151" t="s">
        <v>223</v>
      </c>
      <c r="D1427" s="152" t="s">
        <v>3884</v>
      </c>
    </row>
    <row r="1428" spans="1:4" x14ac:dyDescent="0.3">
      <c r="A1428" s="151">
        <v>104703</v>
      </c>
      <c r="B1428" s="151" t="s">
        <v>3885</v>
      </c>
      <c r="C1428" s="151" t="s">
        <v>223</v>
      </c>
      <c r="D1428" s="152" t="s">
        <v>3886</v>
      </c>
    </row>
    <row r="1429" spans="1:4" x14ac:dyDescent="0.3">
      <c r="A1429" s="151">
        <v>104709</v>
      </c>
      <c r="B1429" s="151" t="s">
        <v>3887</v>
      </c>
      <c r="C1429" s="151" t="s">
        <v>223</v>
      </c>
      <c r="D1429" s="152" t="s">
        <v>3888</v>
      </c>
    </row>
    <row r="1430" spans="1:4" x14ac:dyDescent="0.3">
      <c r="A1430" s="151">
        <v>104715</v>
      </c>
      <c r="B1430" s="151" t="s">
        <v>3889</v>
      </c>
      <c r="C1430" s="151" t="s">
        <v>223</v>
      </c>
      <c r="D1430" s="152" t="s">
        <v>3054</v>
      </c>
    </row>
    <row r="1431" spans="1:4" x14ac:dyDescent="0.3">
      <c r="A1431" s="151">
        <v>104906</v>
      </c>
      <c r="B1431" s="151" t="s">
        <v>3890</v>
      </c>
      <c r="C1431" s="151" t="s">
        <v>223</v>
      </c>
      <c r="D1431" s="152" t="s">
        <v>3891</v>
      </c>
    </row>
    <row r="1432" spans="1:4" x14ac:dyDescent="0.3">
      <c r="A1432" s="151">
        <v>104912</v>
      </c>
      <c r="B1432" s="151" t="s">
        <v>3892</v>
      </c>
      <c r="C1432" s="151" t="s">
        <v>223</v>
      </c>
      <c r="D1432" s="152" t="s">
        <v>3893</v>
      </c>
    </row>
    <row r="1433" spans="1:4" x14ac:dyDescent="0.3">
      <c r="A1433" s="151">
        <v>92259</v>
      </c>
      <c r="B1433" s="151" t="s">
        <v>3894</v>
      </c>
      <c r="C1433" s="151" t="s">
        <v>26</v>
      </c>
      <c r="D1433" s="152" t="s">
        <v>3895</v>
      </c>
    </row>
    <row r="1434" spans="1:4" x14ac:dyDescent="0.3">
      <c r="A1434" s="151">
        <v>92260</v>
      </c>
      <c r="B1434" s="151" t="s">
        <v>3896</v>
      </c>
      <c r="C1434" s="151" t="s">
        <v>26</v>
      </c>
      <c r="D1434" s="152" t="s">
        <v>3897</v>
      </c>
    </row>
    <row r="1435" spans="1:4" x14ac:dyDescent="0.3">
      <c r="A1435" s="151">
        <v>92261</v>
      </c>
      <c r="B1435" s="151" t="s">
        <v>3898</v>
      </c>
      <c r="C1435" s="151" t="s">
        <v>26</v>
      </c>
      <c r="D1435" s="152" t="s">
        <v>3899</v>
      </c>
    </row>
    <row r="1436" spans="1:4" x14ac:dyDescent="0.3">
      <c r="A1436" s="151">
        <v>92262</v>
      </c>
      <c r="B1436" s="151" t="s">
        <v>3900</v>
      </c>
      <c r="C1436" s="151" t="s">
        <v>26</v>
      </c>
      <c r="D1436" s="152" t="s">
        <v>3901</v>
      </c>
    </row>
    <row r="1437" spans="1:4" x14ac:dyDescent="0.3">
      <c r="A1437" s="151">
        <v>92539</v>
      </c>
      <c r="B1437" s="151" t="s">
        <v>3902</v>
      </c>
      <c r="C1437" s="151" t="s">
        <v>2167</v>
      </c>
      <c r="D1437" s="152" t="s">
        <v>3903</v>
      </c>
    </row>
    <row r="1438" spans="1:4" x14ac:dyDescent="0.3">
      <c r="A1438" s="151">
        <v>92540</v>
      </c>
      <c r="B1438" s="151" t="s">
        <v>3904</v>
      </c>
      <c r="C1438" s="151" t="s">
        <v>2167</v>
      </c>
      <c r="D1438" s="152" t="s">
        <v>3905</v>
      </c>
    </row>
    <row r="1439" spans="1:4" x14ac:dyDescent="0.3">
      <c r="A1439" s="151">
        <v>92541</v>
      </c>
      <c r="B1439" s="151" t="s">
        <v>3906</v>
      </c>
      <c r="C1439" s="151" t="s">
        <v>2167</v>
      </c>
      <c r="D1439" s="152" t="s">
        <v>3907</v>
      </c>
    </row>
    <row r="1440" spans="1:4" x14ac:dyDescent="0.3">
      <c r="A1440" s="151">
        <v>92542</v>
      </c>
      <c r="B1440" s="151" t="s">
        <v>3908</v>
      </c>
      <c r="C1440" s="151" t="s">
        <v>2167</v>
      </c>
      <c r="D1440" s="152" t="s">
        <v>3909</v>
      </c>
    </row>
    <row r="1441" spans="1:4" x14ac:dyDescent="0.3">
      <c r="A1441" s="151">
        <v>92543</v>
      </c>
      <c r="B1441" s="151" t="s">
        <v>106</v>
      </c>
      <c r="C1441" s="151" t="s">
        <v>2167</v>
      </c>
      <c r="D1441" s="152" t="s">
        <v>3910</v>
      </c>
    </row>
    <row r="1442" spans="1:4" x14ac:dyDescent="0.3">
      <c r="A1442" s="151">
        <v>92544</v>
      </c>
      <c r="B1442" s="151" t="s">
        <v>3911</v>
      </c>
      <c r="C1442" s="151" t="s">
        <v>2167</v>
      </c>
      <c r="D1442" s="152" t="s">
        <v>3912</v>
      </c>
    </row>
    <row r="1443" spans="1:4" x14ac:dyDescent="0.3">
      <c r="A1443" s="151">
        <v>92545</v>
      </c>
      <c r="B1443" s="151" t="s">
        <v>3913</v>
      </c>
      <c r="C1443" s="151" t="s">
        <v>26</v>
      </c>
      <c r="D1443" s="152" t="s">
        <v>3914</v>
      </c>
    </row>
    <row r="1444" spans="1:4" x14ac:dyDescent="0.3">
      <c r="A1444" s="151">
        <v>92546</v>
      </c>
      <c r="B1444" s="151" t="s">
        <v>3915</v>
      </c>
      <c r="C1444" s="151" t="s">
        <v>26</v>
      </c>
      <c r="D1444" s="152" t="s">
        <v>3916</v>
      </c>
    </row>
    <row r="1445" spans="1:4" x14ac:dyDescent="0.3">
      <c r="A1445" s="151">
        <v>92547</v>
      </c>
      <c r="B1445" s="151" t="s">
        <v>3917</v>
      </c>
      <c r="C1445" s="151" t="s">
        <v>26</v>
      </c>
      <c r="D1445" s="152" t="s">
        <v>3918</v>
      </c>
    </row>
    <row r="1446" spans="1:4" x14ac:dyDescent="0.3">
      <c r="A1446" s="151">
        <v>92548</v>
      </c>
      <c r="B1446" s="151" t="s">
        <v>3919</v>
      </c>
      <c r="C1446" s="151" t="s">
        <v>26</v>
      </c>
      <c r="D1446" s="152" t="s">
        <v>3920</v>
      </c>
    </row>
    <row r="1447" spans="1:4" x14ac:dyDescent="0.3">
      <c r="A1447" s="151">
        <v>92549</v>
      </c>
      <c r="B1447" s="151" t="s">
        <v>3921</v>
      </c>
      <c r="C1447" s="151" t="s">
        <v>26</v>
      </c>
      <c r="D1447" s="152" t="s">
        <v>3922</v>
      </c>
    </row>
    <row r="1448" spans="1:4" x14ac:dyDescent="0.3">
      <c r="A1448" s="151">
        <v>92550</v>
      </c>
      <c r="B1448" s="151" t="s">
        <v>3923</v>
      </c>
      <c r="C1448" s="151" t="s">
        <v>26</v>
      </c>
      <c r="D1448" s="152" t="s">
        <v>3924</v>
      </c>
    </row>
    <row r="1449" spans="1:4" x14ac:dyDescent="0.3">
      <c r="A1449" s="151">
        <v>92551</v>
      </c>
      <c r="B1449" s="151" t="s">
        <v>3925</v>
      </c>
      <c r="C1449" s="151" t="s">
        <v>26</v>
      </c>
      <c r="D1449" s="152" t="s">
        <v>3926</v>
      </c>
    </row>
    <row r="1450" spans="1:4" x14ac:dyDescent="0.3">
      <c r="A1450" s="151">
        <v>92552</v>
      </c>
      <c r="B1450" s="151" t="s">
        <v>3927</v>
      </c>
      <c r="C1450" s="151" t="s">
        <v>26</v>
      </c>
      <c r="D1450" s="152" t="s">
        <v>3928</v>
      </c>
    </row>
    <row r="1451" spans="1:4" x14ac:dyDescent="0.3">
      <c r="A1451" s="151">
        <v>92553</v>
      </c>
      <c r="B1451" s="151" t="s">
        <v>3929</v>
      </c>
      <c r="C1451" s="151" t="s">
        <v>26</v>
      </c>
      <c r="D1451" s="152" t="s">
        <v>3930</v>
      </c>
    </row>
    <row r="1452" spans="1:4" x14ac:dyDescent="0.3">
      <c r="A1452" s="151">
        <v>92554</v>
      </c>
      <c r="B1452" s="151" t="s">
        <v>3931</v>
      </c>
      <c r="C1452" s="151" t="s">
        <v>26</v>
      </c>
      <c r="D1452" s="152" t="s">
        <v>3932</v>
      </c>
    </row>
    <row r="1453" spans="1:4" x14ac:dyDescent="0.3">
      <c r="A1453" s="151">
        <v>92555</v>
      </c>
      <c r="B1453" s="151" t="s">
        <v>3933</v>
      </c>
      <c r="C1453" s="151" t="s">
        <v>26</v>
      </c>
      <c r="D1453" s="152" t="s">
        <v>3934</v>
      </c>
    </row>
    <row r="1454" spans="1:4" x14ac:dyDescent="0.3">
      <c r="A1454" s="151">
        <v>92556</v>
      </c>
      <c r="B1454" s="151" t="s">
        <v>3935</v>
      </c>
      <c r="C1454" s="151" t="s">
        <v>26</v>
      </c>
      <c r="D1454" s="152" t="s">
        <v>3936</v>
      </c>
    </row>
    <row r="1455" spans="1:4" x14ac:dyDescent="0.3">
      <c r="A1455" s="151">
        <v>92557</v>
      </c>
      <c r="B1455" s="151" t="s">
        <v>3937</v>
      </c>
      <c r="C1455" s="151" t="s">
        <v>26</v>
      </c>
      <c r="D1455" s="152" t="s">
        <v>3938</v>
      </c>
    </row>
    <row r="1456" spans="1:4" x14ac:dyDescent="0.3">
      <c r="A1456" s="151">
        <v>92558</v>
      </c>
      <c r="B1456" s="151" t="s">
        <v>3939</v>
      </c>
      <c r="C1456" s="151" t="s">
        <v>26</v>
      </c>
      <c r="D1456" s="152" t="s">
        <v>3940</v>
      </c>
    </row>
    <row r="1457" spans="1:4" x14ac:dyDescent="0.3">
      <c r="A1457" s="151">
        <v>92559</v>
      </c>
      <c r="B1457" s="151" t="s">
        <v>3941</v>
      </c>
      <c r="C1457" s="151" t="s">
        <v>26</v>
      </c>
      <c r="D1457" s="152" t="s">
        <v>3942</v>
      </c>
    </row>
    <row r="1458" spans="1:4" x14ac:dyDescent="0.3">
      <c r="A1458" s="151">
        <v>92560</v>
      </c>
      <c r="B1458" s="151" t="s">
        <v>3943</v>
      </c>
      <c r="C1458" s="151" t="s">
        <v>26</v>
      </c>
      <c r="D1458" s="152" t="s">
        <v>3944</v>
      </c>
    </row>
    <row r="1459" spans="1:4" x14ac:dyDescent="0.3">
      <c r="A1459" s="151">
        <v>92561</v>
      </c>
      <c r="B1459" s="151" t="s">
        <v>3945</v>
      </c>
      <c r="C1459" s="151" t="s">
        <v>26</v>
      </c>
      <c r="D1459" s="152" t="s">
        <v>3946</v>
      </c>
    </row>
    <row r="1460" spans="1:4" x14ac:dyDescent="0.3">
      <c r="A1460" s="151">
        <v>92562</v>
      </c>
      <c r="B1460" s="151" t="s">
        <v>3947</v>
      </c>
      <c r="C1460" s="151" t="s">
        <v>26</v>
      </c>
      <c r="D1460" s="152" t="s">
        <v>3948</v>
      </c>
    </row>
    <row r="1461" spans="1:4" x14ac:dyDescent="0.3">
      <c r="A1461" s="151">
        <v>92563</v>
      </c>
      <c r="B1461" s="151" t="s">
        <v>3949</v>
      </c>
      <c r="C1461" s="151" t="s">
        <v>26</v>
      </c>
      <c r="D1461" s="152" t="s">
        <v>3950</v>
      </c>
    </row>
    <row r="1462" spans="1:4" x14ac:dyDescent="0.3">
      <c r="A1462" s="151">
        <v>92564</v>
      </c>
      <c r="B1462" s="151" t="s">
        <v>3951</v>
      </c>
      <c r="C1462" s="151" t="s">
        <v>26</v>
      </c>
      <c r="D1462" s="152" t="s">
        <v>3952</v>
      </c>
    </row>
    <row r="1463" spans="1:4" x14ac:dyDescent="0.3">
      <c r="A1463" s="151">
        <v>100379</v>
      </c>
      <c r="B1463" s="151" t="s">
        <v>3953</v>
      </c>
      <c r="C1463" s="151" t="s">
        <v>2167</v>
      </c>
      <c r="D1463" s="152" t="s">
        <v>3954</v>
      </c>
    </row>
    <row r="1464" spans="1:4" x14ac:dyDescent="0.3">
      <c r="A1464" s="151">
        <v>100380</v>
      </c>
      <c r="B1464" s="151" t="s">
        <v>3955</v>
      </c>
      <c r="C1464" s="151" t="s">
        <v>2167</v>
      </c>
      <c r="D1464" s="152" t="s">
        <v>3956</v>
      </c>
    </row>
    <row r="1465" spans="1:4" x14ac:dyDescent="0.3">
      <c r="A1465" s="151">
        <v>100381</v>
      </c>
      <c r="B1465" s="151" t="s">
        <v>3957</v>
      </c>
      <c r="C1465" s="151" t="s">
        <v>2167</v>
      </c>
      <c r="D1465" s="152" t="s">
        <v>3958</v>
      </c>
    </row>
    <row r="1466" spans="1:4" x14ac:dyDescent="0.3">
      <c r="A1466" s="151">
        <v>100383</v>
      </c>
      <c r="B1466" s="151" t="s">
        <v>105</v>
      </c>
      <c r="C1466" s="151" t="s">
        <v>2167</v>
      </c>
      <c r="D1466" s="152" t="s">
        <v>3959</v>
      </c>
    </row>
    <row r="1467" spans="1:4" x14ac:dyDescent="0.3">
      <c r="A1467" s="151">
        <v>100384</v>
      </c>
      <c r="B1467" s="151" t="s">
        <v>3960</v>
      </c>
      <c r="C1467" s="151" t="s">
        <v>2167</v>
      </c>
      <c r="D1467" s="152" t="s">
        <v>3961</v>
      </c>
    </row>
    <row r="1468" spans="1:4" x14ac:dyDescent="0.3">
      <c r="A1468" s="151">
        <v>100385</v>
      </c>
      <c r="B1468" s="151" t="s">
        <v>3962</v>
      </c>
      <c r="C1468" s="151" t="s">
        <v>2167</v>
      </c>
      <c r="D1468" s="152" t="s">
        <v>3963</v>
      </c>
    </row>
    <row r="1469" spans="1:4" x14ac:dyDescent="0.3">
      <c r="A1469" s="151">
        <v>100386</v>
      </c>
      <c r="B1469" s="151" t="s">
        <v>3964</v>
      </c>
      <c r="C1469" s="151" t="s">
        <v>2167</v>
      </c>
      <c r="D1469" s="152" t="s">
        <v>3965</v>
      </c>
    </row>
    <row r="1470" spans="1:4" x14ac:dyDescent="0.3">
      <c r="A1470" s="151">
        <v>100387</v>
      </c>
      <c r="B1470" s="151" t="s">
        <v>3966</v>
      </c>
      <c r="C1470" s="151" t="s">
        <v>2167</v>
      </c>
      <c r="D1470" s="152" t="s">
        <v>3967</v>
      </c>
    </row>
    <row r="1471" spans="1:4" x14ac:dyDescent="0.3">
      <c r="A1471" s="151">
        <v>100388</v>
      </c>
      <c r="B1471" s="151" t="s">
        <v>3968</v>
      </c>
      <c r="C1471" s="151" t="s">
        <v>2167</v>
      </c>
      <c r="D1471" s="152" t="s">
        <v>3969</v>
      </c>
    </row>
    <row r="1472" spans="1:4" x14ac:dyDescent="0.3">
      <c r="A1472" s="151">
        <v>100389</v>
      </c>
      <c r="B1472" s="151" t="s">
        <v>3970</v>
      </c>
      <c r="C1472" s="151" t="s">
        <v>2167</v>
      </c>
      <c r="D1472" s="152" t="s">
        <v>1933</v>
      </c>
    </row>
    <row r="1473" spans="1:4" x14ac:dyDescent="0.3">
      <c r="A1473" s="151">
        <v>100390</v>
      </c>
      <c r="B1473" s="151" t="s">
        <v>3971</v>
      </c>
      <c r="C1473" s="151" t="s">
        <v>2167</v>
      </c>
      <c r="D1473" s="152" t="s">
        <v>3972</v>
      </c>
    </row>
    <row r="1474" spans="1:4" x14ac:dyDescent="0.3">
      <c r="A1474" s="151">
        <v>100391</v>
      </c>
      <c r="B1474" s="151" t="s">
        <v>3973</v>
      </c>
      <c r="C1474" s="151" t="s">
        <v>2167</v>
      </c>
      <c r="D1474" s="152" t="s">
        <v>3974</v>
      </c>
    </row>
    <row r="1475" spans="1:4" x14ac:dyDescent="0.3">
      <c r="A1475" s="151">
        <v>100392</v>
      </c>
      <c r="B1475" s="151" t="s">
        <v>3975</v>
      </c>
      <c r="C1475" s="151" t="s">
        <v>2167</v>
      </c>
      <c r="D1475" s="152" t="s">
        <v>3976</v>
      </c>
    </row>
    <row r="1476" spans="1:4" x14ac:dyDescent="0.3">
      <c r="A1476" s="151">
        <v>100393</v>
      </c>
      <c r="B1476" s="151" t="s">
        <v>3977</v>
      </c>
      <c r="C1476" s="151" t="s">
        <v>2167</v>
      </c>
      <c r="D1476" s="152" t="s">
        <v>3978</v>
      </c>
    </row>
    <row r="1477" spans="1:4" x14ac:dyDescent="0.3">
      <c r="A1477" s="151">
        <v>100394</v>
      </c>
      <c r="B1477" s="151" t="s">
        <v>3979</v>
      </c>
      <c r="C1477" s="151" t="s">
        <v>2167</v>
      </c>
      <c r="D1477" s="152" t="s">
        <v>3980</v>
      </c>
    </row>
    <row r="1478" spans="1:4" x14ac:dyDescent="0.3">
      <c r="A1478" s="151">
        <v>100395</v>
      </c>
      <c r="B1478" s="151" t="s">
        <v>3981</v>
      </c>
      <c r="C1478" s="151" t="s">
        <v>2167</v>
      </c>
      <c r="D1478" s="152" t="s">
        <v>3982</v>
      </c>
    </row>
    <row r="1479" spans="1:4" x14ac:dyDescent="0.3">
      <c r="A1479" s="151">
        <v>94189</v>
      </c>
      <c r="B1479" s="151" t="s">
        <v>3983</v>
      </c>
      <c r="C1479" s="151" t="s">
        <v>2167</v>
      </c>
      <c r="D1479" s="152" t="s">
        <v>3984</v>
      </c>
    </row>
    <row r="1480" spans="1:4" x14ac:dyDescent="0.3">
      <c r="A1480" s="151">
        <v>94192</v>
      </c>
      <c r="B1480" s="151" t="s">
        <v>3985</v>
      </c>
      <c r="C1480" s="151" t="s">
        <v>2167</v>
      </c>
      <c r="D1480" s="152" t="s">
        <v>3986</v>
      </c>
    </row>
    <row r="1481" spans="1:4" x14ac:dyDescent="0.3">
      <c r="A1481" s="151">
        <v>94195</v>
      </c>
      <c r="B1481" s="151" t="s">
        <v>3987</v>
      </c>
      <c r="C1481" s="151" t="s">
        <v>2167</v>
      </c>
      <c r="D1481" s="152" t="s">
        <v>3988</v>
      </c>
    </row>
    <row r="1482" spans="1:4" x14ac:dyDescent="0.3">
      <c r="A1482" s="151">
        <v>94198</v>
      </c>
      <c r="B1482" s="151" t="s">
        <v>3989</v>
      </c>
      <c r="C1482" s="151" t="s">
        <v>2167</v>
      </c>
      <c r="D1482" s="152" t="s">
        <v>3990</v>
      </c>
    </row>
    <row r="1483" spans="1:4" x14ac:dyDescent="0.3">
      <c r="A1483" s="151">
        <v>94201</v>
      </c>
      <c r="B1483" s="151" t="s">
        <v>3991</v>
      </c>
      <c r="C1483" s="151" t="s">
        <v>2167</v>
      </c>
      <c r="D1483" s="152" t="s">
        <v>3992</v>
      </c>
    </row>
    <row r="1484" spans="1:4" x14ac:dyDescent="0.3">
      <c r="A1484" s="151">
        <v>94204</v>
      </c>
      <c r="B1484" s="151" t="s">
        <v>3993</v>
      </c>
      <c r="C1484" s="151" t="s">
        <v>2167</v>
      </c>
      <c r="D1484" s="152" t="s">
        <v>3994</v>
      </c>
    </row>
    <row r="1485" spans="1:4" x14ac:dyDescent="0.3">
      <c r="A1485" s="151">
        <v>94224</v>
      </c>
      <c r="B1485" s="151" t="s">
        <v>3995</v>
      </c>
      <c r="C1485" s="151" t="s">
        <v>31</v>
      </c>
      <c r="D1485" s="152" t="s">
        <v>3996</v>
      </c>
    </row>
    <row r="1486" spans="1:4" x14ac:dyDescent="0.3">
      <c r="A1486" s="151">
        <v>94226</v>
      </c>
      <c r="B1486" s="151" t="s">
        <v>3997</v>
      </c>
      <c r="C1486" s="151" t="s">
        <v>2167</v>
      </c>
      <c r="D1486" s="152" t="s">
        <v>3998</v>
      </c>
    </row>
    <row r="1487" spans="1:4" x14ac:dyDescent="0.3">
      <c r="A1487" s="151">
        <v>94232</v>
      </c>
      <c r="B1487" s="151" t="s">
        <v>3999</v>
      </c>
      <c r="C1487" s="151" t="s">
        <v>26</v>
      </c>
      <c r="D1487" s="152" t="s">
        <v>4000</v>
      </c>
    </row>
    <row r="1488" spans="1:4" x14ac:dyDescent="0.3">
      <c r="A1488" s="151">
        <v>94440</v>
      </c>
      <c r="B1488" s="151" t="s">
        <v>4001</v>
      </c>
      <c r="C1488" s="151" t="s">
        <v>2167</v>
      </c>
      <c r="D1488" s="152" t="s">
        <v>3988</v>
      </c>
    </row>
    <row r="1489" spans="1:4" x14ac:dyDescent="0.3">
      <c r="A1489" s="151">
        <v>94441</v>
      </c>
      <c r="B1489" s="151" t="s">
        <v>4002</v>
      </c>
      <c r="C1489" s="151" t="s">
        <v>2167</v>
      </c>
      <c r="D1489" s="152" t="s">
        <v>3990</v>
      </c>
    </row>
    <row r="1490" spans="1:4" x14ac:dyDescent="0.3">
      <c r="A1490" s="151">
        <v>94442</v>
      </c>
      <c r="B1490" s="151" t="s">
        <v>4003</v>
      </c>
      <c r="C1490" s="151" t="s">
        <v>2167</v>
      </c>
      <c r="D1490" s="152" t="s">
        <v>3988</v>
      </c>
    </row>
    <row r="1491" spans="1:4" x14ac:dyDescent="0.3">
      <c r="A1491" s="151">
        <v>94443</v>
      </c>
      <c r="B1491" s="151" t="s">
        <v>4004</v>
      </c>
      <c r="C1491" s="151" t="s">
        <v>2167</v>
      </c>
      <c r="D1491" s="152" t="s">
        <v>3990</v>
      </c>
    </row>
    <row r="1492" spans="1:4" x14ac:dyDescent="0.3">
      <c r="A1492" s="151">
        <v>94445</v>
      </c>
      <c r="B1492" s="151" t="s">
        <v>4005</v>
      </c>
      <c r="C1492" s="151" t="s">
        <v>2167</v>
      </c>
      <c r="D1492" s="152" t="s">
        <v>3992</v>
      </c>
    </row>
    <row r="1493" spans="1:4" x14ac:dyDescent="0.3">
      <c r="A1493" s="151">
        <v>94446</v>
      </c>
      <c r="B1493" s="151" t="s">
        <v>4006</v>
      </c>
      <c r="C1493" s="151" t="s">
        <v>2167</v>
      </c>
      <c r="D1493" s="152" t="s">
        <v>3994</v>
      </c>
    </row>
    <row r="1494" spans="1:4" x14ac:dyDescent="0.3">
      <c r="A1494" s="151">
        <v>94447</v>
      </c>
      <c r="B1494" s="151" t="s">
        <v>4007</v>
      </c>
      <c r="C1494" s="151" t="s">
        <v>2167</v>
      </c>
      <c r="D1494" s="152" t="s">
        <v>3992</v>
      </c>
    </row>
    <row r="1495" spans="1:4" x14ac:dyDescent="0.3">
      <c r="A1495" s="151">
        <v>94448</v>
      </c>
      <c r="B1495" s="151" t="s">
        <v>4008</v>
      </c>
      <c r="C1495" s="151" t="s">
        <v>2167</v>
      </c>
      <c r="D1495" s="152" t="s">
        <v>3994</v>
      </c>
    </row>
    <row r="1496" spans="1:4" x14ac:dyDescent="0.3">
      <c r="A1496" s="151">
        <v>94207</v>
      </c>
      <c r="B1496" s="151" t="s">
        <v>104</v>
      </c>
      <c r="C1496" s="151" t="s">
        <v>2167</v>
      </c>
      <c r="D1496" s="152" t="s">
        <v>4009</v>
      </c>
    </row>
    <row r="1497" spans="1:4" x14ac:dyDescent="0.3">
      <c r="A1497" s="151">
        <v>94210</v>
      </c>
      <c r="B1497" s="151" t="s">
        <v>4010</v>
      </c>
      <c r="C1497" s="151" t="s">
        <v>2167</v>
      </c>
      <c r="D1497" s="152" t="s">
        <v>4011</v>
      </c>
    </row>
    <row r="1498" spans="1:4" x14ac:dyDescent="0.3">
      <c r="A1498" s="151">
        <v>94218</v>
      </c>
      <c r="B1498" s="151" t="s">
        <v>4012</v>
      </c>
      <c r="C1498" s="151" t="s">
        <v>2167</v>
      </c>
      <c r="D1498" s="152" t="s">
        <v>4013</v>
      </c>
    </row>
    <row r="1499" spans="1:4" x14ac:dyDescent="0.3">
      <c r="A1499" s="151">
        <v>94213</v>
      </c>
      <c r="B1499" s="151" t="s">
        <v>4014</v>
      </c>
      <c r="C1499" s="151" t="s">
        <v>2167</v>
      </c>
      <c r="D1499" s="152" t="s">
        <v>4015</v>
      </c>
    </row>
    <row r="1500" spans="1:4" x14ac:dyDescent="0.3">
      <c r="A1500" s="151">
        <v>94216</v>
      </c>
      <c r="B1500" s="151" t="s">
        <v>4016</v>
      </c>
      <c r="C1500" s="151" t="s">
        <v>2167</v>
      </c>
      <c r="D1500" s="152" t="s">
        <v>4017</v>
      </c>
    </row>
    <row r="1501" spans="1:4" x14ac:dyDescent="0.3">
      <c r="A1501" s="151">
        <v>94219</v>
      </c>
      <c r="B1501" s="151" t="s">
        <v>4018</v>
      </c>
      <c r="C1501" s="151" t="s">
        <v>31</v>
      </c>
      <c r="D1501" s="152" t="s">
        <v>4019</v>
      </c>
    </row>
    <row r="1502" spans="1:4" x14ac:dyDescent="0.3">
      <c r="A1502" s="151">
        <v>94220</v>
      </c>
      <c r="B1502" s="151" t="s">
        <v>4020</v>
      </c>
      <c r="C1502" s="151" t="s">
        <v>31</v>
      </c>
      <c r="D1502" s="152" t="s">
        <v>4021</v>
      </c>
    </row>
    <row r="1503" spans="1:4" x14ac:dyDescent="0.3">
      <c r="A1503" s="151">
        <v>94221</v>
      </c>
      <c r="B1503" s="151" t="s">
        <v>4022</v>
      </c>
      <c r="C1503" s="151" t="s">
        <v>31</v>
      </c>
      <c r="D1503" s="152" t="s">
        <v>4023</v>
      </c>
    </row>
    <row r="1504" spans="1:4" x14ac:dyDescent="0.3">
      <c r="A1504" s="151">
        <v>94222</v>
      </c>
      <c r="B1504" s="151" t="s">
        <v>4024</v>
      </c>
      <c r="C1504" s="151" t="s">
        <v>31</v>
      </c>
      <c r="D1504" s="152" t="s">
        <v>4025</v>
      </c>
    </row>
    <row r="1505" spans="1:4" x14ac:dyDescent="0.3">
      <c r="A1505" s="151">
        <v>94223</v>
      </c>
      <c r="B1505" s="151" t="s">
        <v>4026</v>
      </c>
      <c r="C1505" s="151" t="s">
        <v>31</v>
      </c>
      <c r="D1505" s="152" t="s">
        <v>4027</v>
      </c>
    </row>
    <row r="1506" spans="1:4" x14ac:dyDescent="0.3">
      <c r="A1506" s="151">
        <v>94451</v>
      </c>
      <c r="B1506" s="151" t="s">
        <v>860</v>
      </c>
      <c r="C1506" s="151" t="s">
        <v>31</v>
      </c>
      <c r="D1506" s="152" t="s">
        <v>4028</v>
      </c>
    </row>
    <row r="1507" spans="1:4" x14ac:dyDescent="0.3">
      <c r="A1507" s="151">
        <v>100325</v>
      </c>
      <c r="B1507" s="151" t="s">
        <v>4029</v>
      </c>
      <c r="C1507" s="151" t="s">
        <v>31</v>
      </c>
      <c r="D1507" s="152" t="s">
        <v>2679</v>
      </c>
    </row>
    <row r="1508" spans="1:4" x14ac:dyDescent="0.3">
      <c r="A1508" s="151">
        <v>100327</v>
      </c>
      <c r="B1508" s="151" t="s">
        <v>4030</v>
      </c>
      <c r="C1508" s="151" t="s">
        <v>31</v>
      </c>
      <c r="D1508" s="152" t="s">
        <v>4031</v>
      </c>
    </row>
    <row r="1509" spans="1:4" x14ac:dyDescent="0.3">
      <c r="A1509" s="151">
        <v>100328</v>
      </c>
      <c r="B1509" s="151" t="s">
        <v>4032</v>
      </c>
      <c r="C1509" s="151" t="s">
        <v>2167</v>
      </c>
      <c r="D1509" s="152" t="s">
        <v>4033</v>
      </c>
    </row>
    <row r="1510" spans="1:4" x14ac:dyDescent="0.3">
      <c r="A1510" s="151">
        <v>100329</v>
      </c>
      <c r="B1510" s="151" t="s">
        <v>4034</v>
      </c>
      <c r="C1510" s="151" t="s">
        <v>2167</v>
      </c>
      <c r="D1510" s="152" t="s">
        <v>4035</v>
      </c>
    </row>
    <row r="1511" spans="1:4" x14ac:dyDescent="0.3">
      <c r="A1511" s="151">
        <v>100330</v>
      </c>
      <c r="B1511" s="151" t="s">
        <v>4036</v>
      </c>
      <c r="C1511" s="151" t="s">
        <v>2167</v>
      </c>
      <c r="D1511" s="152" t="s">
        <v>4037</v>
      </c>
    </row>
    <row r="1512" spans="1:4" x14ac:dyDescent="0.3">
      <c r="A1512" s="151">
        <v>100331</v>
      </c>
      <c r="B1512" s="151" t="s">
        <v>4038</v>
      </c>
      <c r="C1512" s="151" t="s">
        <v>2167</v>
      </c>
      <c r="D1512" s="152" t="s">
        <v>2455</v>
      </c>
    </row>
    <row r="1513" spans="1:4" x14ac:dyDescent="0.3">
      <c r="A1513" s="151">
        <v>100434</v>
      </c>
      <c r="B1513" s="151" t="s">
        <v>4039</v>
      </c>
      <c r="C1513" s="151" t="s">
        <v>31</v>
      </c>
      <c r="D1513" s="152" t="s">
        <v>4040</v>
      </c>
    </row>
    <row r="1514" spans="1:4" x14ac:dyDescent="0.3">
      <c r="A1514" s="151">
        <v>100435</v>
      </c>
      <c r="B1514" s="151" t="s">
        <v>4041</v>
      </c>
      <c r="C1514" s="151" t="s">
        <v>31</v>
      </c>
      <c r="D1514" s="152" t="s">
        <v>4042</v>
      </c>
    </row>
    <row r="1515" spans="1:4" x14ac:dyDescent="0.3">
      <c r="A1515" s="151">
        <v>94227</v>
      </c>
      <c r="B1515" s="151" t="s">
        <v>4043</v>
      </c>
      <c r="C1515" s="151" t="s">
        <v>31</v>
      </c>
      <c r="D1515" s="152" t="s">
        <v>4044</v>
      </c>
    </row>
    <row r="1516" spans="1:4" x14ac:dyDescent="0.3">
      <c r="A1516" s="151">
        <v>94228</v>
      </c>
      <c r="B1516" s="151" t="s">
        <v>4045</v>
      </c>
      <c r="C1516" s="151" t="s">
        <v>31</v>
      </c>
      <c r="D1516" s="152" t="s">
        <v>4046</v>
      </c>
    </row>
    <row r="1517" spans="1:4" x14ac:dyDescent="0.3">
      <c r="A1517" s="151">
        <v>94229</v>
      </c>
      <c r="B1517" s="151" t="s">
        <v>108</v>
      </c>
      <c r="C1517" s="151" t="s">
        <v>31</v>
      </c>
      <c r="D1517" s="152" t="s">
        <v>4047</v>
      </c>
    </row>
    <row r="1518" spans="1:4" x14ac:dyDescent="0.3">
      <c r="A1518" s="151">
        <v>94231</v>
      </c>
      <c r="B1518" s="151" t="s">
        <v>107</v>
      </c>
      <c r="C1518" s="151" t="s">
        <v>31</v>
      </c>
      <c r="D1518" s="152" t="s">
        <v>4048</v>
      </c>
    </row>
    <row r="1519" spans="1:4" x14ac:dyDescent="0.3">
      <c r="A1519" s="151">
        <v>94449</v>
      </c>
      <c r="B1519" s="151" t="s">
        <v>4049</v>
      </c>
      <c r="C1519" s="151" t="s">
        <v>2167</v>
      </c>
      <c r="D1519" s="152" t="s">
        <v>3437</v>
      </c>
    </row>
    <row r="1520" spans="1:4" x14ac:dyDescent="0.3">
      <c r="A1520" s="151">
        <v>92255</v>
      </c>
      <c r="B1520" s="151" t="s">
        <v>4050</v>
      </c>
      <c r="C1520" s="151" t="s">
        <v>26</v>
      </c>
      <c r="D1520" s="152" t="s">
        <v>4051</v>
      </c>
    </row>
    <row r="1521" spans="1:4" x14ac:dyDescent="0.3">
      <c r="A1521" s="151">
        <v>92256</v>
      </c>
      <c r="B1521" s="151" t="s">
        <v>4052</v>
      </c>
      <c r="C1521" s="151" t="s">
        <v>26</v>
      </c>
      <c r="D1521" s="152" t="s">
        <v>4053</v>
      </c>
    </row>
    <row r="1522" spans="1:4" x14ac:dyDescent="0.3">
      <c r="A1522" s="151">
        <v>92257</v>
      </c>
      <c r="B1522" s="151" t="s">
        <v>4054</v>
      </c>
      <c r="C1522" s="151" t="s">
        <v>26</v>
      </c>
      <c r="D1522" s="152" t="s">
        <v>4055</v>
      </c>
    </row>
    <row r="1523" spans="1:4" x14ac:dyDescent="0.3">
      <c r="A1523" s="151">
        <v>92258</v>
      </c>
      <c r="B1523" s="151" t="s">
        <v>4056</v>
      </c>
      <c r="C1523" s="151" t="s">
        <v>26</v>
      </c>
      <c r="D1523" s="152" t="s">
        <v>4057</v>
      </c>
    </row>
    <row r="1524" spans="1:4" x14ac:dyDescent="0.3">
      <c r="A1524" s="151">
        <v>92568</v>
      </c>
      <c r="B1524" s="151" t="s">
        <v>4058</v>
      </c>
      <c r="C1524" s="151" t="s">
        <v>2167</v>
      </c>
      <c r="D1524" s="152" t="s">
        <v>4059</v>
      </c>
    </row>
    <row r="1525" spans="1:4" x14ac:dyDescent="0.3">
      <c r="A1525" s="151">
        <v>92569</v>
      </c>
      <c r="B1525" s="151" t="s">
        <v>4060</v>
      </c>
      <c r="C1525" s="151" t="s">
        <v>2167</v>
      </c>
      <c r="D1525" s="152" t="s">
        <v>4061</v>
      </c>
    </row>
    <row r="1526" spans="1:4" x14ac:dyDescent="0.3">
      <c r="A1526" s="151">
        <v>92570</v>
      </c>
      <c r="B1526" s="151" t="s">
        <v>4062</v>
      </c>
      <c r="C1526" s="151" t="s">
        <v>2167</v>
      </c>
      <c r="D1526" s="152" t="s">
        <v>4063</v>
      </c>
    </row>
    <row r="1527" spans="1:4" x14ac:dyDescent="0.3">
      <c r="A1527" s="151">
        <v>92571</v>
      </c>
      <c r="B1527" s="151" t="s">
        <v>4064</v>
      </c>
      <c r="C1527" s="151" t="s">
        <v>2167</v>
      </c>
      <c r="D1527" s="152" t="s">
        <v>4065</v>
      </c>
    </row>
    <row r="1528" spans="1:4" x14ac:dyDescent="0.3">
      <c r="A1528" s="151">
        <v>92572</v>
      </c>
      <c r="B1528" s="151" t="s">
        <v>4066</v>
      </c>
      <c r="C1528" s="151" t="s">
        <v>2167</v>
      </c>
      <c r="D1528" s="152" t="s">
        <v>4067</v>
      </c>
    </row>
    <row r="1529" spans="1:4" x14ac:dyDescent="0.3">
      <c r="A1529" s="151">
        <v>92573</v>
      </c>
      <c r="B1529" s="151" t="s">
        <v>4068</v>
      </c>
      <c r="C1529" s="151" t="s">
        <v>2167</v>
      </c>
      <c r="D1529" s="152" t="s">
        <v>4069</v>
      </c>
    </row>
    <row r="1530" spans="1:4" x14ac:dyDescent="0.3">
      <c r="A1530" s="151">
        <v>92574</v>
      </c>
      <c r="B1530" s="151" t="s">
        <v>4070</v>
      </c>
      <c r="C1530" s="151" t="s">
        <v>2167</v>
      </c>
      <c r="D1530" s="152" t="s">
        <v>4071</v>
      </c>
    </row>
    <row r="1531" spans="1:4" x14ac:dyDescent="0.3">
      <c r="A1531" s="151">
        <v>92575</v>
      </c>
      <c r="B1531" s="151" t="s">
        <v>4072</v>
      </c>
      <c r="C1531" s="151" t="s">
        <v>2167</v>
      </c>
      <c r="D1531" s="152" t="s">
        <v>4073</v>
      </c>
    </row>
    <row r="1532" spans="1:4" x14ac:dyDescent="0.3">
      <c r="A1532" s="151">
        <v>92576</v>
      </c>
      <c r="B1532" s="151" t="s">
        <v>4074</v>
      </c>
      <c r="C1532" s="151" t="s">
        <v>2167</v>
      </c>
      <c r="D1532" s="152" t="s">
        <v>4075</v>
      </c>
    </row>
    <row r="1533" spans="1:4" x14ac:dyDescent="0.3">
      <c r="A1533" s="151">
        <v>92577</v>
      </c>
      <c r="B1533" s="151" t="s">
        <v>4076</v>
      </c>
      <c r="C1533" s="151" t="s">
        <v>2167</v>
      </c>
      <c r="D1533" s="152" t="s">
        <v>4077</v>
      </c>
    </row>
    <row r="1534" spans="1:4" x14ac:dyDescent="0.3">
      <c r="A1534" s="151">
        <v>92578</v>
      </c>
      <c r="B1534" s="151" t="s">
        <v>4078</v>
      </c>
      <c r="C1534" s="151" t="s">
        <v>2167</v>
      </c>
      <c r="D1534" s="152" t="s">
        <v>4079</v>
      </c>
    </row>
    <row r="1535" spans="1:4" x14ac:dyDescent="0.3">
      <c r="A1535" s="151">
        <v>92579</v>
      </c>
      <c r="B1535" s="151" t="s">
        <v>4080</v>
      </c>
      <c r="C1535" s="151" t="s">
        <v>2167</v>
      </c>
      <c r="D1535" s="152" t="s">
        <v>4081</v>
      </c>
    </row>
    <row r="1536" spans="1:4" x14ac:dyDescent="0.3">
      <c r="A1536" s="151">
        <v>92580</v>
      </c>
      <c r="B1536" s="151" t="s">
        <v>4082</v>
      </c>
      <c r="C1536" s="151" t="s">
        <v>2167</v>
      </c>
      <c r="D1536" s="152" t="s">
        <v>4083</v>
      </c>
    </row>
    <row r="1537" spans="1:4" x14ac:dyDescent="0.3">
      <c r="A1537" s="151">
        <v>92581</v>
      </c>
      <c r="B1537" s="151" t="s">
        <v>4084</v>
      </c>
      <c r="C1537" s="151" t="s">
        <v>2167</v>
      </c>
      <c r="D1537" s="152" t="s">
        <v>4085</v>
      </c>
    </row>
    <row r="1538" spans="1:4" x14ac:dyDescent="0.3">
      <c r="A1538" s="151">
        <v>92582</v>
      </c>
      <c r="B1538" s="151" t="s">
        <v>4086</v>
      </c>
      <c r="C1538" s="151" t="s">
        <v>26</v>
      </c>
      <c r="D1538" s="152" t="s">
        <v>4087</v>
      </c>
    </row>
    <row r="1539" spans="1:4" x14ac:dyDescent="0.3">
      <c r="A1539" s="151">
        <v>92584</v>
      </c>
      <c r="B1539" s="151" t="s">
        <v>4088</v>
      </c>
      <c r="C1539" s="151" t="s">
        <v>26</v>
      </c>
      <c r="D1539" s="152" t="s">
        <v>4089</v>
      </c>
    </row>
    <row r="1540" spans="1:4" x14ac:dyDescent="0.3">
      <c r="A1540" s="151">
        <v>92586</v>
      </c>
      <c r="B1540" s="151" t="s">
        <v>4090</v>
      </c>
      <c r="C1540" s="151" t="s">
        <v>26</v>
      </c>
      <c r="D1540" s="152" t="s">
        <v>4091</v>
      </c>
    </row>
    <row r="1541" spans="1:4" x14ac:dyDescent="0.3">
      <c r="A1541" s="151">
        <v>92588</v>
      </c>
      <c r="B1541" s="151" t="s">
        <v>4092</v>
      </c>
      <c r="C1541" s="151" t="s">
        <v>26</v>
      </c>
      <c r="D1541" s="152" t="s">
        <v>4093</v>
      </c>
    </row>
    <row r="1542" spans="1:4" x14ac:dyDescent="0.3">
      <c r="A1542" s="151">
        <v>92590</v>
      </c>
      <c r="B1542" s="151" t="s">
        <v>4094</v>
      </c>
      <c r="C1542" s="151" t="s">
        <v>26</v>
      </c>
      <c r="D1542" s="152" t="s">
        <v>4095</v>
      </c>
    </row>
    <row r="1543" spans="1:4" x14ac:dyDescent="0.3">
      <c r="A1543" s="151">
        <v>92592</v>
      </c>
      <c r="B1543" s="151" t="s">
        <v>4096</v>
      </c>
      <c r="C1543" s="151" t="s">
        <v>26</v>
      </c>
      <c r="D1543" s="152" t="s">
        <v>4097</v>
      </c>
    </row>
    <row r="1544" spans="1:4" x14ac:dyDescent="0.3">
      <c r="A1544" s="151">
        <v>92594</v>
      </c>
      <c r="B1544" s="151" t="s">
        <v>4098</v>
      </c>
      <c r="C1544" s="151" t="s">
        <v>26</v>
      </c>
      <c r="D1544" s="152" t="s">
        <v>4099</v>
      </c>
    </row>
    <row r="1545" spans="1:4" x14ac:dyDescent="0.3">
      <c r="A1545" s="151">
        <v>92596</v>
      </c>
      <c r="B1545" s="151" t="s">
        <v>4100</v>
      </c>
      <c r="C1545" s="151" t="s">
        <v>26</v>
      </c>
      <c r="D1545" s="152" t="s">
        <v>4101</v>
      </c>
    </row>
    <row r="1546" spans="1:4" x14ac:dyDescent="0.3">
      <c r="A1546" s="151">
        <v>92598</v>
      </c>
      <c r="B1546" s="151" t="s">
        <v>4102</v>
      </c>
      <c r="C1546" s="151" t="s">
        <v>26</v>
      </c>
      <c r="D1546" s="152" t="s">
        <v>4103</v>
      </c>
    </row>
    <row r="1547" spans="1:4" x14ac:dyDescent="0.3">
      <c r="A1547" s="151">
        <v>92600</v>
      </c>
      <c r="B1547" s="151" t="s">
        <v>4104</v>
      </c>
      <c r="C1547" s="151" t="s">
        <v>26</v>
      </c>
      <c r="D1547" s="152" t="s">
        <v>4105</v>
      </c>
    </row>
    <row r="1548" spans="1:4" x14ac:dyDescent="0.3">
      <c r="A1548" s="151">
        <v>92602</v>
      </c>
      <c r="B1548" s="151" t="s">
        <v>4106</v>
      </c>
      <c r="C1548" s="151" t="s">
        <v>26</v>
      </c>
      <c r="D1548" s="152" t="s">
        <v>4087</v>
      </c>
    </row>
    <row r="1549" spans="1:4" x14ac:dyDescent="0.3">
      <c r="A1549" s="151">
        <v>92604</v>
      </c>
      <c r="B1549" s="151" t="s">
        <v>4107</v>
      </c>
      <c r="C1549" s="151" t="s">
        <v>26</v>
      </c>
      <c r="D1549" s="152" t="s">
        <v>4108</v>
      </c>
    </row>
    <row r="1550" spans="1:4" x14ac:dyDescent="0.3">
      <c r="A1550" s="151">
        <v>92606</v>
      </c>
      <c r="B1550" s="151" t="s">
        <v>4109</v>
      </c>
      <c r="C1550" s="151" t="s">
        <v>26</v>
      </c>
      <c r="D1550" s="152" t="s">
        <v>4110</v>
      </c>
    </row>
    <row r="1551" spans="1:4" x14ac:dyDescent="0.3">
      <c r="A1551" s="151">
        <v>92608</v>
      </c>
      <c r="B1551" s="151" t="s">
        <v>4111</v>
      </c>
      <c r="C1551" s="151" t="s">
        <v>26</v>
      </c>
      <c r="D1551" s="152" t="s">
        <v>4112</v>
      </c>
    </row>
    <row r="1552" spans="1:4" x14ac:dyDescent="0.3">
      <c r="A1552" s="151">
        <v>92610</v>
      </c>
      <c r="B1552" s="151" t="s">
        <v>4113</v>
      </c>
      <c r="C1552" s="151" t="s">
        <v>26</v>
      </c>
      <c r="D1552" s="152" t="s">
        <v>4114</v>
      </c>
    </row>
    <row r="1553" spans="1:4" x14ac:dyDescent="0.3">
      <c r="A1553" s="151">
        <v>92612</v>
      </c>
      <c r="B1553" s="151" t="s">
        <v>4115</v>
      </c>
      <c r="C1553" s="151" t="s">
        <v>26</v>
      </c>
      <c r="D1553" s="152" t="s">
        <v>4116</v>
      </c>
    </row>
    <row r="1554" spans="1:4" x14ac:dyDescent="0.3">
      <c r="A1554" s="151">
        <v>92614</v>
      </c>
      <c r="B1554" s="151" t="s">
        <v>4117</v>
      </c>
      <c r="C1554" s="151" t="s">
        <v>26</v>
      </c>
      <c r="D1554" s="152" t="s">
        <v>4118</v>
      </c>
    </row>
    <row r="1555" spans="1:4" x14ac:dyDescent="0.3">
      <c r="A1555" s="151">
        <v>92616</v>
      </c>
      <c r="B1555" s="151" t="s">
        <v>4119</v>
      </c>
      <c r="C1555" s="151" t="s">
        <v>26</v>
      </c>
      <c r="D1555" s="152" t="s">
        <v>4120</v>
      </c>
    </row>
    <row r="1556" spans="1:4" x14ac:dyDescent="0.3">
      <c r="A1556" s="151">
        <v>92618</v>
      </c>
      <c r="B1556" s="151" t="s">
        <v>4121</v>
      </c>
      <c r="C1556" s="151" t="s">
        <v>26</v>
      </c>
      <c r="D1556" s="152" t="s">
        <v>4122</v>
      </c>
    </row>
    <row r="1557" spans="1:4" x14ac:dyDescent="0.3">
      <c r="A1557" s="151">
        <v>92620</v>
      </c>
      <c r="B1557" s="151" t="s">
        <v>4123</v>
      </c>
      <c r="C1557" s="151" t="s">
        <v>26</v>
      </c>
      <c r="D1557" s="152" t="s">
        <v>4124</v>
      </c>
    </row>
    <row r="1558" spans="1:4" x14ac:dyDescent="0.3">
      <c r="A1558" s="151">
        <v>100357</v>
      </c>
      <c r="B1558" s="151" t="s">
        <v>4125</v>
      </c>
      <c r="C1558" s="151" t="s">
        <v>26</v>
      </c>
      <c r="D1558" s="152" t="s">
        <v>4126</v>
      </c>
    </row>
    <row r="1559" spans="1:4" x14ac:dyDescent="0.3">
      <c r="A1559" s="151">
        <v>100358</v>
      </c>
      <c r="B1559" s="151" t="s">
        <v>4127</v>
      </c>
      <c r="C1559" s="151" t="s">
        <v>26</v>
      </c>
      <c r="D1559" s="152" t="s">
        <v>4128</v>
      </c>
    </row>
    <row r="1560" spans="1:4" x14ac:dyDescent="0.3">
      <c r="A1560" s="151">
        <v>100359</v>
      </c>
      <c r="B1560" s="151" t="s">
        <v>4129</v>
      </c>
      <c r="C1560" s="151" t="s">
        <v>26</v>
      </c>
      <c r="D1560" s="152" t="s">
        <v>4130</v>
      </c>
    </row>
    <row r="1561" spans="1:4" x14ac:dyDescent="0.3">
      <c r="A1561" s="151">
        <v>100360</v>
      </c>
      <c r="B1561" s="151" t="s">
        <v>4131</v>
      </c>
      <c r="C1561" s="151" t="s">
        <v>26</v>
      </c>
      <c r="D1561" s="152" t="s">
        <v>4132</v>
      </c>
    </row>
    <row r="1562" spans="1:4" x14ac:dyDescent="0.3">
      <c r="A1562" s="151">
        <v>100361</v>
      </c>
      <c r="B1562" s="151" t="s">
        <v>4133</v>
      </c>
      <c r="C1562" s="151" t="s">
        <v>26</v>
      </c>
      <c r="D1562" s="152" t="s">
        <v>4134</v>
      </c>
    </row>
    <row r="1563" spans="1:4" x14ac:dyDescent="0.3">
      <c r="A1563" s="151">
        <v>100362</v>
      </c>
      <c r="B1563" s="151" t="s">
        <v>4135</v>
      </c>
      <c r="C1563" s="151" t="s">
        <v>26</v>
      </c>
      <c r="D1563" s="152" t="s">
        <v>4136</v>
      </c>
    </row>
    <row r="1564" spans="1:4" x14ac:dyDescent="0.3">
      <c r="A1564" s="151">
        <v>100363</v>
      </c>
      <c r="B1564" s="151" t="s">
        <v>4137</v>
      </c>
      <c r="C1564" s="151" t="s">
        <v>26</v>
      </c>
      <c r="D1564" s="152" t="s">
        <v>4138</v>
      </c>
    </row>
    <row r="1565" spans="1:4" x14ac:dyDescent="0.3">
      <c r="A1565" s="151">
        <v>100364</v>
      </c>
      <c r="B1565" s="151" t="s">
        <v>4139</v>
      </c>
      <c r="C1565" s="151" t="s">
        <v>26</v>
      </c>
      <c r="D1565" s="152" t="s">
        <v>4140</v>
      </c>
    </row>
    <row r="1566" spans="1:4" x14ac:dyDescent="0.3">
      <c r="A1566" s="151">
        <v>100365</v>
      </c>
      <c r="B1566" s="151" t="s">
        <v>4141</v>
      </c>
      <c r="C1566" s="151" t="s">
        <v>26</v>
      </c>
      <c r="D1566" s="152" t="s">
        <v>4142</v>
      </c>
    </row>
    <row r="1567" spans="1:4" x14ac:dyDescent="0.3">
      <c r="A1567" s="151">
        <v>100366</v>
      </c>
      <c r="B1567" s="151" t="s">
        <v>4143</v>
      </c>
      <c r="C1567" s="151" t="s">
        <v>26</v>
      </c>
      <c r="D1567" s="152" t="s">
        <v>4144</v>
      </c>
    </row>
    <row r="1568" spans="1:4" x14ac:dyDescent="0.3">
      <c r="A1568" s="151">
        <v>100367</v>
      </c>
      <c r="B1568" s="151" t="s">
        <v>4145</v>
      </c>
      <c r="C1568" s="151" t="s">
        <v>26</v>
      </c>
      <c r="D1568" s="152" t="s">
        <v>4146</v>
      </c>
    </row>
    <row r="1569" spans="1:4" x14ac:dyDescent="0.3">
      <c r="A1569" s="151">
        <v>100368</v>
      </c>
      <c r="B1569" s="151" t="s">
        <v>4147</v>
      </c>
      <c r="C1569" s="151" t="s">
        <v>26</v>
      </c>
      <c r="D1569" s="152" t="s">
        <v>4148</v>
      </c>
    </row>
    <row r="1570" spans="1:4" x14ac:dyDescent="0.3">
      <c r="A1570" s="151">
        <v>100369</v>
      </c>
      <c r="B1570" s="151" t="s">
        <v>4149</v>
      </c>
      <c r="C1570" s="151" t="s">
        <v>26</v>
      </c>
      <c r="D1570" s="152" t="s">
        <v>4150</v>
      </c>
    </row>
    <row r="1571" spans="1:4" x14ac:dyDescent="0.3">
      <c r="A1571" s="151">
        <v>100370</v>
      </c>
      <c r="B1571" s="151" t="s">
        <v>4151</v>
      </c>
      <c r="C1571" s="151" t="s">
        <v>26</v>
      </c>
      <c r="D1571" s="152" t="s">
        <v>4152</v>
      </c>
    </row>
    <row r="1572" spans="1:4" x14ac:dyDescent="0.3">
      <c r="A1572" s="151">
        <v>100371</v>
      </c>
      <c r="B1572" s="151" t="s">
        <v>4153</v>
      </c>
      <c r="C1572" s="151" t="s">
        <v>26</v>
      </c>
      <c r="D1572" s="152" t="s">
        <v>4154</v>
      </c>
    </row>
    <row r="1573" spans="1:4" x14ac:dyDescent="0.3">
      <c r="A1573" s="151">
        <v>100372</v>
      </c>
      <c r="B1573" s="151" t="s">
        <v>4155</v>
      </c>
      <c r="C1573" s="151" t="s">
        <v>26</v>
      </c>
      <c r="D1573" s="152" t="s">
        <v>4156</v>
      </c>
    </row>
    <row r="1574" spans="1:4" x14ac:dyDescent="0.3">
      <c r="A1574" s="151">
        <v>100373</v>
      </c>
      <c r="B1574" s="151" t="s">
        <v>4157</v>
      </c>
      <c r="C1574" s="151" t="s">
        <v>26</v>
      </c>
      <c r="D1574" s="152" t="s">
        <v>4158</v>
      </c>
    </row>
    <row r="1575" spans="1:4" x14ac:dyDescent="0.3">
      <c r="A1575" s="151">
        <v>100374</v>
      </c>
      <c r="B1575" s="151" t="s">
        <v>4159</v>
      </c>
      <c r="C1575" s="151" t="s">
        <v>26</v>
      </c>
      <c r="D1575" s="152" t="s">
        <v>4160</v>
      </c>
    </row>
    <row r="1576" spans="1:4" x14ac:dyDescent="0.3">
      <c r="A1576" s="151">
        <v>100375</v>
      </c>
      <c r="B1576" s="151" t="s">
        <v>4161</v>
      </c>
      <c r="C1576" s="151" t="s">
        <v>26</v>
      </c>
      <c r="D1576" s="152" t="s">
        <v>4162</v>
      </c>
    </row>
    <row r="1577" spans="1:4" x14ac:dyDescent="0.3">
      <c r="A1577" s="151">
        <v>100376</v>
      </c>
      <c r="B1577" s="151" t="s">
        <v>4163</v>
      </c>
      <c r="C1577" s="151" t="s">
        <v>26</v>
      </c>
      <c r="D1577" s="152" t="s">
        <v>4164</v>
      </c>
    </row>
    <row r="1578" spans="1:4" x14ac:dyDescent="0.3">
      <c r="A1578" s="151">
        <v>100377</v>
      </c>
      <c r="B1578" s="151" t="s">
        <v>4165</v>
      </c>
      <c r="C1578" s="151" t="s">
        <v>38</v>
      </c>
      <c r="D1578" s="152" t="s">
        <v>4166</v>
      </c>
    </row>
    <row r="1579" spans="1:4" x14ac:dyDescent="0.3">
      <c r="A1579" s="151">
        <v>100378</v>
      </c>
      <c r="B1579" s="151" t="s">
        <v>4167</v>
      </c>
      <c r="C1579" s="151" t="s">
        <v>38</v>
      </c>
      <c r="D1579" s="152" t="s">
        <v>4168</v>
      </c>
    </row>
    <row r="1580" spans="1:4" x14ac:dyDescent="0.3">
      <c r="A1580" s="151">
        <v>100382</v>
      </c>
      <c r="B1580" s="151" t="s">
        <v>4169</v>
      </c>
      <c r="C1580" s="151" t="s">
        <v>2167</v>
      </c>
      <c r="D1580" s="152" t="s">
        <v>4170</v>
      </c>
    </row>
    <row r="1581" spans="1:4" x14ac:dyDescent="0.3">
      <c r="A1581" s="151">
        <v>104314</v>
      </c>
      <c r="B1581" s="151" t="s">
        <v>4171</v>
      </c>
      <c r="C1581" s="151" t="s">
        <v>38</v>
      </c>
      <c r="D1581" s="152" t="s">
        <v>3614</v>
      </c>
    </row>
    <row r="1582" spans="1:4" x14ac:dyDescent="0.3">
      <c r="A1582" s="151">
        <v>94444</v>
      </c>
      <c r="B1582" s="151" t="s">
        <v>4172</v>
      </c>
      <c r="C1582" s="151" t="s">
        <v>2167</v>
      </c>
      <c r="D1582" s="152" t="s">
        <v>4173</v>
      </c>
    </row>
    <row r="1583" spans="1:4" x14ac:dyDescent="0.3">
      <c r="A1583" s="151">
        <v>104482</v>
      </c>
      <c r="B1583" s="151" t="s">
        <v>4174</v>
      </c>
      <c r="C1583" s="151" t="s">
        <v>223</v>
      </c>
      <c r="D1583" s="152" t="s">
        <v>4175</v>
      </c>
    </row>
    <row r="1584" spans="1:4" x14ac:dyDescent="0.3">
      <c r="A1584" s="151">
        <v>104184</v>
      </c>
      <c r="B1584" s="151" t="s">
        <v>4176</v>
      </c>
      <c r="C1584" s="151" t="s">
        <v>26</v>
      </c>
      <c r="D1584" s="152" t="s">
        <v>4177</v>
      </c>
    </row>
    <row r="1585" spans="1:4" x14ac:dyDescent="0.3">
      <c r="A1585" s="151">
        <v>104185</v>
      </c>
      <c r="B1585" s="151" t="s">
        <v>4178</v>
      </c>
      <c r="C1585" s="151" t="s">
        <v>26</v>
      </c>
      <c r="D1585" s="152" t="s">
        <v>4179</v>
      </c>
    </row>
    <row r="1586" spans="1:4" x14ac:dyDescent="0.3">
      <c r="A1586" s="151">
        <v>104189</v>
      </c>
      <c r="B1586" s="151" t="s">
        <v>4180</v>
      </c>
      <c r="C1586" s="151" t="s">
        <v>2203</v>
      </c>
      <c r="D1586" s="152" t="s">
        <v>4181</v>
      </c>
    </row>
    <row r="1587" spans="1:4" x14ac:dyDescent="0.3">
      <c r="A1587" s="151">
        <v>104190</v>
      </c>
      <c r="B1587" s="151" t="s">
        <v>4182</v>
      </c>
      <c r="C1587" s="151" t="s">
        <v>26</v>
      </c>
      <c r="D1587" s="152" t="s">
        <v>4183</v>
      </c>
    </row>
    <row r="1588" spans="1:4" x14ac:dyDescent="0.3">
      <c r="A1588" s="151">
        <v>102661</v>
      </c>
      <c r="B1588" s="151" t="s">
        <v>4184</v>
      </c>
      <c r="C1588" s="151" t="s">
        <v>31</v>
      </c>
      <c r="D1588" s="152" t="s">
        <v>4185</v>
      </c>
    </row>
    <row r="1589" spans="1:4" x14ac:dyDescent="0.3">
      <c r="A1589" s="151">
        <v>102662</v>
      </c>
      <c r="B1589" s="151" t="s">
        <v>4186</v>
      </c>
      <c r="C1589" s="151" t="s">
        <v>31</v>
      </c>
      <c r="D1589" s="152" t="s">
        <v>4187</v>
      </c>
    </row>
    <row r="1590" spans="1:4" x14ac:dyDescent="0.3">
      <c r="A1590" s="151">
        <v>102663</v>
      </c>
      <c r="B1590" s="151" t="s">
        <v>4188</v>
      </c>
      <c r="C1590" s="151" t="s">
        <v>31</v>
      </c>
      <c r="D1590" s="152" t="s">
        <v>4189</v>
      </c>
    </row>
    <row r="1591" spans="1:4" x14ac:dyDescent="0.3">
      <c r="A1591" s="151">
        <v>102664</v>
      </c>
      <c r="B1591" s="151" t="s">
        <v>4190</v>
      </c>
      <c r="C1591" s="151" t="s">
        <v>31</v>
      </c>
      <c r="D1591" s="152" t="s">
        <v>4191</v>
      </c>
    </row>
    <row r="1592" spans="1:4" x14ac:dyDescent="0.3">
      <c r="A1592" s="151">
        <v>102665</v>
      </c>
      <c r="B1592" s="151" t="s">
        <v>4192</v>
      </c>
      <c r="C1592" s="151" t="s">
        <v>31</v>
      </c>
      <c r="D1592" s="152" t="s">
        <v>4193</v>
      </c>
    </row>
    <row r="1593" spans="1:4" x14ac:dyDescent="0.3">
      <c r="A1593" s="151">
        <v>102666</v>
      </c>
      <c r="B1593" s="151" t="s">
        <v>4194</v>
      </c>
      <c r="C1593" s="151" t="s">
        <v>31</v>
      </c>
      <c r="D1593" s="152" t="s">
        <v>4195</v>
      </c>
    </row>
    <row r="1594" spans="1:4" x14ac:dyDescent="0.3">
      <c r="A1594" s="151">
        <v>102668</v>
      </c>
      <c r="B1594" s="151" t="s">
        <v>4196</v>
      </c>
      <c r="C1594" s="151" t="s">
        <v>31</v>
      </c>
      <c r="D1594" s="152" t="s">
        <v>4197</v>
      </c>
    </row>
    <row r="1595" spans="1:4" x14ac:dyDescent="0.3">
      <c r="A1595" s="151">
        <v>102669</v>
      </c>
      <c r="B1595" s="151" t="s">
        <v>4198</v>
      </c>
      <c r="C1595" s="151" t="s">
        <v>31</v>
      </c>
      <c r="D1595" s="152" t="s">
        <v>4199</v>
      </c>
    </row>
    <row r="1596" spans="1:4" x14ac:dyDescent="0.3">
      <c r="A1596" s="151">
        <v>102670</v>
      </c>
      <c r="B1596" s="151" t="s">
        <v>4200</v>
      </c>
      <c r="C1596" s="151" t="s">
        <v>31</v>
      </c>
      <c r="D1596" s="152" t="s">
        <v>4201</v>
      </c>
    </row>
    <row r="1597" spans="1:4" x14ac:dyDescent="0.3">
      <c r="A1597" s="151">
        <v>102672</v>
      </c>
      <c r="B1597" s="151" t="s">
        <v>4202</v>
      </c>
      <c r="C1597" s="151" t="s">
        <v>31</v>
      </c>
      <c r="D1597" s="152" t="s">
        <v>4203</v>
      </c>
    </row>
    <row r="1598" spans="1:4" x14ac:dyDescent="0.3">
      <c r="A1598" s="151">
        <v>102673</v>
      </c>
      <c r="B1598" s="151" t="s">
        <v>4204</v>
      </c>
      <c r="C1598" s="151" t="s">
        <v>31</v>
      </c>
      <c r="D1598" s="152" t="s">
        <v>4205</v>
      </c>
    </row>
    <row r="1599" spans="1:4" x14ac:dyDescent="0.3">
      <c r="A1599" s="151">
        <v>102674</v>
      </c>
      <c r="B1599" s="151" t="s">
        <v>4206</v>
      </c>
      <c r="C1599" s="151" t="s">
        <v>31</v>
      </c>
      <c r="D1599" s="152" t="s">
        <v>2222</v>
      </c>
    </row>
    <row r="1600" spans="1:4" x14ac:dyDescent="0.3">
      <c r="A1600" s="151">
        <v>102676</v>
      </c>
      <c r="B1600" s="151" t="s">
        <v>4207</v>
      </c>
      <c r="C1600" s="151" t="s">
        <v>31</v>
      </c>
      <c r="D1600" s="152" t="s">
        <v>4208</v>
      </c>
    </row>
    <row r="1601" spans="1:4" x14ac:dyDescent="0.3">
      <c r="A1601" s="151">
        <v>102677</v>
      </c>
      <c r="B1601" s="151" t="s">
        <v>4209</v>
      </c>
      <c r="C1601" s="151" t="s">
        <v>31</v>
      </c>
      <c r="D1601" s="152" t="s">
        <v>4210</v>
      </c>
    </row>
    <row r="1602" spans="1:4" x14ac:dyDescent="0.3">
      <c r="A1602" s="151">
        <v>102678</v>
      </c>
      <c r="B1602" s="151" t="s">
        <v>4211</v>
      </c>
      <c r="C1602" s="151" t="s">
        <v>31</v>
      </c>
      <c r="D1602" s="152" t="s">
        <v>4212</v>
      </c>
    </row>
    <row r="1603" spans="1:4" x14ac:dyDescent="0.3">
      <c r="A1603" s="151">
        <v>102679</v>
      </c>
      <c r="B1603" s="151" t="s">
        <v>4213</v>
      </c>
      <c r="C1603" s="151" t="s">
        <v>31</v>
      </c>
      <c r="D1603" s="152" t="s">
        <v>4214</v>
      </c>
    </row>
    <row r="1604" spans="1:4" x14ac:dyDescent="0.3">
      <c r="A1604" s="151">
        <v>102680</v>
      </c>
      <c r="B1604" s="151" t="s">
        <v>4215</v>
      </c>
      <c r="C1604" s="151" t="s">
        <v>31</v>
      </c>
      <c r="D1604" s="152" t="s">
        <v>4216</v>
      </c>
    </row>
    <row r="1605" spans="1:4" x14ac:dyDescent="0.3">
      <c r="A1605" s="151">
        <v>102681</v>
      </c>
      <c r="B1605" s="151" t="s">
        <v>4217</v>
      </c>
      <c r="C1605" s="151" t="s">
        <v>31</v>
      </c>
      <c r="D1605" s="152" t="s">
        <v>4218</v>
      </c>
    </row>
    <row r="1606" spans="1:4" x14ac:dyDescent="0.3">
      <c r="A1606" s="151">
        <v>102683</v>
      </c>
      <c r="B1606" s="151" t="s">
        <v>4219</v>
      </c>
      <c r="C1606" s="151" t="s">
        <v>31</v>
      </c>
      <c r="D1606" s="152" t="s">
        <v>4220</v>
      </c>
    </row>
    <row r="1607" spans="1:4" x14ac:dyDescent="0.3">
      <c r="A1607" s="151">
        <v>102684</v>
      </c>
      <c r="B1607" s="151" t="s">
        <v>4221</v>
      </c>
      <c r="C1607" s="151" t="s">
        <v>31</v>
      </c>
      <c r="D1607" s="152" t="s">
        <v>4222</v>
      </c>
    </row>
    <row r="1608" spans="1:4" x14ac:dyDescent="0.3">
      <c r="A1608" s="151">
        <v>102685</v>
      </c>
      <c r="B1608" s="151" t="s">
        <v>4223</v>
      </c>
      <c r="C1608" s="151" t="s">
        <v>31</v>
      </c>
      <c r="D1608" s="152" t="s">
        <v>4224</v>
      </c>
    </row>
    <row r="1609" spans="1:4" x14ac:dyDescent="0.3">
      <c r="A1609" s="151">
        <v>102687</v>
      </c>
      <c r="B1609" s="151" t="s">
        <v>4225</v>
      </c>
      <c r="C1609" s="151" t="s">
        <v>31</v>
      </c>
      <c r="D1609" s="152" t="s">
        <v>4226</v>
      </c>
    </row>
    <row r="1610" spans="1:4" x14ac:dyDescent="0.3">
      <c r="A1610" s="151">
        <v>102688</v>
      </c>
      <c r="B1610" s="151" t="s">
        <v>4227</v>
      </c>
      <c r="C1610" s="151" t="s">
        <v>31</v>
      </c>
      <c r="D1610" s="152" t="s">
        <v>4228</v>
      </c>
    </row>
    <row r="1611" spans="1:4" x14ac:dyDescent="0.3">
      <c r="A1611" s="151">
        <v>102689</v>
      </c>
      <c r="B1611" s="151" t="s">
        <v>4229</v>
      </c>
      <c r="C1611" s="151" t="s">
        <v>31</v>
      </c>
      <c r="D1611" s="152" t="s">
        <v>4230</v>
      </c>
    </row>
    <row r="1612" spans="1:4" x14ac:dyDescent="0.3">
      <c r="A1612" s="151">
        <v>102690</v>
      </c>
      <c r="B1612" s="151" t="s">
        <v>4231</v>
      </c>
      <c r="C1612" s="151" t="s">
        <v>31</v>
      </c>
      <c r="D1612" s="152" t="s">
        <v>4232</v>
      </c>
    </row>
    <row r="1613" spans="1:4" x14ac:dyDescent="0.3">
      <c r="A1613" s="151">
        <v>102693</v>
      </c>
      <c r="B1613" s="151" t="s">
        <v>4233</v>
      </c>
      <c r="C1613" s="151" t="s">
        <v>31</v>
      </c>
      <c r="D1613" s="152" t="s">
        <v>4234</v>
      </c>
    </row>
    <row r="1614" spans="1:4" x14ac:dyDescent="0.3">
      <c r="A1614" s="151">
        <v>102694</v>
      </c>
      <c r="B1614" s="151" t="s">
        <v>4235</v>
      </c>
      <c r="C1614" s="151" t="s">
        <v>31</v>
      </c>
      <c r="D1614" s="152" t="s">
        <v>4236</v>
      </c>
    </row>
    <row r="1615" spans="1:4" x14ac:dyDescent="0.3">
      <c r="A1615" s="151">
        <v>102696</v>
      </c>
      <c r="B1615" s="151" t="s">
        <v>4237</v>
      </c>
      <c r="C1615" s="151" t="s">
        <v>31</v>
      </c>
      <c r="D1615" s="152" t="s">
        <v>4238</v>
      </c>
    </row>
    <row r="1616" spans="1:4" x14ac:dyDescent="0.3">
      <c r="A1616" s="151">
        <v>102697</v>
      </c>
      <c r="B1616" s="151" t="s">
        <v>4239</v>
      </c>
      <c r="C1616" s="151" t="s">
        <v>31</v>
      </c>
      <c r="D1616" s="152" t="s">
        <v>4240</v>
      </c>
    </row>
    <row r="1617" spans="1:4" x14ac:dyDescent="0.3">
      <c r="A1617" s="151">
        <v>102703</v>
      </c>
      <c r="B1617" s="151" t="s">
        <v>4241</v>
      </c>
      <c r="C1617" s="151" t="s">
        <v>31</v>
      </c>
      <c r="D1617" s="152" t="s">
        <v>4242</v>
      </c>
    </row>
    <row r="1618" spans="1:4" x14ac:dyDescent="0.3">
      <c r="A1618" s="151">
        <v>102704</v>
      </c>
      <c r="B1618" s="151" t="s">
        <v>4243</v>
      </c>
      <c r="C1618" s="151" t="s">
        <v>31</v>
      </c>
      <c r="D1618" s="152" t="s">
        <v>3242</v>
      </c>
    </row>
    <row r="1619" spans="1:4" x14ac:dyDescent="0.3">
      <c r="A1619" s="151">
        <v>102705</v>
      </c>
      <c r="B1619" s="151" t="s">
        <v>4244</v>
      </c>
      <c r="C1619" s="151" t="s">
        <v>31</v>
      </c>
      <c r="D1619" s="152" t="s">
        <v>4245</v>
      </c>
    </row>
    <row r="1620" spans="1:4" x14ac:dyDescent="0.3">
      <c r="A1620" s="151">
        <v>102707</v>
      </c>
      <c r="B1620" s="151" t="s">
        <v>4246</v>
      </c>
      <c r="C1620" s="151" t="s">
        <v>31</v>
      </c>
      <c r="D1620" s="152" t="s">
        <v>4247</v>
      </c>
    </row>
    <row r="1621" spans="1:4" x14ac:dyDescent="0.3">
      <c r="A1621" s="151">
        <v>102708</v>
      </c>
      <c r="B1621" s="151" t="s">
        <v>4248</v>
      </c>
      <c r="C1621" s="151" t="s">
        <v>26</v>
      </c>
      <c r="D1621" s="152" t="s">
        <v>4249</v>
      </c>
    </row>
    <row r="1622" spans="1:4" x14ac:dyDescent="0.3">
      <c r="A1622" s="151">
        <v>102710</v>
      </c>
      <c r="B1622" s="151" t="s">
        <v>4250</v>
      </c>
      <c r="C1622" s="151" t="s">
        <v>26</v>
      </c>
      <c r="D1622" s="152" t="s">
        <v>2115</v>
      </c>
    </row>
    <row r="1623" spans="1:4" x14ac:dyDescent="0.3">
      <c r="A1623" s="151">
        <v>102711</v>
      </c>
      <c r="B1623" s="151" t="s">
        <v>4251</v>
      </c>
      <c r="C1623" s="151" t="s">
        <v>26</v>
      </c>
      <c r="D1623" s="152" t="s">
        <v>4252</v>
      </c>
    </row>
    <row r="1624" spans="1:4" x14ac:dyDescent="0.3">
      <c r="A1624" s="151">
        <v>102712</v>
      </c>
      <c r="B1624" s="151" t="s">
        <v>4253</v>
      </c>
      <c r="C1624" s="151" t="s">
        <v>2167</v>
      </c>
      <c r="D1624" s="152" t="s">
        <v>4254</v>
      </c>
    </row>
    <row r="1625" spans="1:4" x14ac:dyDescent="0.3">
      <c r="A1625" s="151">
        <v>102713</v>
      </c>
      <c r="B1625" s="151" t="s">
        <v>4255</v>
      </c>
      <c r="C1625" s="151" t="s">
        <v>2167</v>
      </c>
      <c r="D1625" s="152" t="s">
        <v>4256</v>
      </c>
    </row>
    <row r="1626" spans="1:4" x14ac:dyDescent="0.3">
      <c r="A1626" s="151">
        <v>102715</v>
      </c>
      <c r="B1626" s="151" t="s">
        <v>4257</v>
      </c>
      <c r="C1626" s="151" t="s">
        <v>2167</v>
      </c>
      <c r="D1626" s="152" t="s">
        <v>4258</v>
      </c>
    </row>
    <row r="1627" spans="1:4" x14ac:dyDescent="0.3">
      <c r="A1627" s="151">
        <v>102716</v>
      </c>
      <c r="B1627" s="151" t="s">
        <v>4259</v>
      </c>
      <c r="C1627" s="151" t="s">
        <v>2203</v>
      </c>
      <c r="D1627" s="152" t="s">
        <v>4260</v>
      </c>
    </row>
    <row r="1628" spans="1:4" x14ac:dyDescent="0.3">
      <c r="A1628" s="151">
        <v>102717</v>
      </c>
      <c r="B1628" s="151" t="s">
        <v>4261</v>
      </c>
      <c r="C1628" s="151" t="s">
        <v>2203</v>
      </c>
      <c r="D1628" s="152" t="s">
        <v>4262</v>
      </c>
    </row>
    <row r="1629" spans="1:4" x14ac:dyDescent="0.3">
      <c r="A1629" s="151">
        <v>102718</v>
      </c>
      <c r="B1629" s="151" t="s">
        <v>4263</v>
      </c>
      <c r="C1629" s="151" t="s">
        <v>2203</v>
      </c>
      <c r="D1629" s="152" t="s">
        <v>4264</v>
      </c>
    </row>
    <row r="1630" spans="1:4" x14ac:dyDescent="0.3">
      <c r="A1630" s="151">
        <v>102719</v>
      </c>
      <c r="B1630" s="151" t="s">
        <v>4265</v>
      </c>
      <c r="C1630" s="151" t="s">
        <v>2203</v>
      </c>
      <c r="D1630" s="152" t="s">
        <v>4266</v>
      </c>
    </row>
    <row r="1631" spans="1:4" x14ac:dyDescent="0.3">
      <c r="A1631" s="151">
        <v>102722</v>
      </c>
      <c r="B1631" s="151" t="s">
        <v>4267</v>
      </c>
      <c r="C1631" s="151" t="s">
        <v>31</v>
      </c>
      <c r="D1631" s="152" t="s">
        <v>4268</v>
      </c>
    </row>
    <row r="1632" spans="1:4" x14ac:dyDescent="0.3">
      <c r="A1632" s="151">
        <v>102723</v>
      </c>
      <c r="B1632" s="151" t="s">
        <v>4269</v>
      </c>
      <c r="C1632" s="151" t="s">
        <v>31</v>
      </c>
      <c r="D1632" s="152" t="s">
        <v>4270</v>
      </c>
    </row>
    <row r="1633" spans="1:4" x14ac:dyDescent="0.3">
      <c r="A1633" s="151">
        <v>102724</v>
      </c>
      <c r="B1633" s="151" t="s">
        <v>4271</v>
      </c>
      <c r="C1633" s="151" t="s">
        <v>26</v>
      </c>
      <c r="D1633" s="152" t="s">
        <v>4272</v>
      </c>
    </row>
    <row r="1634" spans="1:4" x14ac:dyDescent="0.3">
      <c r="A1634" s="151">
        <v>102725</v>
      </c>
      <c r="B1634" s="151" t="s">
        <v>4273</v>
      </c>
      <c r="C1634" s="151" t="s">
        <v>26</v>
      </c>
      <c r="D1634" s="152" t="s">
        <v>4274</v>
      </c>
    </row>
    <row r="1635" spans="1:4" x14ac:dyDescent="0.3">
      <c r="A1635" s="151">
        <v>102726</v>
      </c>
      <c r="B1635" s="151" t="s">
        <v>4275</v>
      </c>
      <c r="C1635" s="151" t="s">
        <v>26</v>
      </c>
      <c r="D1635" s="152" t="s">
        <v>4276</v>
      </c>
    </row>
    <row r="1636" spans="1:4" x14ac:dyDescent="0.3">
      <c r="A1636" s="151">
        <v>103653</v>
      </c>
      <c r="B1636" s="151" t="s">
        <v>4277</v>
      </c>
      <c r="C1636" s="151" t="s">
        <v>2167</v>
      </c>
      <c r="D1636" s="152" t="s">
        <v>4278</v>
      </c>
    </row>
    <row r="1637" spans="1:4" x14ac:dyDescent="0.3">
      <c r="A1637" s="151">
        <v>92743</v>
      </c>
      <c r="B1637" s="151" t="s">
        <v>4279</v>
      </c>
      <c r="C1637" s="151" t="s">
        <v>2203</v>
      </c>
      <c r="D1637" s="152" t="s">
        <v>4280</v>
      </c>
    </row>
    <row r="1638" spans="1:4" x14ac:dyDescent="0.3">
      <c r="A1638" s="151">
        <v>92744</v>
      </c>
      <c r="B1638" s="151" t="s">
        <v>4281</v>
      </c>
      <c r="C1638" s="151" t="s">
        <v>2203</v>
      </c>
      <c r="D1638" s="152" t="s">
        <v>4282</v>
      </c>
    </row>
    <row r="1639" spans="1:4" x14ac:dyDescent="0.3">
      <c r="A1639" s="151">
        <v>92745</v>
      </c>
      <c r="B1639" s="151" t="s">
        <v>4283</v>
      </c>
      <c r="C1639" s="151" t="s">
        <v>2203</v>
      </c>
      <c r="D1639" s="152" t="s">
        <v>4284</v>
      </c>
    </row>
    <row r="1640" spans="1:4" x14ac:dyDescent="0.3">
      <c r="A1640" s="151">
        <v>92746</v>
      </c>
      <c r="B1640" s="151" t="s">
        <v>4285</v>
      </c>
      <c r="C1640" s="151" t="s">
        <v>2203</v>
      </c>
      <c r="D1640" s="152" t="s">
        <v>4286</v>
      </c>
    </row>
    <row r="1641" spans="1:4" x14ac:dyDescent="0.3">
      <c r="A1641" s="151">
        <v>92747</v>
      </c>
      <c r="B1641" s="151" t="s">
        <v>4287</v>
      </c>
      <c r="C1641" s="151" t="s">
        <v>2203</v>
      </c>
      <c r="D1641" s="152" t="s">
        <v>4288</v>
      </c>
    </row>
    <row r="1642" spans="1:4" x14ac:dyDescent="0.3">
      <c r="A1642" s="151">
        <v>92748</v>
      </c>
      <c r="B1642" s="151" t="s">
        <v>4289</v>
      </c>
      <c r="C1642" s="151" t="s">
        <v>2203</v>
      </c>
      <c r="D1642" s="152" t="s">
        <v>4290</v>
      </c>
    </row>
    <row r="1643" spans="1:4" x14ac:dyDescent="0.3">
      <c r="A1643" s="151">
        <v>92749</v>
      </c>
      <c r="B1643" s="151" t="s">
        <v>4291</v>
      </c>
      <c r="C1643" s="151" t="s">
        <v>2203</v>
      </c>
      <c r="D1643" s="152" t="s">
        <v>4292</v>
      </c>
    </row>
    <row r="1644" spans="1:4" x14ac:dyDescent="0.3">
      <c r="A1644" s="151">
        <v>92750</v>
      </c>
      <c r="B1644" s="151" t="s">
        <v>4293</v>
      </c>
      <c r="C1644" s="151" t="s">
        <v>2203</v>
      </c>
      <c r="D1644" s="152" t="s">
        <v>4294</v>
      </c>
    </row>
    <row r="1645" spans="1:4" x14ac:dyDescent="0.3">
      <c r="A1645" s="151">
        <v>92751</v>
      </c>
      <c r="B1645" s="151" t="s">
        <v>4295</v>
      </c>
      <c r="C1645" s="151" t="s">
        <v>2203</v>
      </c>
      <c r="D1645" s="152" t="s">
        <v>4296</v>
      </c>
    </row>
    <row r="1646" spans="1:4" x14ac:dyDescent="0.3">
      <c r="A1646" s="151">
        <v>92752</v>
      </c>
      <c r="B1646" s="151" t="s">
        <v>4297</v>
      </c>
      <c r="C1646" s="151" t="s">
        <v>2203</v>
      </c>
      <c r="D1646" s="152" t="s">
        <v>4298</v>
      </c>
    </row>
    <row r="1647" spans="1:4" x14ac:dyDescent="0.3">
      <c r="A1647" s="151">
        <v>92753</v>
      </c>
      <c r="B1647" s="151" t="s">
        <v>4299</v>
      </c>
      <c r="C1647" s="151" t="s">
        <v>2203</v>
      </c>
      <c r="D1647" s="152" t="s">
        <v>4300</v>
      </c>
    </row>
    <row r="1648" spans="1:4" x14ac:dyDescent="0.3">
      <c r="A1648" s="151">
        <v>92754</v>
      </c>
      <c r="B1648" s="151" t="s">
        <v>4301</v>
      </c>
      <c r="C1648" s="151" t="s">
        <v>2203</v>
      </c>
      <c r="D1648" s="152" t="s">
        <v>4302</v>
      </c>
    </row>
    <row r="1649" spans="1:4" x14ac:dyDescent="0.3">
      <c r="A1649" s="151">
        <v>92755</v>
      </c>
      <c r="B1649" s="151" t="s">
        <v>4303</v>
      </c>
      <c r="C1649" s="151" t="s">
        <v>2167</v>
      </c>
      <c r="D1649" s="152" t="s">
        <v>4304</v>
      </c>
    </row>
    <row r="1650" spans="1:4" x14ac:dyDescent="0.3">
      <c r="A1650" s="151">
        <v>92756</v>
      </c>
      <c r="B1650" s="151" t="s">
        <v>4305</v>
      </c>
      <c r="C1650" s="151" t="s">
        <v>2167</v>
      </c>
      <c r="D1650" s="152" t="s">
        <v>4306</v>
      </c>
    </row>
    <row r="1651" spans="1:4" x14ac:dyDescent="0.3">
      <c r="A1651" s="151">
        <v>92757</v>
      </c>
      <c r="B1651" s="151" t="s">
        <v>4307</v>
      </c>
      <c r="C1651" s="151" t="s">
        <v>2167</v>
      </c>
      <c r="D1651" s="152" t="s">
        <v>4308</v>
      </c>
    </row>
    <row r="1652" spans="1:4" x14ac:dyDescent="0.3">
      <c r="A1652" s="151">
        <v>92758</v>
      </c>
      <c r="B1652" s="151" t="s">
        <v>4309</v>
      </c>
      <c r="C1652" s="151" t="s">
        <v>2203</v>
      </c>
      <c r="D1652" s="152" t="s">
        <v>4310</v>
      </c>
    </row>
    <row r="1653" spans="1:4" x14ac:dyDescent="0.3">
      <c r="A1653" s="151">
        <v>91069</v>
      </c>
      <c r="B1653" s="151" t="s">
        <v>4311</v>
      </c>
      <c r="C1653" s="151" t="s">
        <v>2167</v>
      </c>
      <c r="D1653" s="152" t="s">
        <v>4312</v>
      </c>
    </row>
    <row r="1654" spans="1:4" x14ac:dyDescent="0.3">
      <c r="A1654" s="151">
        <v>91070</v>
      </c>
      <c r="B1654" s="151" t="s">
        <v>4313</v>
      </c>
      <c r="C1654" s="151" t="s">
        <v>2167</v>
      </c>
      <c r="D1654" s="152" t="s">
        <v>4314</v>
      </c>
    </row>
    <row r="1655" spans="1:4" x14ac:dyDescent="0.3">
      <c r="A1655" s="151">
        <v>91071</v>
      </c>
      <c r="B1655" s="151" t="s">
        <v>4315</v>
      </c>
      <c r="C1655" s="151" t="s">
        <v>2167</v>
      </c>
      <c r="D1655" s="152" t="s">
        <v>4316</v>
      </c>
    </row>
    <row r="1656" spans="1:4" x14ac:dyDescent="0.3">
      <c r="A1656" s="151">
        <v>91072</v>
      </c>
      <c r="B1656" s="151" t="s">
        <v>4317</v>
      </c>
      <c r="C1656" s="151" t="s">
        <v>2167</v>
      </c>
      <c r="D1656" s="152" t="s">
        <v>4318</v>
      </c>
    </row>
    <row r="1657" spans="1:4" x14ac:dyDescent="0.3">
      <c r="A1657" s="151">
        <v>91073</v>
      </c>
      <c r="B1657" s="151" t="s">
        <v>4319</v>
      </c>
      <c r="C1657" s="151" t="s">
        <v>2167</v>
      </c>
      <c r="D1657" s="152" t="s">
        <v>4320</v>
      </c>
    </row>
    <row r="1658" spans="1:4" x14ac:dyDescent="0.3">
      <c r="A1658" s="151">
        <v>91074</v>
      </c>
      <c r="B1658" s="151" t="s">
        <v>4321</v>
      </c>
      <c r="C1658" s="151" t="s">
        <v>2167</v>
      </c>
      <c r="D1658" s="152" t="s">
        <v>4322</v>
      </c>
    </row>
    <row r="1659" spans="1:4" x14ac:dyDescent="0.3">
      <c r="A1659" s="151">
        <v>91075</v>
      </c>
      <c r="B1659" s="151" t="s">
        <v>4323</v>
      </c>
      <c r="C1659" s="151" t="s">
        <v>2167</v>
      </c>
      <c r="D1659" s="152" t="s">
        <v>4324</v>
      </c>
    </row>
    <row r="1660" spans="1:4" x14ac:dyDescent="0.3">
      <c r="A1660" s="151">
        <v>91076</v>
      </c>
      <c r="B1660" s="151" t="s">
        <v>4325</v>
      </c>
      <c r="C1660" s="151" t="s">
        <v>2167</v>
      </c>
      <c r="D1660" s="152" t="s">
        <v>4326</v>
      </c>
    </row>
    <row r="1661" spans="1:4" x14ac:dyDescent="0.3">
      <c r="A1661" s="151">
        <v>91077</v>
      </c>
      <c r="B1661" s="151" t="s">
        <v>4327</v>
      </c>
      <c r="C1661" s="151" t="s">
        <v>2167</v>
      </c>
      <c r="D1661" s="152" t="s">
        <v>4328</v>
      </c>
    </row>
    <row r="1662" spans="1:4" x14ac:dyDescent="0.3">
      <c r="A1662" s="151">
        <v>91078</v>
      </c>
      <c r="B1662" s="151" t="s">
        <v>4329</v>
      </c>
      <c r="C1662" s="151" t="s">
        <v>2167</v>
      </c>
      <c r="D1662" s="152" t="s">
        <v>4330</v>
      </c>
    </row>
    <row r="1663" spans="1:4" x14ac:dyDescent="0.3">
      <c r="A1663" s="151">
        <v>91079</v>
      </c>
      <c r="B1663" s="151" t="s">
        <v>4331</v>
      </c>
      <c r="C1663" s="151" t="s">
        <v>2167</v>
      </c>
      <c r="D1663" s="152" t="s">
        <v>4332</v>
      </c>
    </row>
    <row r="1664" spans="1:4" x14ac:dyDescent="0.3">
      <c r="A1664" s="151">
        <v>91080</v>
      </c>
      <c r="B1664" s="151" t="s">
        <v>4333</v>
      </c>
      <c r="C1664" s="151" t="s">
        <v>2167</v>
      </c>
      <c r="D1664" s="152" t="s">
        <v>4334</v>
      </c>
    </row>
    <row r="1665" spans="1:4" x14ac:dyDescent="0.3">
      <c r="A1665" s="151">
        <v>91081</v>
      </c>
      <c r="B1665" s="151" t="s">
        <v>4335</v>
      </c>
      <c r="C1665" s="151" t="s">
        <v>2167</v>
      </c>
      <c r="D1665" s="152" t="s">
        <v>4336</v>
      </c>
    </row>
    <row r="1666" spans="1:4" x14ac:dyDescent="0.3">
      <c r="A1666" s="151">
        <v>91082</v>
      </c>
      <c r="B1666" s="151" t="s">
        <v>4337</v>
      </c>
      <c r="C1666" s="151" t="s">
        <v>2167</v>
      </c>
      <c r="D1666" s="152" t="s">
        <v>4338</v>
      </c>
    </row>
    <row r="1667" spans="1:4" x14ac:dyDescent="0.3">
      <c r="A1667" s="151">
        <v>91083</v>
      </c>
      <c r="B1667" s="151" t="s">
        <v>4339</v>
      </c>
      <c r="C1667" s="151" t="s">
        <v>2167</v>
      </c>
      <c r="D1667" s="152" t="s">
        <v>4340</v>
      </c>
    </row>
    <row r="1668" spans="1:4" x14ac:dyDescent="0.3">
      <c r="A1668" s="151">
        <v>91084</v>
      </c>
      <c r="B1668" s="151" t="s">
        <v>4341</v>
      </c>
      <c r="C1668" s="151" t="s">
        <v>2167</v>
      </c>
      <c r="D1668" s="152" t="s">
        <v>4342</v>
      </c>
    </row>
    <row r="1669" spans="1:4" x14ac:dyDescent="0.3">
      <c r="A1669" s="151">
        <v>91086</v>
      </c>
      <c r="B1669" s="151" t="s">
        <v>4343</v>
      </c>
      <c r="C1669" s="151" t="s">
        <v>2167</v>
      </c>
      <c r="D1669" s="152" t="s">
        <v>4344</v>
      </c>
    </row>
    <row r="1670" spans="1:4" x14ac:dyDescent="0.3">
      <c r="A1670" s="151">
        <v>91087</v>
      </c>
      <c r="B1670" s="151" t="s">
        <v>4345</v>
      </c>
      <c r="C1670" s="151" t="s">
        <v>2167</v>
      </c>
      <c r="D1670" s="152" t="s">
        <v>4346</v>
      </c>
    </row>
    <row r="1671" spans="1:4" x14ac:dyDescent="0.3">
      <c r="A1671" s="151">
        <v>91088</v>
      </c>
      <c r="B1671" s="151" t="s">
        <v>4347</v>
      </c>
      <c r="C1671" s="151" t="s">
        <v>2167</v>
      </c>
      <c r="D1671" s="152" t="s">
        <v>4348</v>
      </c>
    </row>
    <row r="1672" spans="1:4" x14ac:dyDescent="0.3">
      <c r="A1672" s="151">
        <v>91089</v>
      </c>
      <c r="B1672" s="151" t="s">
        <v>4349</v>
      </c>
      <c r="C1672" s="151" t="s">
        <v>2167</v>
      </c>
      <c r="D1672" s="152" t="s">
        <v>4350</v>
      </c>
    </row>
    <row r="1673" spans="1:4" x14ac:dyDescent="0.3">
      <c r="A1673" s="151">
        <v>91090</v>
      </c>
      <c r="B1673" s="151" t="s">
        <v>4351</v>
      </c>
      <c r="C1673" s="151" t="s">
        <v>2167</v>
      </c>
      <c r="D1673" s="152" t="s">
        <v>4352</v>
      </c>
    </row>
    <row r="1674" spans="1:4" x14ac:dyDescent="0.3">
      <c r="A1674" s="151">
        <v>91091</v>
      </c>
      <c r="B1674" s="151" t="s">
        <v>4353</v>
      </c>
      <c r="C1674" s="151" t="s">
        <v>2167</v>
      </c>
      <c r="D1674" s="152" t="s">
        <v>4354</v>
      </c>
    </row>
    <row r="1675" spans="1:4" x14ac:dyDescent="0.3">
      <c r="A1675" s="151">
        <v>91092</v>
      </c>
      <c r="B1675" s="151" t="s">
        <v>4355</v>
      </c>
      <c r="C1675" s="151" t="s">
        <v>2167</v>
      </c>
      <c r="D1675" s="152" t="s">
        <v>4356</v>
      </c>
    </row>
    <row r="1676" spans="1:4" x14ac:dyDescent="0.3">
      <c r="A1676" s="151">
        <v>91093</v>
      </c>
      <c r="B1676" s="151" t="s">
        <v>4357</v>
      </c>
      <c r="C1676" s="151" t="s">
        <v>2167</v>
      </c>
      <c r="D1676" s="152" t="s">
        <v>4358</v>
      </c>
    </row>
    <row r="1677" spans="1:4" x14ac:dyDescent="0.3">
      <c r="A1677" s="151">
        <v>91094</v>
      </c>
      <c r="B1677" s="151" t="s">
        <v>4359</v>
      </c>
      <c r="C1677" s="151" t="s">
        <v>2167</v>
      </c>
      <c r="D1677" s="152" t="s">
        <v>4360</v>
      </c>
    </row>
    <row r="1678" spans="1:4" x14ac:dyDescent="0.3">
      <c r="A1678" s="151">
        <v>91095</v>
      </c>
      <c r="B1678" s="151" t="s">
        <v>4361</v>
      </c>
      <c r="C1678" s="151" t="s">
        <v>2167</v>
      </c>
      <c r="D1678" s="152" t="s">
        <v>4362</v>
      </c>
    </row>
    <row r="1679" spans="1:4" x14ac:dyDescent="0.3">
      <c r="A1679" s="151">
        <v>91096</v>
      </c>
      <c r="B1679" s="151" t="s">
        <v>4363</v>
      </c>
      <c r="C1679" s="151" t="s">
        <v>2167</v>
      </c>
      <c r="D1679" s="152" t="s">
        <v>4364</v>
      </c>
    </row>
    <row r="1680" spans="1:4" x14ac:dyDescent="0.3">
      <c r="A1680" s="151">
        <v>91097</v>
      </c>
      <c r="B1680" s="151" t="s">
        <v>4365</v>
      </c>
      <c r="C1680" s="151" t="s">
        <v>2167</v>
      </c>
      <c r="D1680" s="152" t="s">
        <v>4366</v>
      </c>
    </row>
    <row r="1681" spans="1:4" x14ac:dyDescent="0.3">
      <c r="A1681" s="151">
        <v>91098</v>
      </c>
      <c r="B1681" s="151" t="s">
        <v>4367</v>
      </c>
      <c r="C1681" s="151" t="s">
        <v>2167</v>
      </c>
      <c r="D1681" s="152" t="s">
        <v>4368</v>
      </c>
    </row>
    <row r="1682" spans="1:4" x14ac:dyDescent="0.3">
      <c r="A1682" s="151">
        <v>91099</v>
      </c>
      <c r="B1682" s="151" t="s">
        <v>4369</v>
      </c>
      <c r="C1682" s="151" t="s">
        <v>2167</v>
      </c>
      <c r="D1682" s="152" t="s">
        <v>4370</v>
      </c>
    </row>
    <row r="1683" spans="1:4" x14ac:dyDescent="0.3">
      <c r="A1683" s="151">
        <v>91100</v>
      </c>
      <c r="B1683" s="151" t="s">
        <v>4371</v>
      </c>
      <c r="C1683" s="151" t="s">
        <v>2167</v>
      </c>
      <c r="D1683" s="152" t="s">
        <v>4372</v>
      </c>
    </row>
    <row r="1684" spans="1:4" x14ac:dyDescent="0.3">
      <c r="A1684" s="151">
        <v>91101</v>
      </c>
      <c r="B1684" s="151" t="s">
        <v>4373</v>
      </c>
      <c r="C1684" s="151" t="s">
        <v>2167</v>
      </c>
      <c r="D1684" s="152" t="s">
        <v>4374</v>
      </c>
    </row>
    <row r="1685" spans="1:4" x14ac:dyDescent="0.3">
      <c r="A1685" s="151">
        <v>93957</v>
      </c>
      <c r="B1685" s="151" t="s">
        <v>4375</v>
      </c>
      <c r="C1685" s="151" t="s">
        <v>31</v>
      </c>
      <c r="D1685" s="152" t="s">
        <v>4376</v>
      </c>
    </row>
    <row r="1686" spans="1:4" x14ac:dyDescent="0.3">
      <c r="A1686" s="151">
        <v>93959</v>
      </c>
      <c r="B1686" s="151" t="s">
        <v>4377</v>
      </c>
      <c r="C1686" s="151" t="s">
        <v>31</v>
      </c>
      <c r="D1686" s="152" t="s">
        <v>4378</v>
      </c>
    </row>
    <row r="1687" spans="1:4" x14ac:dyDescent="0.3">
      <c r="A1687" s="151">
        <v>93961</v>
      </c>
      <c r="B1687" s="151" t="s">
        <v>4379</v>
      </c>
      <c r="C1687" s="151" t="s">
        <v>31</v>
      </c>
      <c r="D1687" s="152" t="s">
        <v>4380</v>
      </c>
    </row>
    <row r="1688" spans="1:4" x14ac:dyDescent="0.3">
      <c r="A1688" s="151">
        <v>93967</v>
      </c>
      <c r="B1688" s="151" t="s">
        <v>4381</v>
      </c>
      <c r="C1688" s="151" t="s">
        <v>31</v>
      </c>
      <c r="D1688" s="152" t="s">
        <v>4382</v>
      </c>
    </row>
    <row r="1689" spans="1:4" x14ac:dyDescent="0.3">
      <c r="A1689" s="151">
        <v>93969</v>
      </c>
      <c r="B1689" s="151" t="s">
        <v>4383</v>
      </c>
      <c r="C1689" s="151" t="s">
        <v>31</v>
      </c>
      <c r="D1689" s="152" t="s">
        <v>4384</v>
      </c>
    </row>
    <row r="1690" spans="1:4" x14ac:dyDescent="0.3">
      <c r="A1690" s="151">
        <v>93971</v>
      </c>
      <c r="B1690" s="151" t="s">
        <v>4385</v>
      </c>
      <c r="C1690" s="151" t="s">
        <v>31</v>
      </c>
      <c r="D1690" s="152" t="s">
        <v>4386</v>
      </c>
    </row>
    <row r="1691" spans="1:4" x14ac:dyDescent="0.3">
      <c r="A1691" s="151">
        <v>95108</v>
      </c>
      <c r="B1691" s="151" t="s">
        <v>4387</v>
      </c>
      <c r="C1691" s="151" t="s">
        <v>26</v>
      </c>
      <c r="D1691" s="152" t="s">
        <v>4388</v>
      </c>
    </row>
    <row r="1692" spans="1:4" x14ac:dyDescent="0.3">
      <c r="A1692" s="151">
        <v>100332</v>
      </c>
      <c r="B1692" s="151" t="s">
        <v>4389</v>
      </c>
      <c r="C1692" s="151" t="s">
        <v>2167</v>
      </c>
      <c r="D1692" s="152" t="s">
        <v>4390</v>
      </c>
    </row>
    <row r="1693" spans="1:4" x14ac:dyDescent="0.3">
      <c r="A1693" s="151">
        <v>100333</v>
      </c>
      <c r="B1693" s="151" t="s">
        <v>4391</v>
      </c>
      <c r="C1693" s="151" t="s">
        <v>2167</v>
      </c>
      <c r="D1693" s="152" t="s">
        <v>4392</v>
      </c>
    </row>
    <row r="1694" spans="1:4" x14ac:dyDescent="0.3">
      <c r="A1694" s="151">
        <v>100334</v>
      </c>
      <c r="B1694" s="151" t="s">
        <v>4393</v>
      </c>
      <c r="C1694" s="151" t="s">
        <v>2167</v>
      </c>
      <c r="D1694" s="152" t="s">
        <v>4394</v>
      </c>
    </row>
    <row r="1695" spans="1:4" x14ac:dyDescent="0.3">
      <c r="A1695" s="151">
        <v>100335</v>
      </c>
      <c r="B1695" s="151" t="s">
        <v>4395</v>
      </c>
      <c r="C1695" s="151" t="s">
        <v>2167</v>
      </c>
      <c r="D1695" s="152" t="s">
        <v>4396</v>
      </c>
    </row>
    <row r="1696" spans="1:4" x14ac:dyDescent="0.3">
      <c r="A1696" s="151">
        <v>100341</v>
      </c>
      <c r="B1696" s="151" t="s">
        <v>4397</v>
      </c>
      <c r="C1696" s="151" t="s">
        <v>2167</v>
      </c>
      <c r="D1696" s="152" t="s">
        <v>4398</v>
      </c>
    </row>
    <row r="1697" spans="1:4" x14ac:dyDescent="0.3">
      <c r="A1697" s="151">
        <v>100342</v>
      </c>
      <c r="B1697" s="151" t="s">
        <v>4399</v>
      </c>
      <c r="C1697" s="151" t="s">
        <v>38</v>
      </c>
      <c r="D1697" s="152" t="s">
        <v>3557</v>
      </c>
    </row>
    <row r="1698" spans="1:4" x14ac:dyDescent="0.3">
      <c r="A1698" s="151">
        <v>100343</v>
      </c>
      <c r="B1698" s="151" t="s">
        <v>4400</v>
      </c>
      <c r="C1698" s="151" t="s">
        <v>38</v>
      </c>
      <c r="D1698" s="152" t="s">
        <v>4401</v>
      </c>
    </row>
    <row r="1699" spans="1:4" x14ac:dyDescent="0.3">
      <c r="A1699" s="151">
        <v>100344</v>
      </c>
      <c r="B1699" s="151" t="s">
        <v>4402</v>
      </c>
      <c r="C1699" s="151" t="s">
        <v>38</v>
      </c>
      <c r="D1699" s="152" t="s">
        <v>3535</v>
      </c>
    </row>
    <row r="1700" spans="1:4" x14ac:dyDescent="0.3">
      <c r="A1700" s="151">
        <v>100345</v>
      </c>
      <c r="B1700" s="151" t="s">
        <v>4403</v>
      </c>
      <c r="C1700" s="151" t="s">
        <v>38</v>
      </c>
      <c r="D1700" s="152" t="s">
        <v>3162</v>
      </c>
    </row>
    <row r="1701" spans="1:4" x14ac:dyDescent="0.3">
      <c r="A1701" s="151">
        <v>100346</v>
      </c>
      <c r="B1701" s="151" t="s">
        <v>4404</v>
      </c>
      <c r="C1701" s="151" t="s">
        <v>38</v>
      </c>
      <c r="D1701" s="152" t="s">
        <v>4405</v>
      </c>
    </row>
    <row r="1702" spans="1:4" x14ac:dyDescent="0.3">
      <c r="A1702" s="151">
        <v>100347</v>
      </c>
      <c r="B1702" s="151" t="s">
        <v>4406</v>
      </c>
      <c r="C1702" s="151" t="s">
        <v>38</v>
      </c>
      <c r="D1702" s="152" t="s">
        <v>4407</v>
      </c>
    </row>
    <row r="1703" spans="1:4" x14ac:dyDescent="0.3">
      <c r="A1703" s="151">
        <v>100348</v>
      </c>
      <c r="B1703" s="151" t="s">
        <v>4408</v>
      </c>
      <c r="C1703" s="151" t="s">
        <v>38</v>
      </c>
      <c r="D1703" s="152" t="s">
        <v>4409</v>
      </c>
    </row>
    <row r="1704" spans="1:4" x14ac:dyDescent="0.3">
      <c r="A1704" s="151">
        <v>100349</v>
      </c>
      <c r="B1704" s="151" t="s">
        <v>4410</v>
      </c>
      <c r="C1704" s="151" t="s">
        <v>2203</v>
      </c>
      <c r="D1704" s="152" t="s">
        <v>4411</v>
      </c>
    </row>
    <row r="1705" spans="1:4" x14ac:dyDescent="0.3">
      <c r="A1705" s="151">
        <v>104841</v>
      </c>
      <c r="B1705" s="151" t="s">
        <v>4412</v>
      </c>
      <c r="C1705" s="151" t="s">
        <v>31</v>
      </c>
      <c r="D1705" s="152" t="s">
        <v>3286</v>
      </c>
    </row>
    <row r="1706" spans="1:4" x14ac:dyDescent="0.3">
      <c r="A1706" s="151">
        <v>104842</v>
      </c>
      <c r="B1706" s="151" t="s">
        <v>4413</v>
      </c>
      <c r="C1706" s="151" t="s">
        <v>31</v>
      </c>
      <c r="D1706" s="152" t="s">
        <v>4414</v>
      </c>
    </row>
    <row r="1707" spans="1:4" x14ac:dyDescent="0.3">
      <c r="A1707" s="151">
        <v>104843</v>
      </c>
      <c r="B1707" s="151" t="s">
        <v>4415</v>
      </c>
      <c r="C1707" s="151" t="s">
        <v>31</v>
      </c>
      <c r="D1707" s="152" t="s">
        <v>4416</v>
      </c>
    </row>
    <row r="1708" spans="1:4" x14ac:dyDescent="0.3">
      <c r="A1708" s="151">
        <v>104844</v>
      </c>
      <c r="B1708" s="151" t="s">
        <v>4417</v>
      </c>
      <c r="C1708" s="151" t="s">
        <v>31</v>
      </c>
      <c r="D1708" s="152" t="s">
        <v>4418</v>
      </c>
    </row>
    <row r="1709" spans="1:4" x14ac:dyDescent="0.3">
      <c r="A1709" s="151">
        <v>104845</v>
      </c>
      <c r="B1709" s="151" t="s">
        <v>4419</v>
      </c>
      <c r="C1709" s="151" t="s">
        <v>31</v>
      </c>
      <c r="D1709" s="152" t="s">
        <v>4420</v>
      </c>
    </row>
    <row r="1710" spans="1:4" x14ac:dyDescent="0.3">
      <c r="A1710" s="151">
        <v>104846</v>
      </c>
      <c r="B1710" s="151" t="s">
        <v>4421</v>
      </c>
      <c r="C1710" s="151" t="s">
        <v>31</v>
      </c>
      <c r="D1710" s="152" t="s">
        <v>4422</v>
      </c>
    </row>
    <row r="1711" spans="1:4" x14ac:dyDescent="0.3">
      <c r="A1711" s="151">
        <v>104847</v>
      </c>
      <c r="B1711" s="151" t="s">
        <v>4423</v>
      </c>
      <c r="C1711" s="151" t="s">
        <v>31</v>
      </c>
      <c r="D1711" s="152" t="s">
        <v>4424</v>
      </c>
    </row>
    <row r="1712" spans="1:4" x14ac:dyDescent="0.3">
      <c r="A1712" s="151">
        <v>104848</v>
      </c>
      <c r="B1712" s="151" t="s">
        <v>4425</v>
      </c>
      <c r="C1712" s="151" t="s">
        <v>31</v>
      </c>
      <c r="D1712" s="152" t="s">
        <v>4426</v>
      </c>
    </row>
    <row r="1713" spans="1:4" x14ac:dyDescent="0.3">
      <c r="A1713" s="151">
        <v>104849</v>
      </c>
      <c r="B1713" s="151" t="s">
        <v>4427</v>
      </c>
      <c r="C1713" s="151" t="s">
        <v>31</v>
      </c>
      <c r="D1713" s="152" t="s">
        <v>4428</v>
      </c>
    </row>
    <row r="1714" spans="1:4" x14ac:dyDescent="0.3">
      <c r="A1714" s="151">
        <v>104850</v>
      </c>
      <c r="B1714" s="151" t="s">
        <v>4429</v>
      </c>
      <c r="C1714" s="151" t="s">
        <v>31</v>
      </c>
      <c r="D1714" s="152" t="s">
        <v>4430</v>
      </c>
    </row>
    <row r="1715" spans="1:4" x14ac:dyDescent="0.3">
      <c r="A1715" s="151">
        <v>104851</v>
      </c>
      <c r="B1715" s="151" t="s">
        <v>4431</v>
      </c>
      <c r="C1715" s="151" t="s">
        <v>31</v>
      </c>
      <c r="D1715" s="152" t="s">
        <v>4432</v>
      </c>
    </row>
    <row r="1716" spans="1:4" x14ac:dyDescent="0.3">
      <c r="A1716" s="151">
        <v>104852</v>
      </c>
      <c r="B1716" s="151" t="s">
        <v>4433</v>
      </c>
      <c r="C1716" s="151" t="s">
        <v>31</v>
      </c>
      <c r="D1716" s="152" t="s">
        <v>4434</v>
      </c>
    </row>
    <row r="1717" spans="1:4" x14ac:dyDescent="0.3">
      <c r="A1717" s="151">
        <v>104853</v>
      </c>
      <c r="B1717" s="151" t="s">
        <v>4435</v>
      </c>
      <c r="C1717" s="151" t="s">
        <v>31</v>
      </c>
      <c r="D1717" s="152" t="s">
        <v>2916</v>
      </c>
    </row>
    <row r="1718" spans="1:4" x14ac:dyDescent="0.3">
      <c r="A1718" s="151">
        <v>104854</v>
      </c>
      <c r="B1718" s="151" t="s">
        <v>4436</v>
      </c>
      <c r="C1718" s="151" t="s">
        <v>31</v>
      </c>
      <c r="D1718" s="152" t="s">
        <v>4437</v>
      </c>
    </row>
    <row r="1719" spans="1:4" x14ac:dyDescent="0.3">
      <c r="A1719" s="151">
        <v>104855</v>
      </c>
      <c r="B1719" s="151" t="s">
        <v>4438</v>
      </c>
      <c r="C1719" s="151" t="s">
        <v>31</v>
      </c>
      <c r="D1719" s="152" t="s">
        <v>4439</v>
      </c>
    </row>
    <row r="1720" spans="1:4" x14ac:dyDescent="0.3">
      <c r="A1720" s="151">
        <v>104876</v>
      </c>
      <c r="B1720" s="151" t="s">
        <v>4440</v>
      </c>
      <c r="C1720" s="151" t="s">
        <v>26</v>
      </c>
      <c r="D1720" s="152" t="s">
        <v>4441</v>
      </c>
    </row>
    <row r="1721" spans="1:4" x14ac:dyDescent="0.3">
      <c r="A1721" s="151">
        <v>104877</v>
      </c>
      <c r="B1721" s="151" t="s">
        <v>4442</v>
      </c>
      <c r="C1721" s="151" t="s">
        <v>26</v>
      </c>
      <c r="D1721" s="152" t="s">
        <v>4443</v>
      </c>
    </row>
    <row r="1722" spans="1:4" x14ac:dyDescent="0.3">
      <c r="A1722" s="151">
        <v>104878</v>
      </c>
      <c r="B1722" s="151" t="s">
        <v>4444</v>
      </c>
      <c r="C1722" s="151" t="s">
        <v>26</v>
      </c>
      <c r="D1722" s="152" t="s">
        <v>4445</v>
      </c>
    </row>
    <row r="1723" spans="1:4" x14ac:dyDescent="0.3">
      <c r="A1723" s="151">
        <v>104879</v>
      </c>
      <c r="B1723" s="151" t="s">
        <v>4446</v>
      </c>
      <c r="C1723" s="151" t="s">
        <v>31</v>
      </c>
      <c r="D1723" s="152" t="s">
        <v>4447</v>
      </c>
    </row>
    <row r="1724" spans="1:4" x14ac:dyDescent="0.3">
      <c r="A1724" s="151">
        <v>104880</v>
      </c>
      <c r="B1724" s="151" t="s">
        <v>4448</v>
      </c>
      <c r="C1724" s="151" t="s">
        <v>31</v>
      </c>
      <c r="D1724" s="152" t="s">
        <v>4449</v>
      </c>
    </row>
    <row r="1725" spans="1:4" x14ac:dyDescent="0.3">
      <c r="A1725" s="151">
        <v>104886</v>
      </c>
      <c r="B1725" s="151" t="s">
        <v>4450</v>
      </c>
      <c r="C1725" s="151" t="s">
        <v>31</v>
      </c>
      <c r="D1725" s="152" t="s">
        <v>4451</v>
      </c>
    </row>
    <row r="1726" spans="1:4" x14ac:dyDescent="0.3">
      <c r="A1726" s="151">
        <v>104887</v>
      </c>
      <c r="B1726" s="151" t="s">
        <v>4452</v>
      </c>
      <c r="C1726" s="151" t="s">
        <v>31</v>
      </c>
      <c r="D1726" s="152" t="s">
        <v>4453</v>
      </c>
    </row>
    <row r="1727" spans="1:4" x14ac:dyDescent="0.3">
      <c r="A1727" s="151">
        <v>104888</v>
      </c>
      <c r="B1727" s="151" t="s">
        <v>4454</v>
      </c>
      <c r="C1727" s="151" t="s">
        <v>31</v>
      </c>
      <c r="D1727" s="152" t="s">
        <v>4455</v>
      </c>
    </row>
    <row r="1728" spans="1:4" x14ac:dyDescent="0.3">
      <c r="A1728" s="151">
        <v>104889</v>
      </c>
      <c r="B1728" s="151" t="s">
        <v>4456</v>
      </c>
      <c r="C1728" s="151" t="s">
        <v>31</v>
      </c>
      <c r="D1728" s="152" t="s">
        <v>4457</v>
      </c>
    </row>
    <row r="1729" spans="1:4" x14ac:dyDescent="0.3">
      <c r="A1729" s="151">
        <v>104890</v>
      </c>
      <c r="B1729" s="151" t="s">
        <v>4458</v>
      </c>
      <c r="C1729" s="151" t="s">
        <v>31</v>
      </c>
      <c r="D1729" s="152" t="s">
        <v>4459</v>
      </c>
    </row>
    <row r="1730" spans="1:4" x14ac:dyDescent="0.3">
      <c r="A1730" s="151">
        <v>104891</v>
      </c>
      <c r="B1730" s="151" t="s">
        <v>4460</v>
      </c>
      <c r="C1730" s="151" t="s">
        <v>31</v>
      </c>
      <c r="D1730" s="152" t="s">
        <v>4461</v>
      </c>
    </row>
    <row r="1731" spans="1:4" x14ac:dyDescent="0.3">
      <c r="A1731" s="151">
        <v>104892</v>
      </c>
      <c r="B1731" s="151" t="s">
        <v>4462</v>
      </c>
      <c r="C1731" s="151" t="s">
        <v>31</v>
      </c>
      <c r="D1731" s="152" t="s">
        <v>4463</v>
      </c>
    </row>
    <row r="1732" spans="1:4" x14ac:dyDescent="0.3">
      <c r="A1732" s="151">
        <v>102989</v>
      </c>
      <c r="B1732" s="151" t="s">
        <v>4464</v>
      </c>
      <c r="C1732" s="151" t="s">
        <v>31</v>
      </c>
      <c r="D1732" s="152" t="s">
        <v>4465</v>
      </c>
    </row>
    <row r="1733" spans="1:4" x14ac:dyDescent="0.3">
      <c r="A1733" s="151">
        <v>102990</v>
      </c>
      <c r="B1733" s="151" t="s">
        <v>4466</v>
      </c>
      <c r="C1733" s="151" t="s">
        <v>31</v>
      </c>
      <c r="D1733" s="152" t="s">
        <v>4467</v>
      </c>
    </row>
    <row r="1734" spans="1:4" x14ac:dyDescent="0.3">
      <c r="A1734" s="151">
        <v>102991</v>
      </c>
      <c r="B1734" s="151" t="s">
        <v>4468</v>
      </c>
      <c r="C1734" s="151" t="s">
        <v>31</v>
      </c>
      <c r="D1734" s="152" t="s">
        <v>4469</v>
      </c>
    </row>
    <row r="1735" spans="1:4" x14ac:dyDescent="0.3">
      <c r="A1735" s="151">
        <v>102992</v>
      </c>
      <c r="B1735" s="151" t="s">
        <v>4470</v>
      </c>
      <c r="C1735" s="151" t="s">
        <v>31</v>
      </c>
      <c r="D1735" s="152" t="s">
        <v>4471</v>
      </c>
    </row>
    <row r="1736" spans="1:4" x14ac:dyDescent="0.3">
      <c r="A1736" s="151">
        <v>102993</v>
      </c>
      <c r="B1736" s="151" t="s">
        <v>4472</v>
      </c>
      <c r="C1736" s="151" t="s">
        <v>31</v>
      </c>
      <c r="D1736" s="152" t="s">
        <v>4473</v>
      </c>
    </row>
    <row r="1737" spans="1:4" x14ac:dyDescent="0.3">
      <c r="A1737" s="151">
        <v>102994</v>
      </c>
      <c r="B1737" s="151" t="s">
        <v>4474</v>
      </c>
      <c r="C1737" s="151" t="s">
        <v>31</v>
      </c>
      <c r="D1737" s="152" t="s">
        <v>4475</v>
      </c>
    </row>
    <row r="1738" spans="1:4" x14ac:dyDescent="0.3">
      <c r="A1738" s="151">
        <v>102995</v>
      </c>
      <c r="B1738" s="151" t="s">
        <v>4476</v>
      </c>
      <c r="C1738" s="151" t="s">
        <v>31</v>
      </c>
      <c r="D1738" s="152" t="s">
        <v>4477</v>
      </c>
    </row>
    <row r="1739" spans="1:4" x14ac:dyDescent="0.3">
      <c r="A1739" s="151">
        <v>102996</v>
      </c>
      <c r="B1739" s="151" t="s">
        <v>4478</v>
      </c>
      <c r="C1739" s="151" t="s">
        <v>31</v>
      </c>
      <c r="D1739" s="152" t="s">
        <v>4479</v>
      </c>
    </row>
    <row r="1740" spans="1:4" x14ac:dyDescent="0.3">
      <c r="A1740" s="151">
        <v>102997</v>
      </c>
      <c r="B1740" s="151" t="s">
        <v>4480</v>
      </c>
      <c r="C1740" s="151" t="s">
        <v>31</v>
      </c>
      <c r="D1740" s="152" t="s">
        <v>4481</v>
      </c>
    </row>
    <row r="1741" spans="1:4" x14ac:dyDescent="0.3">
      <c r="A1741" s="151">
        <v>102998</v>
      </c>
      <c r="B1741" s="151" t="s">
        <v>4482</v>
      </c>
      <c r="C1741" s="151" t="s">
        <v>31</v>
      </c>
      <c r="D1741" s="152" t="s">
        <v>4483</v>
      </c>
    </row>
    <row r="1742" spans="1:4" x14ac:dyDescent="0.3">
      <c r="A1742" s="151">
        <v>102999</v>
      </c>
      <c r="B1742" s="151" t="s">
        <v>4484</v>
      </c>
      <c r="C1742" s="151" t="s">
        <v>31</v>
      </c>
      <c r="D1742" s="152" t="s">
        <v>4485</v>
      </c>
    </row>
    <row r="1743" spans="1:4" x14ac:dyDescent="0.3">
      <c r="A1743" s="151">
        <v>103000</v>
      </c>
      <c r="B1743" s="151" t="s">
        <v>4486</v>
      </c>
      <c r="C1743" s="151" t="s">
        <v>31</v>
      </c>
      <c r="D1743" s="152" t="s">
        <v>4487</v>
      </c>
    </row>
    <row r="1744" spans="1:4" x14ac:dyDescent="0.3">
      <c r="A1744" s="151">
        <v>103001</v>
      </c>
      <c r="B1744" s="151" t="s">
        <v>4488</v>
      </c>
      <c r="C1744" s="151" t="s">
        <v>26</v>
      </c>
      <c r="D1744" s="152" t="s">
        <v>4489</v>
      </c>
    </row>
    <row r="1745" spans="1:4" x14ac:dyDescent="0.3">
      <c r="A1745" s="151">
        <v>103002</v>
      </c>
      <c r="B1745" s="151" t="s">
        <v>4490</v>
      </c>
      <c r="C1745" s="151" t="s">
        <v>26</v>
      </c>
      <c r="D1745" s="152" t="s">
        <v>4491</v>
      </c>
    </row>
    <row r="1746" spans="1:4" x14ac:dyDescent="0.3">
      <c r="A1746" s="151">
        <v>103003</v>
      </c>
      <c r="B1746" s="151" t="s">
        <v>4492</v>
      </c>
      <c r="C1746" s="151" t="s">
        <v>26</v>
      </c>
      <c r="D1746" s="152" t="s">
        <v>4493</v>
      </c>
    </row>
    <row r="1747" spans="1:4" x14ac:dyDescent="0.3">
      <c r="A1747" s="151">
        <v>103005</v>
      </c>
      <c r="B1747" s="151" t="s">
        <v>4494</v>
      </c>
      <c r="C1747" s="151" t="s">
        <v>26</v>
      </c>
      <c r="D1747" s="152" t="s">
        <v>4495</v>
      </c>
    </row>
    <row r="1748" spans="1:4" x14ac:dyDescent="0.3">
      <c r="A1748" s="151">
        <v>103006</v>
      </c>
      <c r="B1748" s="151" t="s">
        <v>4496</v>
      </c>
      <c r="C1748" s="151" t="s">
        <v>26</v>
      </c>
      <c r="D1748" s="152" t="s">
        <v>4497</v>
      </c>
    </row>
    <row r="1749" spans="1:4" x14ac:dyDescent="0.3">
      <c r="A1749" s="151">
        <v>103007</v>
      </c>
      <c r="B1749" s="151" t="s">
        <v>4498</v>
      </c>
      <c r="C1749" s="151" t="s">
        <v>26</v>
      </c>
      <c r="D1749" s="152" t="s">
        <v>4499</v>
      </c>
    </row>
    <row r="1750" spans="1:4" x14ac:dyDescent="0.3">
      <c r="A1750" s="151">
        <v>97933</v>
      </c>
      <c r="B1750" s="151" t="s">
        <v>4500</v>
      </c>
      <c r="C1750" s="151" t="s">
        <v>26</v>
      </c>
      <c r="D1750" s="152" t="s">
        <v>4501</v>
      </c>
    </row>
    <row r="1751" spans="1:4" x14ac:dyDescent="0.3">
      <c r="A1751" s="151">
        <v>97934</v>
      </c>
      <c r="B1751" s="151" t="s">
        <v>4502</v>
      </c>
      <c r="C1751" s="151" t="s">
        <v>26</v>
      </c>
      <c r="D1751" s="152" t="s">
        <v>4503</v>
      </c>
    </row>
    <row r="1752" spans="1:4" x14ac:dyDescent="0.3">
      <c r="A1752" s="151">
        <v>97935</v>
      </c>
      <c r="B1752" s="151" t="s">
        <v>4504</v>
      </c>
      <c r="C1752" s="151" t="s">
        <v>26</v>
      </c>
      <c r="D1752" s="152" t="s">
        <v>4505</v>
      </c>
    </row>
    <row r="1753" spans="1:4" x14ac:dyDescent="0.3">
      <c r="A1753" s="151">
        <v>97936</v>
      </c>
      <c r="B1753" s="151" t="s">
        <v>4506</v>
      </c>
      <c r="C1753" s="151" t="s">
        <v>26</v>
      </c>
      <c r="D1753" s="152" t="s">
        <v>4507</v>
      </c>
    </row>
    <row r="1754" spans="1:4" x14ac:dyDescent="0.3">
      <c r="A1754" s="151">
        <v>97947</v>
      </c>
      <c r="B1754" s="151" t="s">
        <v>4508</v>
      </c>
      <c r="C1754" s="151" t="s">
        <v>26</v>
      </c>
      <c r="D1754" s="152" t="s">
        <v>4509</v>
      </c>
    </row>
    <row r="1755" spans="1:4" x14ac:dyDescent="0.3">
      <c r="A1755" s="151">
        <v>97948</v>
      </c>
      <c r="B1755" s="151" t="s">
        <v>4510</v>
      </c>
      <c r="C1755" s="151" t="s">
        <v>26</v>
      </c>
      <c r="D1755" s="152" t="s">
        <v>4511</v>
      </c>
    </row>
    <row r="1756" spans="1:4" x14ac:dyDescent="0.3">
      <c r="A1756" s="151">
        <v>97949</v>
      </c>
      <c r="B1756" s="151" t="s">
        <v>4512</v>
      </c>
      <c r="C1756" s="151" t="s">
        <v>26</v>
      </c>
      <c r="D1756" s="152" t="s">
        <v>4513</v>
      </c>
    </row>
    <row r="1757" spans="1:4" x14ac:dyDescent="0.3">
      <c r="A1757" s="151">
        <v>97950</v>
      </c>
      <c r="B1757" s="151" t="s">
        <v>4514</v>
      </c>
      <c r="C1757" s="151" t="s">
        <v>26</v>
      </c>
      <c r="D1757" s="152" t="s">
        <v>4515</v>
      </c>
    </row>
    <row r="1758" spans="1:4" x14ac:dyDescent="0.3">
      <c r="A1758" s="151">
        <v>97951</v>
      </c>
      <c r="B1758" s="151" t="s">
        <v>4516</v>
      </c>
      <c r="C1758" s="151" t="s">
        <v>26</v>
      </c>
      <c r="D1758" s="152" t="s">
        <v>4517</v>
      </c>
    </row>
    <row r="1759" spans="1:4" x14ac:dyDescent="0.3">
      <c r="A1759" s="151">
        <v>97952</v>
      </c>
      <c r="B1759" s="151" t="s">
        <v>4518</v>
      </c>
      <c r="C1759" s="151" t="s">
        <v>26</v>
      </c>
      <c r="D1759" s="152" t="s">
        <v>4519</v>
      </c>
    </row>
    <row r="1760" spans="1:4" x14ac:dyDescent="0.3">
      <c r="A1760" s="151">
        <v>97953</v>
      </c>
      <c r="B1760" s="151" t="s">
        <v>4520</v>
      </c>
      <c r="C1760" s="151" t="s">
        <v>26</v>
      </c>
      <c r="D1760" s="152" t="s">
        <v>4521</v>
      </c>
    </row>
    <row r="1761" spans="1:4" x14ac:dyDescent="0.3">
      <c r="A1761" s="151">
        <v>97955</v>
      </c>
      <c r="B1761" s="151" t="s">
        <v>4522</v>
      </c>
      <c r="C1761" s="151" t="s">
        <v>26</v>
      </c>
      <c r="D1761" s="152" t="s">
        <v>4523</v>
      </c>
    </row>
    <row r="1762" spans="1:4" x14ac:dyDescent="0.3">
      <c r="A1762" s="151">
        <v>97956</v>
      </c>
      <c r="B1762" s="151" t="s">
        <v>4524</v>
      </c>
      <c r="C1762" s="151" t="s">
        <v>26</v>
      </c>
      <c r="D1762" s="152" t="s">
        <v>4525</v>
      </c>
    </row>
    <row r="1763" spans="1:4" x14ac:dyDescent="0.3">
      <c r="A1763" s="151">
        <v>97957</v>
      </c>
      <c r="B1763" s="151" t="s">
        <v>4526</v>
      </c>
      <c r="C1763" s="151" t="s">
        <v>26</v>
      </c>
      <c r="D1763" s="152" t="s">
        <v>4527</v>
      </c>
    </row>
    <row r="1764" spans="1:4" x14ac:dyDescent="0.3">
      <c r="A1764" s="151">
        <v>97961</v>
      </c>
      <c r="B1764" s="151" t="s">
        <v>4528</v>
      </c>
      <c r="C1764" s="151" t="s">
        <v>26</v>
      </c>
      <c r="D1764" s="152" t="s">
        <v>4529</v>
      </c>
    </row>
    <row r="1765" spans="1:4" x14ac:dyDescent="0.3">
      <c r="A1765" s="151">
        <v>97973</v>
      </c>
      <c r="B1765" s="151" t="s">
        <v>4530</v>
      </c>
      <c r="C1765" s="151" t="s">
        <v>26</v>
      </c>
      <c r="D1765" s="152" t="s">
        <v>4531</v>
      </c>
    </row>
    <row r="1766" spans="1:4" x14ac:dyDescent="0.3">
      <c r="A1766" s="151">
        <v>97974</v>
      </c>
      <c r="B1766" s="151" t="s">
        <v>4532</v>
      </c>
      <c r="C1766" s="151" t="s">
        <v>26</v>
      </c>
      <c r="D1766" s="152" t="s">
        <v>4533</v>
      </c>
    </row>
    <row r="1767" spans="1:4" x14ac:dyDescent="0.3">
      <c r="A1767" s="151">
        <v>97975</v>
      </c>
      <c r="B1767" s="151" t="s">
        <v>4534</v>
      </c>
      <c r="C1767" s="151" t="s">
        <v>26</v>
      </c>
      <c r="D1767" s="152" t="s">
        <v>4535</v>
      </c>
    </row>
    <row r="1768" spans="1:4" x14ac:dyDescent="0.3">
      <c r="A1768" s="151">
        <v>97976</v>
      </c>
      <c r="B1768" s="151" t="s">
        <v>4536</v>
      </c>
      <c r="C1768" s="151" t="s">
        <v>26</v>
      </c>
      <c r="D1768" s="152" t="s">
        <v>4537</v>
      </c>
    </row>
    <row r="1769" spans="1:4" x14ac:dyDescent="0.3">
      <c r="A1769" s="151">
        <v>97977</v>
      </c>
      <c r="B1769" s="151" t="s">
        <v>4538</v>
      </c>
      <c r="C1769" s="151" t="s">
        <v>26</v>
      </c>
      <c r="D1769" s="152" t="s">
        <v>4539</v>
      </c>
    </row>
    <row r="1770" spans="1:4" x14ac:dyDescent="0.3">
      <c r="A1770" s="151">
        <v>97978</v>
      </c>
      <c r="B1770" s="151" t="s">
        <v>4540</v>
      </c>
      <c r="C1770" s="151" t="s">
        <v>26</v>
      </c>
      <c r="D1770" s="152" t="s">
        <v>4541</v>
      </c>
    </row>
    <row r="1771" spans="1:4" x14ac:dyDescent="0.3">
      <c r="A1771" s="151">
        <v>97980</v>
      </c>
      <c r="B1771" s="151" t="s">
        <v>4542</v>
      </c>
      <c r="C1771" s="151" t="s">
        <v>26</v>
      </c>
      <c r="D1771" s="152" t="s">
        <v>4543</v>
      </c>
    </row>
    <row r="1772" spans="1:4" x14ac:dyDescent="0.3">
      <c r="A1772" s="151">
        <v>97981</v>
      </c>
      <c r="B1772" s="151" t="s">
        <v>4544</v>
      </c>
      <c r="C1772" s="151" t="s">
        <v>31</v>
      </c>
      <c r="D1772" s="152" t="s">
        <v>4545</v>
      </c>
    </row>
    <row r="1773" spans="1:4" x14ac:dyDescent="0.3">
      <c r="A1773" s="151">
        <v>97983</v>
      </c>
      <c r="B1773" s="151" t="s">
        <v>4546</v>
      </c>
      <c r="C1773" s="151" t="s">
        <v>31</v>
      </c>
      <c r="D1773" s="152" t="s">
        <v>4547</v>
      </c>
    </row>
    <row r="1774" spans="1:4" x14ac:dyDescent="0.3">
      <c r="A1774" s="151">
        <v>97985</v>
      </c>
      <c r="B1774" s="151" t="s">
        <v>4548</v>
      </c>
      <c r="C1774" s="151" t="s">
        <v>31</v>
      </c>
      <c r="D1774" s="152" t="s">
        <v>4549</v>
      </c>
    </row>
    <row r="1775" spans="1:4" x14ac:dyDescent="0.3">
      <c r="A1775" s="151">
        <v>97987</v>
      </c>
      <c r="B1775" s="151" t="s">
        <v>4550</v>
      </c>
      <c r="C1775" s="151" t="s">
        <v>31</v>
      </c>
      <c r="D1775" s="152" t="s">
        <v>4551</v>
      </c>
    </row>
    <row r="1776" spans="1:4" x14ac:dyDescent="0.3">
      <c r="A1776" s="151">
        <v>97988</v>
      </c>
      <c r="B1776" s="151" t="s">
        <v>4552</v>
      </c>
      <c r="C1776" s="151" t="s">
        <v>26</v>
      </c>
      <c r="D1776" s="152" t="s">
        <v>4553</v>
      </c>
    </row>
    <row r="1777" spans="1:4" x14ac:dyDescent="0.3">
      <c r="A1777" s="151">
        <v>97989</v>
      </c>
      <c r="B1777" s="151" t="s">
        <v>4554</v>
      </c>
      <c r="C1777" s="151" t="s">
        <v>31</v>
      </c>
      <c r="D1777" s="152" t="s">
        <v>4555</v>
      </c>
    </row>
    <row r="1778" spans="1:4" x14ac:dyDescent="0.3">
      <c r="A1778" s="151">
        <v>97991</v>
      </c>
      <c r="B1778" s="151" t="s">
        <v>4556</v>
      </c>
      <c r="C1778" s="151" t="s">
        <v>31</v>
      </c>
      <c r="D1778" s="152" t="s">
        <v>4557</v>
      </c>
    </row>
    <row r="1779" spans="1:4" x14ac:dyDescent="0.3">
      <c r="A1779" s="151">
        <v>97992</v>
      </c>
      <c r="B1779" s="151" t="s">
        <v>4558</v>
      </c>
      <c r="C1779" s="151" t="s">
        <v>26</v>
      </c>
      <c r="D1779" s="152" t="s">
        <v>4559</v>
      </c>
    </row>
    <row r="1780" spans="1:4" x14ac:dyDescent="0.3">
      <c r="A1780" s="151">
        <v>97993</v>
      </c>
      <c r="B1780" s="151" t="s">
        <v>4560</v>
      </c>
      <c r="C1780" s="151" t="s">
        <v>31</v>
      </c>
      <c r="D1780" s="152" t="s">
        <v>4561</v>
      </c>
    </row>
    <row r="1781" spans="1:4" x14ac:dyDescent="0.3">
      <c r="A1781" s="151">
        <v>97994</v>
      </c>
      <c r="B1781" s="151" t="s">
        <v>4562</v>
      </c>
      <c r="C1781" s="151" t="s">
        <v>26</v>
      </c>
      <c r="D1781" s="152" t="s">
        <v>4563</v>
      </c>
    </row>
    <row r="1782" spans="1:4" x14ac:dyDescent="0.3">
      <c r="A1782" s="151">
        <v>97995</v>
      </c>
      <c r="B1782" s="151" t="s">
        <v>4564</v>
      </c>
      <c r="C1782" s="151" t="s">
        <v>31</v>
      </c>
      <c r="D1782" s="152" t="s">
        <v>4565</v>
      </c>
    </row>
    <row r="1783" spans="1:4" x14ac:dyDescent="0.3">
      <c r="A1783" s="151">
        <v>97996</v>
      </c>
      <c r="B1783" s="151" t="s">
        <v>4566</v>
      </c>
      <c r="C1783" s="151" t="s">
        <v>26</v>
      </c>
      <c r="D1783" s="152" t="s">
        <v>4567</v>
      </c>
    </row>
    <row r="1784" spans="1:4" x14ac:dyDescent="0.3">
      <c r="A1784" s="151">
        <v>97997</v>
      </c>
      <c r="B1784" s="151" t="s">
        <v>4568</v>
      </c>
      <c r="C1784" s="151" t="s">
        <v>31</v>
      </c>
      <c r="D1784" s="152" t="s">
        <v>4569</v>
      </c>
    </row>
    <row r="1785" spans="1:4" x14ac:dyDescent="0.3">
      <c r="A1785" s="151">
        <v>97999</v>
      </c>
      <c r="B1785" s="151" t="s">
        <v>4570</v>
      </c>
      <c r="C1785" s="151" t="s">
        <v>31</v>
      </c>
      <c r="D1785" s="152" t="s">
        <v>4571</v>
      </c>
    </row>
    <row r="1786" spans="1:4" x14ac:dyDescent="0.3">
      <c r="A1786" s="151">
        <v>98001</v>
      </c>
      <c r="B1786" s="151" t="s">
        <v>4572</v>
      </c>
      <c r="C1786" s="151" t="s">
        <v>31</v>
      </c>
      <c r="D1786" s="152" t="s">
        <v>4573</v>
      </c>
    </row>
    <row r="1787" spans="1:4" x14ac:dyDescent="0.3">
      <c r="A1787" s="151">
        <v>98002</v>
      </c>
      <c r="B1787" s="151" t="s">
        <v>4574</v>
      </c>
      <c r="C1787" s="151" t="s">
        <v>26</v>
      </c>
      <c r="D1787" s="152" t="s">
        <v>4575</v>
      </c>
    </row>
    <row r="1788" spans="1:4" x14ac:dyDescent="0.3">
      <c r="A1788" s="151">
        <v>98003</v>
      </c>
      <c r="B1788" s="151" t="s">
        <v>4576</v>
      </c>
      <c r="C1788" s="151" t="s">
        <v>31</v>
      </c>
      <c r="D1788" s="152" t="s">
        <v>4577</v>
      </c>
    </row>
    <row r="1789" spans="1:4" x14ac:dyDescent="0.3">
      <c r="A1789" s="151">
        <v>98005</v>
      </c>
      <c r="B1789" s="151" t="s">
        <v>4578</v>
      </c>
      <c r="C1789" s="151" t="s">
        <v>31</v>
      </c>
      <c r="D1789" s="152" t="s">
        <v>4579</v>
      </c>
    </row>
    <row r="1790" spans="1:4" x14ac:dyDescent="0.3">
      <c r="A1790" s="151">
        <v>98006</v>
      </c>
      <c r="B1790" s="151" t="s">
        <v>4580</v>
      </c>
      <c r="C1790" s="151" t="s">
        <v>26</v>
      </c>
      <c r="D1790" s="152" t="s">
        <v>4581</v>
      </c>
    </row>
    <row r="1791" spans="1:4" x14ac:dyDescent="0.3">
      <c r="A1791" s="151">
        <v>98007</v>
      </c>
      <c r="B1791" s="151" t="s">
        <v>4582</v>
      </c>
      <c r="C1791" s="151" t="s">
        <v>31</v>
      </c>
      <c r="D1791" s="152" t="s">
        <v>4583</v>
      </c>
    </row>
    <row r="1792" spans="1:4" x14ac:dyDescent="0.3">
      <c r="A1792" s="151">
        <v>98008</v>
      </c>
      <c r="B1792" s="151" t="s">
        <v>4584</v>
      </c>
      <c r="C1792" s="151" t="s">
        <v>26</v>
      </c>
      <c r="D1792" s="152" t="s">
        <v>4585</v>
      </c>
    </row>
    <row r="1793" spans="1:4" x14ac:dyDescent="0.3">
      <c r="A1793" s="151">
        <v>98009</v>
      </c>
      <c r="B1793" s="151" t="s">
        <v>4586</v>
      </c>
      <c r="C1793" s="151" t="s">
        <v>31</v>
      </c>
      <c r="D1793" s="152" t="s">
        <v>4571</v>
      </c>
    </row>
    <row r="1794" spans="1:4" x14ac:dyDescent="0.3">
      <c r="A1794" s="151">
        <v>98010</v>
      </c>
      <c r="B1794" s="151" t="s">
        <v>4587</v>
      </c>
      <c r="C1794" s="151" t="s">
        <v>26</v>
      </c>
      <c r="D1794" s="152" t="s">
        <v>4588</v>
      </c>
    </row>
    <row r="1795" spans="1:4" x14ac:dyDescent="0.3">
      <c r="A1795" s="151">
        <v>98011</v>
      </c>
      <c r="B1795" s="151" t="s">
        <v>4589</v>
      </c>
      <c r="C1795" s="151" t="s">
        <v>31</v>
      </c>
      <c r="D1795" s="152" t="s">
        <v>4573</v>
      </c>
    </row>
    <row r="1796" spans="1:4" x14ac:dyDescent="0.3">
      <c r="A1796" s="151">
        <v>98012</v>
      </c>
      <c r="B1796" s="151" t="s">
        <v>4590</v>
      </c>
      <c r="C1796" s="151" t="s">
        <v>26</v>
      </c>
      <c r="D1796" s="152" t="s">
        <v>4591</v>
      </c>
    </row>
    <row r="1797" spans="1:4" x14ac:dyDescent="0.3">
      <c r="A1797" s="151">
        <v>98013</v>
      </c>
      <c r="B1797" s="151" t="s">
        <v>4592</v>
      </c>
      <c r="C1797" s="151" t="s">
        <v>31</v>
      </c>
      <c r="D1797" s="152" t="s">
        <v>4577</v>
      </c>
    </row>
    <row r="1798" spans="1:4" x14ac:dyDescent="0.3">
      <c r="A1798" s="151">
        <v>98014</v>
      </c>
      <c r="B1798" s="151" t="s">
        <v>4593</v>
      </c>
      <c r="C1798" s="151" t="s">
        <v>26</v>
      </c>
      <c r="D1798" s="152" t="s">
        <v>4594</v>
      </c>
    </row>
    <row r="1799" spans="1:4" x14ac:dyDescent="0.3">
      <c r="A1799" s="151">
        <v>98015</v>
      </c>
      <c r="B1799" s="151" t="s">
        <v>4595</v>
      </c>
      <c r="C1799" s="151" t="s">
        <v>31</v>
      </c>
      <c r="D1799" s="152" t="s">
        <v>4579</v>
      </c>
    </row>
    <row r="1800" spans="1:4" x14ac:dyDescent="0.3">
      <c r="A1800" s="151">
        <v>98016</v>
      </c>
      <c r="B1800" s="151" t="s">
        <v>4596</v>
      </c>
      <c r="C1800" s="151" t="s">
        <v>26</v>
      </c>
      <c r="D1800" s="152" t="s">
        <v>4597</v>
      </c>
    </row>
    <row r="1801" spans="1:4" x14ac:dyDescent="0.3">
      <c r="A1801" s="151">
        <v>98017</v>
      </c>
      <c r="B1801" s="151" t="s">
        <v>4598</v>
      </c>
      <c r="C1801" s="151" t="s">
        <v>31</v>
      </c>
      <c r="D1801" s="152" t="s">
        <v>4583</v>
      </c>
    </row>
    <row r="1802" spans="1:4" x14ac:dyDescent="0.3">
      <c r="A1802" s="151">
        <v>98018</v>
      </c>
      <c r="B1802" s="151" t="s">
        <v>4599</v>
      </c>
      <c r="C1802" s="151" t="s">
        <v>26</v>
      </c>
      <c r="D1802" s="152" t="s">
        <v>4600</v>
      </c>
    </row>
    <row r="1803" spans="1:4" x14ac:dyDescent="0.3">
      <c r="A1803" s="151">
        <v>98019</v>
      </c>
      <c r="B1803" s="151" t="s">
        <v>4601</v>
      </c>
      <c r="C1803" s="151" t="s">
        <v>31</v>
      </c>
      <c r="D1803" s="152" t="s">
        <v>4602</v>
      </c>
    </row>
    <row r="1804" spans="1:4" x14ac:dyDescent="0.3">
      <c r="A1804" s="151">
        <v>98020</v>
      </c>
      <c r="B1804" s="151" t="s">
        <v>4603</v>
      </c>
      <c r="C1804" s="151" t="s">
        <v>26</v>
      </c>
      <c r="D1804" s="152" t="s">
        <v>4604</v>
      </c>
    </row>
    <row r="1805" spans="1:4" x14ac:dyDescent="0.3">
      <c r="A1805" s="151">
        <v>98021</v>
      </c>
      <c r="B1805" s="151" t="s">
        <v>4605</v>
      </c>
      <c r="C1805" s="151" t="s">
        <v>31</v>
      </c>
      <c r="D1805" s="152" t="s">
        <v>4606</v>
      </c>
    </row>
    <row r="1806" spans="1:4" x14ac:dyDescent="0.3">
      <c r="A1806" s="151">
        <v>98022</v>
      </c>
      <c r="B1806" s="151" t="s">
        <v>4607</v>
      </c>
      <c r="C1806" s="151" t="s">
        <v>26</v>
      </c>
      <c r="D1806" s="152" t="s">
        <v>4608</v>
      </c>
    </row>
    <row r="1807" spans="1:4" x14ac:dyDescent="0.3">
      <c r="A1807" s="151">
        <v>98023</v>
      </c>
      <c r="B1807" s="151" t="s">
        <v>4609</v>
      </c>
      <c r="C1807" s="151" t="s">
        <v>31</v>
      </c>
      <c r="D1807" s="152" t="s">
        <v>4610</v>
      </c>
    </row>
    <row r="1808" spans="1:4" x14ac:dyDescent="0.3">
      <c r="A1808" s="151">
        <v>98024</v>
      </c>
      <c r="B1808" s="151" t="s">
        <v>4611</v>
      </c>
      <c r="C1808" s="151" t="s">
        <v>26</v>
      </c>
      <c r="D1808" s="152" t="s">
        <v>4612</v>
      </c>
    </row>
    <row r="1809" spans="1:4" x14ac:dyDescent="0.3">
      <c r="A1809" s="151">
        <v>98025</v>
      </c>
      <c r="B1809" s="151" t="s">
        <v>4613</v>
      </c>
      <c r="C1809" s="151" t="s">
        <v>31</v>
      </c>
      <c r="D1809" s="152" t="s">
        <v>4614</v>
      </c>
    </row>
    <row r="1810" spans="1:4" x14ac:dyDescent="0.3">
      <c r="A1810" s="151">
        <v>98026</v>
      </c>
      <c r="B1810" s="151" t="s">
        <v>4615</v>
      </c>
      <c r="C1810" s="151" t="s">
        <v>26</v>
      </c>
      <c r="D1810" s="152" t="s">
        <v>4616</v>
      </c>
    </row>
    <row r="1811" spans="1:4" x14ac:dyDescent="0.3">
      <c r="A1811" s="151">
        <v>98027</v>
      </c>
      <c r="B1811" s="151" t="s">
        <v>4617</v>
      </c>
      <c r="C1811" s="151" t="s">
        <v>31</v>
      </c>
      <c r="D1811" s="152" t="s">
        <v>4602</v>
      </c>
    </row>
    <row r="1812" spans="1:4" x14ac:dyDescent="0.3">
      <c r="A1812" s="151">
        <v>98028</v>
      </c>
      <c r="B1812" s="151" t="s">
        <v>4618</v>
      </c>
      <c r="C1812" s="151" t="s">
        <v>26</v>
      </c>
      <c r="D1812" s="152" t="s">
        <v>4619</v>
      </c>
    </row>
    <row r="1813" spans="1:4" x14ac:dyDescent="0.3">
      <c r="A1813" s="151">
        <v>98029</v>
      </c>
      <c r="B1813" s="151" t="s">
        <v>4620</v>
      </c>
      <c r="C1813" s="151" t="s">
        <v>31</v>
      </c>
      <c r="D1813" s="152" t="s">
        <v>4621</v>
      </c>
    </row>
    <row r="1814" spans="1:4" x14ac:dyDescent="0.3">
      <c r="A1814" s="151">
        <v>98030</v>
      </c>
      <c r="B1814" s="151" t="s">
        <v>4622</v>
      </c>
      <c r="C1814" s="151" t="s">
        <v>26</v>
      </c>
      <c r="D1814" s="152" t="s">
        <v>4623</v>
      </c>
    </row>
    <row r="1815" spans="1:4" x14ac:dyDescent="0.3">
      <c r="A1815" s="151">
        <v>98031</v>
      </c>
      <c r="B1815" s="151" t="s">
        <v>4624</v>
      </c>
      <c r="C1815" s="151" t="s">
        <v>31</v>
      </c>
      <c r="D1815" s="152" t="s">
        <v>4625</v>
      </c>
    </row>
    <row r="1816" spans="1:4" x14ac:dyDescent="0.3">
      <c r="A1816" s="151">
        <v>98032</v>
      </c>
      <c r="B1816" s="151" t="s">
        <v>4626</v>
      </c>
      <c r="C1816" s="151" t="s">
        <v>26</v>
      </c>
      <c r="D1816" s="152" t="s">
        <v>4627</v>
      </c>
    </row>
    <row r="1817" spans="1:4" x14ac:dyDescent="0.3">
      <c r="A1817" s="151">
        <v>98033</v>
      </c>
      <c r="B1817" s="151" t="s">
        <v>4628</v>
      </c>
      <c r="C1817" s="151" t="s">
        <v>31</v>
      </c>
      <c r="D1817" s="152" t="s">
        <v>4629</v>
      </c>
    </row>
    <row r="1818" spans="1:4" x14ac:dyDescent="0.3">
      <c r="A1818" s="151">
        <v>98034</v>
      </c>
      <c r="B1818" s="151" t="s">
        <v>4630</v>
      </c>
      <c r="C1818" s="151" t="s">
        <v>26</v>
      </c>
      <c r="D1818" s="152" t="s">
        <v>4631</v>
      </c>
    </row>
    <row r="1819" spans="1:4" x14ac:dyDescent="0.3">
      <c r="A1819" s="151">
        <v>98035</v>
      </c>
      <c r="B1819" s="151" t="s">
        <v>4632</v>
      </c>
      <c r="C1819" s="151" t="s">
        <v>31</v>
      </c>
      <c r="D1819" s="152" t="s">
        <v>4621</v>
      </c>
    </row>
    <row r="1820" spans="1:4" x14ac:dyDescent="0.3">
      <c r="A1820" s="151">
        <v>98036</v>
      </c>
      <c r="B1820" s="151" t="s">
        <v>4633</v>
      </c>
      <c r="C1820" s="151" t="s">
        <v>26</v>
      </c>
      <c r="D1820" s="152" t="s">
        <v>4634</v>
      </c>
    </row>
    <row r="1821" spans="1:4" x14ac:dyDescent="0.3">
      <c r="A1821" s="151">
        <v>98037</v>
      </c>
      <c r="B1821" s="151" t="s">
        <v>4635</v>
      </c>
      <c r="C1821" s="151" t="s">
        <v>31</v>
      </c>
      <c r="D1821" s="152" t="s">
        <v>4636</v>
      </c>
    </row>
    <row r="1822" spans="1:4" x14ac:dyDescent="0.3">
      <c r="A1822" s="151">
        <v>98038</v>
      </c>
      <c r="B1822" s="151" t="s">
        <v>4637</v>
      </c>
      <c r="C1822" s="151" t="s">
        <v>26</v>
      </c>
      <c r="D1822" s="152" t="s">
        <v>4638</v>
      </c>
    </row>
    <row r="1823" spans="1:4" x14ac:dyDescent="0.3">
      <c r="A1823" s="151">
        <v>98039</v>
      </c>
      <c r="B1823" s="151" t="s">
        <v>4639</v>
      </c>
      <c r="C1823" s="151" t="s">
        <v>31</v>
      </c>
      <c r="D1823" s="152" t="s">
        <v>4640</v>
      </c>
    </row>
    <row r="1824" spans="1:4" x14ac:dyDescent="0.3">
      <c r="A1824" s="151">
        <v>98040</v>
      </c>
      <c r="B1824" s="151" t="s">
        <v>4641</v>
      </c>
      <c r="C1824" s="151" t="s">
        <v>26</v>
      </c>
      <c r="D1824" s="152" t="s">
        <v>4642</v>
      </c>
    </row>
    <row r="1825" spans="1:4" x14ac:dyDescent="0.3">
      <c r="A1825" s="151">
        <v>98041</v>
      </c>
      <c r="B1825" s="151" t="s">
        <v>4643</v>
      </c>
      <c r="C1825" s="151" t="s">
        <v>31</v>
      </c>
      <c r="D1825" s="152" t="s">
        <v>4636</v>
      </c>
    </row>
    <row r="1826" spans="1:4" x14ac:dyDescent="0.3">
      <c r="A1826" s="151">
        <v>98042</v>
      </c>
      <c r="B1826" s="151" t="s">
        <v>4644</v>
      </c>
      <c r="C1826" s="151" t="s">
        <v>26</v>
      </c>
      <c r="D1826" s="152" t="s">
        <v>4645</v>
      </c>
    </row>
    <row r="1827" spans="1:4" x14ac:dyDescent="0.3">
      <c r="A1827" s="151">
        <v>98043</v>
      </c>
      <c r="B1827" s="151" t="s">
        <v>4646</v>
      </c>
      <c r="C1827" s="151" t="s">
        <v>31</v>
      </c>
      <c r="D1827" s="152" t="s">
        <v>4647</v>
      </c>
    </row>
    <row r="1828" spans="1:4" x14ac:dyDescent="0.3">
      <c r="A1828" s="151">
        <v>98044</v>
      </c>
      <c r="B1828" s="151" t="s">
        <v>4648</v>
      </c>
      <c r="C1828" s="151" t="s">
        <v>26</v>
      </c>
      <c r="D1828" s="152" t="s">
        <v>4649</v>
      </c>
    </row>
    <row r="1829" spans="1:4" x14ac:dyDescent="0.3">
      <c r="A1829" s="151">
        <v>98045</v>
      </c>
      <c r="B1829" s="151" t="s">
        <v>4650</v>
      </c>
      <c r="C1829" s="151" t="s">
        <v>31</v>
      </c>
      <c r="D1829" s="152" t="s">
        <v>4647</v>
      </c>
    </row>
    <row r="1830" spans="1:4" x14ac:dyDescent="0.3">
      <c r="A1830" s="151">
        <v>98046</v>
      </c>
      <c r="B1830" s="151" t="s">
        <v>4651</v>
      </c>
      <c r="C1830" s="151" t="s">
        <v>26</v>
      </c>
      <c r="D1830" s="152" t="s">
        <v>4652</v>
      </c>
    </row>
    <row r="1831" spans="1:4" x14ac:dyDescent="0.3">
      <c r="A1831" s="151">
        <v>98047</v>
      </c>
      <c r="B1831" s="151" t="s">
        <v>4653</v>
      </c>
      <c r="C1831" s="151" t="s">
        <v>31</v>
      </c>
      <c r="D1831" s="152" t="s">
        <v>4654</v>
      </c>
    </row>
    <row r="1832" spans="1:4" x14ac:dyDescent="0.3">
      <c r="A1832" s="151">
        <v>98048</v>
      </c>
      <c r="B1832" s="151" t="s">
        <v>4655</v>
      </c>
      <c r="C1832" s="151" t="s">
        <v>26</v>
      </c>
      <c r="D1832" s="152" t="s">
        <v>4656</v>
      </c>
    </row>
    <row r="1833" spans="1:4" x14ac:dyDescent="0.3">
      <c r="A1833" s="151">
        <v>98049</v>
      </c>
      <c r="B1833" s="151" t="s">
        <v>4657</v>
      </c>
      <c r="C1833" s="151" t="s">
        <v>31</v>
      </c>
      <c r="D1833" s="152" t="s">
        <v>4658</v>
      </c>
    </row>
    <row r="1834" spans="1:4" x14ac:dyDescent="0.3">
      <c r="A1834" s="151">
        <v>98050</v>
      </c>
      <c r="B1834" s="151" t="s">
        <v>4659</v>
      </c>
      <c r="C1834" s="151" t="s">
        <v>31</v>
      </c>
      <c r="D1834" s="152" t="s">
        <v>4660</v>
      </c>
    </row>
    <row r="1835" spans="1:4" x14ac:dyDescent="0.3">
      <c r="A1835" s="151">
        <v>98051</v>
      </c>
      <c r="B1835" s="151" t="s">
        <v>4661</v>
      </c>
      <c r="C1835" s="151" t="s">
        <v>31</v>
      </c>
      <c r="D1835" s="152" t="s">
        <v>4662</v>
      </c>
    </row>
    <row r="1836" spans="1:4" x14ac:dyDescent="0.3">
      <c r="A1836" s="151">
        <v>98405</v>
      </c>
      <c r="B1836" s="151" t="s">
        <v>4663</v>
      </c>
      <c r="C1836" s="151" t="s">
        <v>26</v>
      </c>
      <c r="D1836" s="152" t="s">
        <v>4664</v>
      </c>
    </row>
    <row r="1837" spans="1:4" x14ac:dyDescent="0.3">
      <c r="A1837" s="151">
        <v>98406</v>
      </c>
      <c r="B1837" s="151" t="s">
        <v>4665</v>
      </c>
      <c r="C1837" s="151" t="s">
        <v>26</v>
      </c>
      <c r="D1837" s="152" t="s">
        <v>4666</v>
      </c>
    </row>
    <row r="1838" spans="1:4" x14ac:dyDescent="0.3">
      <c r="A1838" s="151">
        <v>98407</v>
      </c>
      <c r="B1838" s="151" t="s">
        <v>4667</v>
      </c>
      <c r="C1838" s="151" t="s">
        <v>26</v>
      </c>
      <c r="D1838" s="152" t="s">
        <v>4668</v>
      </c>
    </row>
    <row r="1839" spans="1:4" x14ac:dyDescent="0.3">
      <c r="A1839" s="151">
        <v>98408</v>
      </c>
      <c r="B1839" s="151" t="s">
        <v>4669</v>
      </c>
      <c r="C1839" s="151" t="s">
        <v>26</v>
      </c>
      <c r="D1839" s="152" t="s">
        <v>4670</v>
      </c>
    </row>
    <row r="1840" spans="1:4" x14ac:dyDescent="0.3">
      <c r="A1840" s="151">
        <v>98409</v>
      </c>
      <c r="B1840" s="151" t="s">
        <v>4671</v>
      </c>
      <c r="C1840" s="151" t="s">
        <v>31</v>
      </c>
      <c r="D1840" s="152" t="s">
        <v>4672</v>
      </c>
    </row>
    <row r="1841" spans="1:4" x14ac:dyDescent="0.3">
      <c r="A1841" s="151">
        <v>98410</v>
      </c>
      <c r="B1841" s="151" t="s">
        <v>4673</v>
      </c>
      <c r="C1841" s="151" t="s">
        <v>26</v>
      </c>
      <c r="D1841" s="152" t="s">
        <v>4674</v>
      </c>
    </row>
    <row r="1842" spans="1:4" x14ac:dyDescent="0.3">
      <c r="A1842" s="151">
        <v>99240</v>
      </c>
      <c r="B1842" s="151" t="s">
        <v>4675</v>
      </c>
      <c r="C1842" s="151" t="s">
        <v>31</v>
      </c>
      <c r="D1842" s="152" t="s">
        <v>4676</v>
      </c>
    </row>
    <row r="1843" spans="1:4" x14ac:dyDescent="0.3">
      <c r="A1843" s="151">
        <v>99241</v>
      </c>
      <c r="B1843" s="151" t="s">
        <v>4677</v>
      </c>
      <c r="C1843" s="151" t="s">
        <v>31</v>
      </c>
      <c r="D1843" s="152" t="s">
        <v>4678</v>
      </c>
    </row>
    <row r="1844" spans="1:4" x14ac:dyDescent="0.3">
      <c r="A1844" s="151">
        <v>99242</v>
      </c>
      <c r="B1844" s="151" t="s">
        <v>4679</v>
      </c>
      <c r="C1844" s="151" t="s">
        <v>26</v>
      </c>
      <c r="D1844" s="152" t="s">
        <v>4680</v>
      </c>
    </row>
    <row r="1845" spans="1:4" x14ac:dyDescent="0.3">
      <c r="A1845" s="151">
        <v>99243</v>
      </c>
      <c r="B1845" s="151" t="s">
        <v>4681</v>
      </c>
      <c r="C1845" s="151" t="s">
        <v>31</v>
      </c>
      <c r="D1845" s="152" t="s">
        <v>4682</v>
      </c>
    </row>
    <row r="1846" spans="1:4" x14ac:dyDescent="0.3">
      <c r="A1846" s="151">
        <v>99244</v>
      </c>
      <c r="B1846" s="151" t="s">
        <v>4683</v>
      </c>
      <c r="C1846" s="151" t="s">
        <v>26</v>
      </c>
      <c r="D1846" s="152" t="s">
        <v>4684</v>
      </c>
    </row>
    <row r="1847" spans="1:4" x14ac:dyDescent="0.3">
      <c r="A1847" s="151">
        <v>99246</v>
      </c>
      <c r="B1847" s="151" t="s">
        <v>4685</v>
      </c>
      <c r="C1847" s="151" t="s">
        <v>31</v>
      </c>
      <c r="D1847" s="152" t="s">
        <v>4686</v>
      </c>
    </row>
    <row r="1848" spans="1:4" x14ac:dyDescent="0.3">
      <c r="A1848" s="151">
        <v>99247</v>
      </c>
      <c r="B1848" s="151" t="s">
        <v>4687</v>
      </c>
      <c r="C1848" s="151" t="s">
        <v>31</v>
      </c>
      <c r="D1848" s="152" t="s">
        <v>4688</v>
      </c>
    </row>
    <row r="1849" spans="1:4" x14ac:dyDescent="0.3">
      <c r="A1849" s="151">
        <v>99248</v>
      </c>
      <c r="B1849" s="151" t="s">
        <v>4689</v>
      </c>
      <c r="C1849" s="151" t="s">
        <v>26</v>
      </c>
      <c r="D1849" s="152" t="s">
        <v>4690</v>
      </c>
    </row>
    <row r="1850" spans="1:4" x14ac:dyDescent="0.3">
      <c r="A1850" s="151">
        <v>99249</v>
      </c>
      <c r="B1850" s="151" t="s">
        <v>4691</v>
      </c>
      <c r="C1850" s="151" t="s">
        <v>31</v>
      </c>
      <c r="D1850" s="152" t="s">
        <v>4692</v>
      </c>
    </row>
    <row r="1851" spans="1:4" x14ac:dyDescent="0.3">
      <c r="A1851" s="151">
        <v>99252</v>
      </c>
      <c r="B1851" s="151" t="s">
        <v>4693</v>
      </c>
      <c r="C1851" s="151" t="s">
        <v>26</v>
      </c>
      <c r="D1851" s="152" t="s">
        <v>4694</v>
      </c>
    </row>
    <row r="1852" spans="1:4" x14ac:dyDescent="0.3">
      <c r="A1852" s="151">
        <v>99254</v>
      </c>
      <c r="B1852" s="151" t="s">
        <v>4695</v>
      </c>
      <c r="C1852" s="151" t="s">
        <v>31</v>
      </c>
      <c r="D1852" s="152" t="s">
        <v>4696</v>
      </c>
    </row>
    <row r="1853" spans="1:4" x14ac:dyDescent="0.3">
      <c r="A1853" s="151">
        <v>99256</v>
      </c>
      <c r="B1853" s="151" t="s">
        <v>4697</v>
      </c>
      <c r="C1853" s="151" t="s">
        <v>26</v>
      </c>
      <c r="D1853" s="152" t="s">
        <v>4698</v>
      </c>
    </row>
    <row r="1854" spans="1:4" x14ac:dyDescent="0.3">
      <c r="A1854" s="151">
        <v>99259</v>
      </c>
      <c r="B1854" s="151" t="s">
        <v>4699</v>
      </c>
      <c r="C1854" s="151" t="s">
        <v>26</v>
      </c>
      <c r="D1854" s="152" t="s">
        <v>4700</v>
      </c>
    </row>
    <row r="1855" spans="1:4" x14ac:dyDescent="0.3">
      <c r="A1855" s="151">
        <v>99261</v>
      </c>
      <c r="B1855" s="151" t="s">
        <v>4701</v>
      </c>
      <c r="C1855" s="151" t="s">
        <v>31</v>
      </c>
      <c r="D1855" s="152" t="s">
        <v>4702</v>
      </c>
    </row>
    <row r="1856" spans="1:4" x14ac:dyDescent="0.3">
      <c r="A1856" s="151">
        <v>99263</v>
      </c>
      <c r="B1856" s="151" t="s">
        <v>4703</v>
      </c>
      <c r="C1856" s="151" t="s">
        <v>31</v>
      </c>
      <c r="D1856" s="152" t="s">
        <v>4704</v>
      </c>
    </row>
    <row r="1857" spans="1:4" x14ac:dyDescent="0.3">
      <c r="A1857" s="151">
        <v>99265</v>
      </c>
      <c r="B1857" s="151" t="s">
        <v>4705</v>
      </c>
      <c r="C1857" s="151" t="s">
        <v>26</v>
      </c>
      <c r="D1857" s="152" t="s">
        <v>4706</v>
      </c>
    </row>
    <row r="1858" spans="1:4" x14ac:dyDescent="0.3">
      <c r="A1858" s="151">
        <v>99266</v>
      </c>
      <c r="B1858" s="151" t="s">
        <v>4707</v>
      </c>
      <c r="C1858" s="151" t="s">
        <v>31</v>
      </c>
      <c r="D1858" s="152" t="s">
        <v>4678</v>
      </c>
    </row>
    <row r="1859" spans="1:4" x14ac:dyDescent="0.3">
      <c r="A1859" s="151">
        <v>99267</v>
      </c>
      <c r="B1859" s="151" t="s">
        <v>4708</v>
      </c>
      <c r="C1859" s="151" t="s">
        <v>26</v>
      </c>
      <c r="D1859" s="152" t="s">
        <v>4709</v>
      </c>
    </row>
    <row r="1860" spans="1:4" x14ac:dyDescent="0.3">
      <c r="A1860" s="151">
        <v>99268</v>
      </c>
      <c r="B1860" s="151" t="s">
        <v>4710</v>
      </c>
      <c r="C1860" s="151" t="s">
        <v>26</v>
      </c>
      <c r="D1860" s="152" t="s">
        <v>4711</v>
      </c>
    </row>
    <row r="1861" spans="1:4" x14ac:dyDescent="0.3">
      <c r="A1861" s="151">
        <v>99269</v>
      </c>
      <c r="B1861" s="151" t="s">
        <v>4712</v>
      </c>
      <c r="C1861" s="151" t="s">
        <v>31</v>
      </c>
      <c r="D1861" s="152" t="s">
        <v>4688</v>
      </c>
    </row>
    <row r="1862" spans="1:4" x14ac:dyDescent="0.3">
      <c r="A1862" s="151">
        <v>99270</v>
      </c>
      <c r="B1862" s="151" t="s">
        <v>4713</v>
      </c>
      <c r="C1862" s="151" t="s">
        <v>26</v>
      </c>
      <c r="D1862" s="152" t="s">
        <v>4714</v>
      </c>
    </row>
    <row r="1863" spans="1:4" x14ac:dyDescent="0.3">
      <c r="A1863" s="151">
        <v>99271</v>
      </c>
      <c r="B1863" s="151" t="s">
        <v>4715</v>
      </c>
      <c r="C1863" s="151" t="s">
        <v>26</v>
      </c>
      <c r="D1863" s="152" t="s">
        <v>4716</v>
      </c>
    </row>
    <row r="1864" spans="1:4" x14ac:dyDescent="0.3">
      <c r="A1864" s="151">
        <v>99272</v>
      </c>
      <c r="B1864" s="151" t="s">
        <v>4717</v>
      </c>
      <c r="C1864" s="151" t="s">
        <v>26</v>
      </c>
      <c r="D1864" s="152" t="s">
        <v>4718</v>
      </c>
    </row>
    <row r="1865" spans="1:4" x14ac:dyDescent="0.3">
      <c r="A1865" s="151">
        <v>99273</v>
      </c>
      <c r="B1865" s="151" t="s">
        <v>4719</v>
      </c>
      <c r="C1865" s="151" t="s">
        <v>26</v>
      </c>
      <c r="D1865" s="152" t="s">
        <v>4720</v>
      </c>
    </row>
    <row r="1866" spans="1:4" x14ac:dyDescent="0.3">
      <c r="A1866" s="151">
        <v>99274</v>
      </c>
      <c r="B1866" s="151" t="s">
        <v>4721</v>
      </c>
      <c r="C1866" s="151" t="s">
        <v>26</v>
      </c>
      <c r="D1866" s="152" t="s">
        <v>4722</v>
      </c>
    </row>
    <row r="1867" spans="1:4" x14ac:dyDescent="0.3">
      <c r="A1867" s="151">
        <v>99275</v>
      </c>
      <c r="B1867" s="151" t="s">
        <v>4723</v>
      </c>
      <c r="C1867" s="151" t="s">
        <v>26</v>
      </c>
      <c r="D1867" s="152" t="s">
        <v>4724</v>
      </c>
    </row>
    <row r="1868" spans="1:4" x14ac:dyDescent="0.3">
      <c r="A1868" s="151">
        <v>99276</v>
      </c>
      <c r="B1868" s="151" t="s">
        <v>4725</v>
      </c>
      <c r="C1868" s="151" t="s">
        <v>31</v>
      </c>
      <c r="D1868" s="152" t="s">
        <v>4726</v>
      </c>
    </row>
    <row r="1869" spans="1:4" x14ac:dyDescent="0.3">
      <c r="A1869" s="151">
        <v>99277</v>
      </c>
      <c r="B1869" s="151" t="s">
        <v>4727</v>
      </c>
      <c r="C1869" s="151" t="s">
        <v>31</v>
      </c>
      <c r="D1869" s="152" t="s">
        <v>4704</v>
      </c>
    </row>
    <row r="1870" spans="1:4" x14ac:dyDescent="0.3">
      <c r="A1870" s="151">
        <v>99278</v>
      </c>
      <c r="B1870" s="151" t="s">
        <v>4728</v>
      </c>
      <c r="C1870" s="151" t="s">
        <v>31</v>
      </c>
      <c r="D1870" s="152" t="s">
        <v>4729</v>
      </c>
    </row>
    <row r="1871" spans="1:4" x14ac:dyDescent="0.3">
      <c r="A1871" s="151">
        <v>99279</v>
      </c>
      <c r="B1871" s="151" t="s">
        <v>4730</v>
      </c>
      <c r="C1871" s="151" t="s">
        <v>26</v>
      </c>
      <c r="D1871" s="152" t="s">
        <v>4731</v>
      </c>
    </row>
    <row r="1872" spans="1:4" x14ac:dyDescent="0.3">
      <c r="A1872" s="151">
        <v>99280</v>
      </c>
      <c r="B1872" s="151" t="s">
        <v>4732</v>
      </c>
      <c r="C1872" s="151" t="s">
        <v>26</v>
      </c>
      <c r="D1872" s="152" t="s">
        <v>4733</v>
      </c>
    </row>
    <row r="1873" spans="1:4" x14ac:dyDescent="0.3">
      <c r="A1873" s="151">
        <v>99281</v>
      </c>
      <c r="B1873" s="151" t="s">
        <v>4734</v>
      </c>
      <c r="C1873" s="151" t="s">
        <v>31</v>
      </c>
      <c r="D1873" s="152" t="s">
        <v>4726</v>
      </c>
    </row>
    <row r="1874" spans="1:4" x14ac:dyDescent="0.3">
      <c r="A1874" s="151">
        <v>99282</v>
      </c>
      <c r="B1874" s="151" t="s">
        <v>4735</v>
      </c>
      <c r="C1874" s="151" t="s">
        <v>31</v>
      </c>
      <c r="D1874" s="152" t="s">
        <v>4736</v>
      </c>
    </row>
    <row r="1875" spans="1:4" x14ac:dyDescent="0.3">
      <c r="A1875" s="151">
        <v>99283</v>
      </c>
      <c r="B1875" s="151" t="s">
        <v>4737</v>
      </c>
      <c r="C1875" s="151" t="s">
        <v>31</v>
      </c>
      <c r="D1875" s="152" t="s">
        <v>4738</v>
      </c>
    </row>
    <row r="1876" spans="1:4" x14ac:dyDescent="0.3">
      <c r="A1876" s="151">
        <v>99284</v>
      </c>
      <c r="B1876" s="151" t="s">
        <v>4739</v>
      </c>
      <c r="C1876" s="151" t="s">
        <v>26</v>
      </c>
      <c r="D1876" s="152" t="s">
        <v>4740</v>
      </c>
    </row>
    <row r="1877" spans="1:4" x14ac:dyDescent="0.3">
      <c r="A1877" s="151">
        <v>99285</v>
      </c>
      <c r="B1877" s="151" t="s">
        <v>4741</v>
      </c>
      <c r="C1877" s="151" t="s">
        <v>26</v>
      </c>
      <c r="D1877" s="152" t="s">
        <v>4742</v>
      </c>
    </row>
    <row r="1878" spans="1:4" x14ac:dyDescent="0.3">
      <c r="A1878" s="151">
        <v>99286</v>
      </c>
      <c r="B1878" s="151" t="s">
        <v>4743</v>
      </c>
      <c r="C1878" s="151" t="s">
        <v>26</v>
      </c>
      <c r="D1878" s="152" t="s">
        <v>4744</v>
      </c>
    </row>
    <row r="1879" spans="1:4" x14ac:dyDescent="0.3">
      <c r="A1879" s="151">
        <v>99287</v>
      </c>
      <c r="B1879" s="151" t="s">
        <v>4745</v>
      </c>
      <c r="C1879" s="151" t="s">
        <v>26</v>
      </c>
      <c r="D1879" s="152" t="s">
        <v>4746</v>
      </c>
    </row>
    <row r="1880" spans="1:4" x14ac:dyDescent="0.3">
      <c r="A1880" s="151">
        <v>99288</v>
      </c>
      <c r="B1880" s="151" t="s">
        <v>4747</v>
      </c>
      <c r="C1880" s="151" t="s">
        <v>31</v>
      </c>
      <c r="D1880" s="152" t="s">
        <v>4748</v>
      </c>
    </row>
    <row r="1881" spans="1:4" x14ac:dyDescent="0.3">
      <c r="A1881" s="151">
        <v>99289</v>
      </c>
      <c r="B1881" s="151" t="s">
        <v>4749</v>
      </c>
      <c r="C1881" s="151" t="s">
        <v>31</v>
      </c>
      <c r="D1881" s="152" t="s">
        <v>4750</v>
      </c>
    </row>
    <row r="1882" spans="1:4" x14ac:dyDescent="0.3">
      <c r="A1882" s="151">
        <v>99290</v>
      </c>
      <c r="B1882" s="151" t="s">
        <v>4751</v>
      </c>
      <c r="C1882" s="151" t="s">
        <v>26</v>
      </c>
      <c r="D1882" s="152" t="s">
        <v>4752</v>
      </c>
    </row>
    <row r="1883" spans="1:4" x14ac:dyDescent="0.3">
      <c r="A1883" s="151">
        <v>99291</v>
      </c>
      <c r="B1883" s="151" t="s">
        <v>4753</v>
      </c>
      <c r="C1883" s="151" t="s">
        <v>31</v>
      </c>
      <c r="D1883" s="152" t="s">
        <v>4750</v>
      </c>
    </row>
    <row r="1884" spans="1:4" x14ac:dyDescent="0.3">
      <c r="A1884" s="151">
        <v>99292</v>
      </c>
      <c r="B1884" s="151" t="s">
        <v>4754</v>
      </c>
      <c r="C1884" s="151" t="s">
        <v>26</v>
      </c>
      <c r="D1884" s="152" t="s">
        <v>4755</v>
      </c>
    </row>
    <row r="1885" spans="1:4" x14ac:dyDescent="0.3">
      <c r="A1885" s="151">
        <v>99293</v>
      </c>
      <c r="B1885" s="151" t="s">
        <v>4756</v>
      </c>
      <c r="C1885" s="151" t="s">
        <v>31</v>
      </c>
      <c r="D1885" s="152" t="s">
        <v>4757</v>
      </c>
    </row>
    <row r="1886" spans="1:4" x14ac:dyDescent="0.3">
      <c r="A1886" s="151">
        <v>99294</v>
      </c>
      <c r="B1886" s="151" t="s">
        <v>4758</v>
      </c>
      <c r="C1886" s="151" t="s">
        <v>26</v>
      </c>
      <c r="D1886" s="152" t="s">
        <v>4759</v>
      </c>
    </row>
    <row r="1887" spans="1:4" x14ac:dyDescent="0.3">
      <c r="A1887" s="151">
        <v>99296</v>
      </c>
      <c r="B1887" s="151" t="s">
        <v>4760</v>
      </c>
      <c r="C1887" s="151" t="s">
        <v>31</v>
      </c>
      <c r="D1887" s="152" t="s">
        <v>4761</v>
      </c>
    </row>
    <row r="1888" spans="1:4" x14ac:dyDescent="0.3">
      <c r="A1888" s="151">
        <v>99297</v>
      </c>
      <c r="B1888" s="151" t="s">
        <v>4762</v>
      </c>
      <c r="C1888" s="151" t="s">
        <v>31</v>
      </c>
      <c r="D1888" s="152" t="s">
        <v>4763</v>
      </c>
    </row>
    <row r="1889" spans="1:4" x14ac:dyDescent="0.3">
      <c r="A1889" s="151">
        <v>99298</v>
      </c>
      <c r="B1889" s="151" t="s">
        <v>4764</v>
      </c>
      <c r="C1889" s="151" t="s">
        <v>26</v>
      </c>
      <c r="D1889" s="152" t="s">
        <v>4765</v>
      </c>
    </row>
    <row r="1890" spans="1:4" x14ac:dyDescent="0.3">
      <c r="A1890" s="151">
        <v>99299</v>
      </c>
      <c r="B1890" s="151" t="s">
        <v>4766</v>
      </c>
      <c r="C1890" s="151" t="s">
        <v>31</v>
      </c>
      <c r="D1890" s="152" t="s">
        <v>4767</v>
      </c>
    </row>
    <row r="1891" spans="1:4" x14ac:dyDescent="0.3">
      <c r="A1891" s="151">
        <v>99300</v>
      </c>
      <c r="B1891" s="151" t="s">
        <v>4768</v>
      </c>
      <c r="C1891" s="151" t="s">
        <v>26</v>
      </c>
      <c r="D1891" s="152" t="s">
        <v>4769</v>
      </c>
    </row>
    <row r="1892" spans="1:4" x14ac:dyDescent="0.3">
      <c r="A1892" s="151">
        <v>99301</v>
      </c>
      <c r="B1892" s="151" t="s">
        <v>4770</v>
      </c>
      <c r="C1892" s="151" t="s">
        <v>26</v>
      </c>
      <c r="D1892" s="152" t="s">
        <v>4771</v>
      </c>
    </row>
    <row r="1893" spans="1:4" x14ac:dyDescent="0.3">
      <c r="A1893" s="151">
        <v>99302</v>
      </c>
      <c r="B1893" s="151" t="s">
        <v>4772</v>
      </c>
      <c r="C1893" s="151" t="s">
        <v>31</v>
      </c>
      <c r="D1893" s="152" t="s">
        <v>4773</v>
      </c>
    </row>
    <row r="1894" spans="1:4" x14ac:dyDescent="0.3">
      <c r="A1894" s="151">
        <v>99303</v>
      </c>
      <c r="B1894" s="151" t="s">
        <v>4774</v>
      </c>
      <c r="C1894" s="151" t="s">
        <v>26</v>
      </c>
      <c r="D1894" s="152" t="s">
        <v>4775</v>
      </c>
    </row>
    <row r="1895" spans="1:4" x14ac:dyDescent="0.3">
      <c r="A1895" s="151">
        <v>99304</v>
      </c>
      <c r="B1895" s="151" t="s">
        <v>4776</v>
      </c>
      <c r="C1895" s="151" t="s">
        <v>31</v>
      </c>
      <c r="D1895" s="152" t="s">
        <v>4777</v>
      </c>
    </row>
    <row r="1896" spans="1:4" x14ac:dyDescent="0.3">
      <c r="A1896" s="151">
        <v>99305</v>
      </c>
      <c r="B1896" s="151" t="s">
        <v>4778</v>
      </c>
      <c r="C1896" s="151" t="s">
        <v>26</v>
      </c>
      <c r="D1896" s="152" t="s">
        <v>4779</v>
      </c>
    </row>
    <row r="1897" spans="1:4" x14ac:dyDescent="0.3">
      <c r="A1897" s="151">
        <v>99306</v>
      </c>
      <c r="B1897" s="151" t="s">
        <v>4780</v>
      </c>
      <c r="C1897" s="151" t="s">
        <v>31</v>
      </c>
      <c r="D1897" s="152" t="s">
        <v>4773</v>
      </c>
    </row>
    <row r="1898" spans="1:4" x14ac:dyDescent="0.3">
      <c r="A1898" s="151">
        <v>99307</v>
      </c>
      <c r="B1898" s="151" t="s">
        <v>4781</v>
      </c>
      <c r="C1898" s="151" t="s">
        <v>31</v>
      </c>
      <c r="D1898" s="152" t="s">
        <v>4782</v>
      </c>
    </row>
    <row r="1899" spans="1:4" x14ac:dyDescent="0.3">
      <c r="A1899" s="151">
        <v>99308</v>
      </c>
      <c r="B1899" s="151" t="s">
        <v>4783</v>
      </c>
      <c r="C1899" s="151" t="s">
        <v>26</v>
      </c>
      <c r="D1899" s="152" t="s">
        <v>4784</v>
      </c>
    </row>
    <row r="1900" spans="1:4" x14ac:dyDescent="0.3">
      <c r="A1900" s="151">
        <v>99309</v>
      </c>
      <c r="B1900" s="151" t="s">
        <v>4785</v>
      </c>
      <c r="C1900" s="151" t="s">
        <v>31</v>
      </c>
      <c r="D1900" s="152" t="s">
        <v>4786</v>
      </c>
    </row>
    <row r="1901" spans="1:4" x14ac:dyDescent="0.3">
      <c r="A1901" s="151">
        <v>99310</v>
      </c>
      <c r="B1901" s="151" t="s">
        <v>4787</v>
      </c>
      <c r="C1901" s="151" t="s">
        <v>26</v>
      </c>
      <c r="D1901" s="152" t="s">
        <v>4788</v>
      </c>
    </row>
    <row r="1902" spans="1:4" x14ac:dyDescent="0.3">
      <c r="A1902" s="151">
        <v>99311</v>
      </c>
      <c r="B1902" s="151" t="s">
        <v>4789</v>
      </c>
      <c r="C1902" s="151" t="s">
        <v>31</v>
      </c>
      <c r="D1902" s="152" t="s">
        <v>4786</v>
      </c>
    </row>
    <row r="1903" spans="1:4" x14ac:dyDescent="0.3">
      <c r="A1903" s="151">
        <v>99312</v>
      </c>
      <c r="B1903" s="151" t="s">
        <v>4790</v>
      </c>
      <c r="C1903" s="151" t="s">
        <v>26</v>
      </c>
      <c r="D1903" s="152" t="s">
        <v>4791</v>
      </c>
    </row>
    <row r="1904" spans="1:4" x14ac:dyDescent="0.3">
      <c r="A1904" s="151">
        <v>99313</v>
      </c>
      <c r="B1904" s="151" t="s">
        <v>4792</v>
      </c>
      <c r="C1904" s="151" t="s">
        <v>26</v>
      </c>
      <c r="D1904" s="152" t="s">
        <v>4793</v>
      </c>
    </row>
    <row r="1905" spans="1:4" x14ac:dyDescent="0.3">
      <c r="A1905" s="151">
        <v>99314</v>
      </c>
      <c r="B1905" s="151" t="s">
        <v>4794</v>
      </c>
      <c r="C1905" s="151" t="s">
        <v>31</v>
      </c>
      <c r="D1905" s="152" t="s">
        <v>4795</v>
      </c>
    </row>
    <row r="1906" spans="1:4" x14ac:dyDescent="0.3">
      <c r="A1906" s="151">
        <v>99315</v>
      </c>
      <c r="B1906" s="151" t="s">
        <v>4796</v>
      </c>
      <c r="C1906" s="151" t="s">
        <v>26</v>
      </c>
      <c r="D1906" s="152" t="s">
        <v>4797</v>
      </c>
    </row>
    <row r="1907" spans="1:4" x14ac:dyDescent="0.3">
      <c r="A1907" s="151">
        <v>99317</v>
      </c>
      <c r="B1907" s="151" t="s">
        <v>4798</v>
      </c>
      <c r="C1907" s="151" t="s">
        <v>31</v>
      </c>
      <c r="D1907" s="152" t="s">
        <v>4799</v>
      </c>
    </row>
    <row r="1908" spans="1:4" x14ac:dyDescent="0.3">
      <c r="A1908" s="151">
        <v>99318</v>
      </c>
      <c r="B1908" s="151" t="s">
        <v>4800</v>
      </c>
      <c r="C1908" s="151" t="s">
        <v>31</v>
      </c>
      <c r="D1908" s="152" t="s">
        <v>4801</v>
      </c>
    </row>
    <row r="1909" spans="1:4" x14ac:dyDescent="0.3">
      <c r="A1909" s="151">
        <v>99319</v>
      </c>
      <c r="B1909" s="151" t="s">
        <v>4802</v>
      </c>
      <c r="C1909" s="151" t="s">
        <v>31</v>
      </c>
      <c r="D1909" s="152" t="s">
        <v>4803</v>
      </c>
    </row>
    <row r="1910" spans="1:4" x14ac:dyDescent="0.3">
      <c r="A1910" s="151">
        <v>99320</v>
      </c>
      <c r="B1910" s="151" t="s">
        <v>4804</v>
      </c>
      <c r="C1910" s="151" t="s">
        <v>26</v>
      </c>
      <c r="D1910" s="152" t="s">
        <v>4805</v>
      </c>
    </row>
    <row r="1911" spans="1:4" x14ac:dyDescent="0.3">
      <c r="A1911" s="151">
        <v>99321</v>
      </c>
      <c r="B1911" s="151" t="s">
        <v>4806</v>
      </c>
      <c r="C1911" s="151" t="s">
        <v>31</v>
      </c>
      <c r="D1911" s="152" t="s">
        <v>4807</v>
      </c>
    </row>
    <row r="1912" spans="1:4" x14ac:dyDescent="0.3">
      <c r="A1912" s="151">
        <v>99322</v>
      </c>
      <c r="B1912" s="151" t="s">
        <v>4808</v>
      </c>
      <c r="C1912" s="151" t="s">
        <v>26</v>
      </c>
      <c r="D1912" s="152" t="s">
        <v>4809</v>
      </c>
    </row>
    <row r="1913" spans="1:4" x14ac:dyDescent="0.3">
      <c r="A1913" s="151">
        <v>99323</v>
      </c>
      <c r="B1913" s="151" t="s">
        <v>4810</v>
      </c>
      <c r="C1913" s="151" t="s">
        <v>31</v>
      </c>
      <c r="D1913" s="152" t="s">
        <v>4763</v>
      </c>
    </row>
    <row r="1914" spans="1:4" x14ac:dyDescent="0.3">
      <c r="A1914" s="151">
        <v>99324</v>
      </c>
      <c r="B1914" s="151" t="s">
        <v>4811</v>
      </c>
      <c r="C1914" s="151" t="s">
        <v>26</v>
      </c>
      <c r="D1914" s="152" t="s">
        <v>4812</v>
      </c>
    </row>
    <row r="1915" spans="1:4" x14ac:dyDescent="0.3">
      <c r="A1915" s="151">
        <v>99325</v>
      </c>
      <c r="B1915" s="151" t="s">
        <v>4813</v>
      </c>
      <c r="C1915" s="151" t="s">
        <v>31</v>
      </c>
      <c r="D1915" s="152" t="s">
        <v>4767</v>
      </c>
    </row>
    <row r="1916" spans="1:4" x14ac:dyDescent="0.3">
      <c r="A1916" s="151">
        <v>99326</v>
      </c>
      <c r="B1916" s="151" t="s">
        <v>4814</v>
      </c>
      <c r="C1916" s="151" t="s">
        <v>26</v>
      </c>
      <c r="D1916" s="152" t="s">
        <v>4815</v>
      </c>
    </row>
    <row r="1917" spans="1:4" x14ac:dyDescent="0.3">
      <c r="A1917" s="151">
        <v>99327</v>
      </c>
      <c r="B1917" s="151" t="s">
        <v>4816</v>
      </c>
      <c r="C1917" s="151" t="s">
        <v>31</v>
      </c>
      <c r="D1917" s="152" t="s">
        <v>4817</v>
      </c>
    </row>
    <row r="1918" spans="1:4" x14ac:dyDescent="0.3">
      <c r="A1918" s="151">
        <v>101800</v>
      </c>
      <c r="B1918" s="151" t="s">
        <v>4818</v>
      </c>
      <c r="C1918" s="151" t="s">
        <v>26</v>
      </c>
      <c r="D1918" s="152" t="s">
        <v>4819</v>
      </c>
    </row>
    <row r="1919" spans="1:4" x14ac:dyDescent="0.3">
      <c r="A1919" s="151">
        <v>101801</v>
      </c>
      <c r="B1919" s="151" t="s">
        <v>458</v>
      </c>
      <c r="C1919" s="151" t="s">
        <v>26</v>
      </c>
      <c r="D1919" s="152" t="s">
        <v>4820</v>
      </c>
    </row>
    <row r="1920" spans="1:4" x14ac:dyDescent="0.3">
      <c r="A1920" s="151">
        <v>101806</v>
      </c>
      <c r="B1920" s="151" t="s">
        <v>4821</v>
      </c>
      <c r="C1920" s="151" t="s">
        <v>26</v>
      </c>
      <c r="D1920" s="152" t="s">
        <v>4822</v>
      </c>
    </row>
    <row r="1921" spans="1:4" x14ac:dyDescent="0.3">
      <c r="A1921" s="151">
        <v>101807</v>
      </c>
      <c r="B1921" s="151" t="s">
        <v>4823</v>
      </c>
      <c r="C1921" s="151" t="s">
        <v>26</v>
      </c>
      <c r="D1921" s="152" t="s">
        <v>4824</v>
      </c>
    </row>
    <row r="1922" spans="1:4" x14ac:dyDescent="0.3">
      <c r="A1922" s="151">
        <v>101808</v>
      </c>
      <c r="B1922" s="151" t="s">
        <v>4825</v>
      </c>
      <c r="C1922" s="151" t="s">
        <v>26</v>
      </c>
      <c r="D1922" s="152" t="s">
        <v>4826</v>
      </c>
    </row>
    <row r="1923" spans="1:4" x14ac:dyDescent="0.3">
      <c r="A1923" s="151">
        <v>101809</v>
      </c>
      <c r="B1923" s="151" t="s">
        <v>4827</v>
      </c>
      <c r="C1923" s="151" t="s">
        <v>26</v>
      </c>
      <c r="D1923" s="152" t="s">
        <v>4828</v>
      </c>
    </row>
    <row r="1924" spans="1:4" x14ac:dyDescent="0.3">
      <c r="A1924" s="151">
        <v>102139</v>
      </c>
      <c r="B1924" s="151" t="s">
        <v>4829</v>
      </c>
      <c r="C1924" s="151" t="s">
        <v>26</v>
      </c>
      <c r="D1924" s="152" t="s">
        <v>4830</v>
      </c>
    </row>
    <row r="1925" spans="1:4" x14ac:dyDescent="0.3">
      <c r="A1925" s="151">
        <v>102141</v>
      </c>
      <c r="B1925" s="151" t="s">
        <v>4831</v>
      </c>
      <c r="C1925" s="151" t="s">
        <v>26</v>
      </c>
      <c r="D1925" s="152" t="s">
        <v>4832</v>
      </c>
    </row>
    <row r="1926" spans="1:4" x14ac:dyDescent="0.3">
      <c r="A1926" s="151">
        <v>102142</v>
      </c>
      <c r="B1926" s="151" t="s">
        <v>4833</v>
      </c>
      <c r="C1926" s="151" t="s">
        <v>26</v>
      </c>
      <c r="D1926" s="152" t="s">
        <v>4834</v>
      </c>
    </row>
    <row r="1927" spans="1:4" x14ac:dyDescent="0.3">
      <c r="A1927" s="151">
        <v>102457</v>
      </c>
      <c r="B1927" s="151" t="s">
        <v>4835</v>
      </c>
      <c r="C1927" s="151" t="s">
        <v>26</v>
      </c>
      <c r="D1927" s="152" t="s">
        <v>4836</v>
      </c>
    </row>
    <row r="1928" spans="1:4" x14ac:dyDescent="0.3">
      <c r="A1928" s="151">
        <v>94263</v>
      </c>
      <c r="B1928" s="151" t="s">
        <v>4837</v>
      </c>
      <c r="C1928" s="151" t="s">
        <v>31</v>
      </c>
      <c r="D1928" s="152" t="s">
        <v>2942</v>
      </c>
    </row>
    <row r="1929" spans="1:4" x14ac:dyDescent="0.3">
      <c r="A1929" s="151">
        <v>94264</v>
      </c>
      <c r="B1929" s="151" t="s">
        <v>4838</v>
      </c>
      <c r="C1929" s="151" t="s">
        <v>31</v>
      </c>
      <c r="D1929" s="152" t="s">
        <v>4839</v>
      </c>
    </row>
    <row r="1930" spans="1:4" x14ac:dyDescent="0.3">
      <c r="A1930" s="151">
        <v>94265</v>
      </c>
      <c r="B1930" s="151" t="s">
        <v>4840</v>
      </c>
      <c r="C1930" s="151" t="s">
        <v>31</v>
      </c>
      <c r="D1930" s="152" t="s">
        <v>4841</v>
      </c>
    </row>
    <row r="1931" spans="1:4" x14ac:dyDescent="0.3">
      <c r="A1931" s="151">
        <v>94266</v>
      </c>
      <c r="B1931" s="151" t="s">
        <v>4842</v>
      </c>
      <c r="C1931" s="151" t="s">
        <v>31</v>
      </c>
      <c r="D1931" s="152" t="s">
        <v>4451</v>
      </c>
    </row>
    <row r="1932" spans="1:4" x14ac:dyDescent="0.3">
      <c r="A1932" s="151">
        <v>94267</v>
      </c>
      <c r="B1932" s="151" t="s">
        <v>4843</v>
      </c>
      <c r="C1932" s="151" t="s">
        <v>31</v>
      </c>
      <c r="D1932" s="152" t="s">
        <v>4844</v>
      </c>
    </row>
    <row r="1933" spans="1:4" x14ac:dyDescent="0.3">
      <c r="A1933" s="151">
        <v>94268</v>
      </c>
      <c r="B1933" s="151" t="s">
        <v>4845</v>
      </c>
      <c r="C1933" s="151" t="s">
        <v>31</v>
      </c>
      <c r="D1933" s="152" t="s">
        <v>4846</v>
      </c>
    </row>
    <row r="1934" spans="1:4" x14ac:dyDescent="0.3">
      <c r="A1934" s="151">
        <v>94269</v>
      </c>
      <c r="B1934" s="151" t="s">
        <v>4847</v>
      </c>
      <c r="C1934" s="151" t="s">
        <v>31</v>
      </c>
      <c r="D1934" s="152" t="s">
        <v>4848</v>
      </c>
    </row>
    <row r="1935" spans="1:4" x14ac:dyDescent="0.3">
      <c r="A1935" s="151">
        <v>94270</v>
      </c>
      <c r="B1935" s="151" t="s">
        <v>4849</v>
      </c>
      <c r="C1935" s="151" t="s">
        <v>31</v>
      </c>
      <c r="D1935" s="152" t="s">
        <v>4850</v>
      </c>
    </row>
    <row r="1936" spans="1:4" x14ac:dyDescent="0.3">
      <c r="A1936" s="151">
        <v>94271</v>
      </c>
      <c r="B1936" s="151" t="s">
        <v>4851</v>
      </c>
      <c r="C1936" s="151" t="s">
        <v>31</v>
      </c>
      <c r="D1936" s="152" t="s">
        <v>4852</v>
      </c>
    </row>
    <row r="1937" spans="1:4" x14ac:dyDescent="0.3">
      <c r="A1937" s="151">
        <v>94272</v>
      </c>
      <c r="B1937" s="151" t="s">
        <v>4853</v>
      </c>
      <c r="C1937" s="151" t="s">
        <v>31</v>
      </c>
      <c r="D1937" s="152" t="s">
        <v>4854</v>
      </c>
    </row>
    <row r="1938" spans="1:4" x14ac:dyDescent="0.3">
      <c r="A1938" s="151">
        <v>94273</v>
      </c>
      <c r="B1938" s="151" t="s">
        <v>4855</v>
      </c>
      <c r="C1938" s="151" t="s">
        <v>31</v>
      </c>
      <c r="D1938" s="152" t="s">
        <v>2750</v>
      </c>
    </row>
    <row r="1939" spans="1:4" x14ac:dyDescent="0.3">
      <c r="A1939" s="151">
        <v>94274</v>
      </c>
      <c r="B1939" s="151" t="s">
        <v>4856</v>
      </c>
      <c r="C1939" s="151" t="s">
        <v>31</v>
      </c>
      <c r="D1939" s="152" t="s">
        <v>4857</v>
      </c>
    </row>
    <row r="1940" spans="1:4" x14ac:dyDescent="0.3">
      <c r="A1940" s="151">
        <v>94275</v>
      </c>
      <c r="B1940" s="151" t="s">
        <v>4858</v>
      </c>
      <c r="C1940" s="151" t="s">
        <v>31</v>
      </c>
      <c r="D1940" s="152" t="s">
        <v>4859</v>
      </c>
    </row>
    <row r="1941" spans="1:4" x14ac:dyDescent="0.3">
      <c r="A1941" s="151">
        <v>94276</v>
      </c>
      <c r="B1941" s="151" t="s">
        <v>4860</v>
      </c>
      <c r="C1941" s="151" t="s">
        <v>31</v>
      </c>
      <c r="D1941" s="152" t="s">
        <v>4861</v>
      </c>
    </row>
    <row r="1942" spans="1:4" x14ac:dyDescent="0.3">
      <c r="A1942" s="151">
        <v>94277</v>
      </c>
      <c r="B1942" s="151" t="s">
        <v>4862</v>
      </c>
      <c r="C1942" s="151" t="s">
        <v>31</v>
      </c>
      <c r="D1942" s="152" t="s">
        <v>4863</v>
      </c>
    </row>
    <row r="1943" spans="1:4" x14ac:dyDescent="0.3">
      <c r="A1943" s="151">
        <v>94278</v>
      </c>
      <c r="B1943" s="151" t="s">
        <v>4864</v>
      </c>
      <c r="C1943" s="151" t="s">
        <v>31</v>
      </c>
      <c r="D1943" s="152" t="s">
        <v>4865</v>
      </c>
    </row>
    <row r="1944" spans="1:4" x14ac:dyDescent="0.3">
      <c r="A1944" s="151">
        <v>94279</v>
      </c>
      <c r="B1944" s="151" t="s">
        <v>4866</v>
      </c>
      <c r="C1944" s="151" t="s">
        <v>31</v>
      </c>
      <c r="D1944" s="152" t="s">
        <v>4867</v>
      </c>
    </row>
    <row r="1945" spans="1:4" x14ac:dyDescent="0.3">
      <c r="A1945" s="151">
        <v>94280</v>
      </c>
      <c r="B1945" s="151" t="s">
        <v>4868</v>
      </c>
      <c r="C1945" s="151" t="s">
        <v>31</v>
      </c>
      <c r="D1945" s="152" t="s">
        <v>4869</v>
      </c>
    </row>
    <row r="1946" spans="1:4" x14ac:dyDescent="0.3">
      <c r="A1946" s="151">
        <v>94281</v>
      </c>
      <c r="B1946" s="151" t="s">
        <v>4870</v>
      </c>
      <c r="C1946" s="151" t="s">
        <v>31</v>
      </c>
      <c r="D1946" s="152" t="s">
        <v>4871</v>
      </c>
    </row>
    <row r="1947" spans="1:4" x14ac:dyDescent="0.3">
      <c r="A1947" s="151">
        <v>94282</v>
      </c>
      <c r="B1947" s="151" t="s">
        <v>4872</v>
      </c>
      <c r="C1947" s="151" t="s">
        <v>31</v>
      </c>
      <c r="D1947" s="152" t="s">
        <v>1304</v>
      </c>
    </row>
    <row r="1948" spans="1:4" x14ac:dyDescent="0.3">
      <c r="A1948" s="151">
        <v>94283</v>
      </c>
      <c r="B1948" s="151" t="s">
        <v>4873</v>
      </c>
      <c r="C1948" s="151" t="s">
        <v>31</v>
      </c>
      <c r="D1948" s="152" t="s">
        <v>4874</v>
      </c>
    </row>
    <row r="1949" spans="1:4" x14ac:dyDescent="0.3">
      <c r="A1949" s="151">
        <v>94284</v>
      </c>
      <c r="B1949" s="151" t="s">
        <v>4875</v>
      </c>
      <c r="C1949" s="151" t="s">
        <v>31</v>
      </c>
      <c r="D1949" s="152" t="s">
        <v>4876</v>
      </c>
    </row>
    <row r="1950" spans="1:4" x14ac:dyDescent="0.3">
      <c r="A1950" s="151">
        <v>94285</v>
      </c>
      <c r="B1950" s="151" t="s">
        <v>4877</v>
      </c>
      <c r="C1950" s="151" t="s">
        <v>31</v>
      </c>
      <c r="D1950" s="152" t="s">
        <v>4878</v>
      </c>
    </row>
    <row r="1951" spans="1:4" x14ac:dyDescent="0.3">
      <c r="A1951" s="151">
        <v>94286</v>
      </c>
      <c r="B1951" s="151" t="s">
        <v>4879</v>
      </c>
      <c r="C1951" s="151" t="s">
        <v>31</v>
      </c>
      <c r="D1951" s="152" t="s">
        <v>4880</v>
      </c>
    </row>
    <row r="1952" spans="1:4" x14ac:dyDescent="0.3">
      <c r="A1952" s="151">
        <v>94287</v>
      </c>
      <c r="B1952" s="151" t="s">
        <v>4881</v>
      </c>
      <c r="C1952" s="151" t="s">
        <v>31</v>
      </c>
      <c r="D1952" s="152" t="s">
        <v>4882</v>
      </c>
    </row>
    <row r="1953" spans="1:4" x14ac:dyDescent="0.3">
      <c r="A1953" s="151">
        <v>94288</v>
      </c>
      <c r="B1953" s="151" t="s">
        <v>4883</v>
      </c>
      <c r="C1953" s="151" t="s">
        <v>31</v>
      </c>
      <c r="D1953" s="152" t="s">
        <v>3893</v>
      </c>
    </row>
    <row r="1954" spans="1:4" x14ac:dyDescent="0.3">
      <c r="A1954" s="151">
        <v>94289</v>
      </c>
      <c r="B1954" s="151" t="s">
        <v>4884</v>
      </c>
      <c r="C1954" s="151" t="s">
        <v>31</v>
      </c>
      <c r="D1954" s="152" t="s">
        <v>4885</v>
      </c>
    </row>
    <row r="1955" spans="1:4" x14ac:dyDescent="0.3">
      <c r="A1955" s="151">
        <v>94290</v>
      </c>
      <c r="B1955" s="151" t="s">
        <v>4886</v>
      </c>
      <c r="C1955" s="151" t="s">
        <v>31</v>
      </c>
      <c r="D1955" s="152" t="s">
        <v>4887</v>
      </c>
    </row>
    <row r="1956" spans="1:4" x14ac:dyDescent="0.3">
      <c r="A1956" s="151">
        <v>94291</v>
      </c>
      <c r="B1956" s="151" t="s">
        <v>4888</v>
      </c>
      <c r="C1956" s="151" t="s">
        <v>31</v>
      </c>
      <c r="D1956" s="152" t="s">
        <v>4889</v>
      </c>
    </row>
    <row r="1957" spans="1:4" x14ac:dyDescent="0.3">
      <c r="A1957" s="151">
        <v>94292</v>
      </c>
      <c r="B1957" s="151" t="s">
        <v>4890</v>
      </c>
      <c r="C1957" s="151" t="s">
        <v>31</v>
      </c>
      <c r="D1957" s="152" t="s">
        <v>4891</v>
      </c>
    </row>
    <row r="1958" spans="1:4" x14ac:dyDescent="0.3">
      <c r="A1958" s="151">
        <v>94293</v>
      </c>
      <c r="B1958" s="151" t="s">
        <v>4892</v>
      </c>
      <c r="C1958" s="151" t="s">
        <v>31</v>
      </c>
      <c r="D1958" s="152" t="s">
        <v>4893</v>
      </c>
    </row>
    <row r="1959" spans="1:4" x14ac:dyDescent="0.3">
      <c r="A1959" s="151">
        <v>94294</v>
      </c>
      <c r="B1959" s="151" t="s">
        <v>4894</v>
      </c>
      <c r="C1959" s="151" t="s">
        <v>31</v>
      </c>
      <c r="D1959" s="152" t="s">
        <v>4895</v>
      </c>
    </row>
    <row r="1960" spans="1:4" x14ac:dyDescent="0.3">
      <c r="A1960" s="151">
        <v>104491</v>
      </c>
      <c r="B1960" s="151" t="s">
        <v>4896</v>
      </c>
      <c r="C1960" s="151" t="s">
        <v>31</v>
      </c>
      <c r="D1960" s="152" t="s">
        <v>4897</v>
      </c>
    </row>
    <row r="1961" spans="1:4" x14ac:dyDescent="0.3">
      <c r="A1961" s="151">
        <v>104492</v>
      </c>
      <c r="B1961" s="151" t="s">
        <v>4898</v>
      </c>
      <c r="C1961" s="151" t="s">
        <v>31</v>
      </c>
      <c r="D1961" s="152" t="s">
        <v>4899</v>
      </c>
    </row>
    <row r="1962" spans="1:4" x14ac:dyDescent="0.3">
      <c r="A1962" s="151">
        <v>104494</v>
      </c>
      <c r="B1962" s="151" t="s">
        <v>4900</v>
      </c>
      <c r="C1962" s="151" t="s">
        <v>31</v>
      </c>
      <c r="D1962" s="152" t="s">
        <v>4901</v>
      </c>
    </row>
    <row r="1963" spans="1:4" x14ac:dyDescent="0.3">
      <c r="A1963" s="151">
        <v>104497</v>
      </c>
      <c r="B1963" s="151" t="s">
        <v>4902</v>
      </c>
      <c r="C1963" s="151" t="s">
        <v>31</v>
      </c>
      <c r="D1963" s="152" t="s">
        <v>4903</v>
      </c>
    </row>
    <row r="1964" spans="1:4" x14ac:dyDescent="0.3">
      <c r="A1964" s="151">
        <v>104515</v>
      </c>
      <c r="B1964" s="151" t="s">
        <v>4904</v>
      </c>
      <c r="C1964" s="151" t="s">
        <v>2167</v>
      </c>
      <c r="D1964" s="152" t="s">
        <v>4905</v>
      </c>
    </row>
    <row r="1965" spans="1:4" x14ac:dyDescent="0.3">
      <c r="A1965" s="151">
        <v>102727</v>
      </c>
      <c r="B1965" s="151" t="s">
        <v>4906</v>
      </c>
      <c r="C1965" s="151" t="s">
        <v>2167</v>
      </c>
      <c r="D1965" s="152" t="s">
        <v>4907</v>
      </c>
    </row>
    <row r="1966" spans="1:4" x14ac:dyDescent="0.3">
      <c r="A1966" s="151">
        <v>102728</v>
      </c>
      <c r="B1966" s="151" t="s">
        <v>4908</v>
      </c>
      <c r="C1966" s="151" t="s">
        <v>38</v>
      </c>
      <c r="D1966" s="152" t="s">
        <v>4909</v>
      </c>
    </row>
    <row r="1967" spans="1:4" x14ac:dyDescent="0.3">
      <c r="A1967" s="151">
        <v>102729</v>
      </c>
      <c r="B1967" s="151" t="s">
        <v>4910</v>
      </c>
      <c r="C1967" s="151" t="s">
        <v>38</v>
      </c>
      <c r="D1967" s="152" t="s">
        <v>4911</v>
      </c>
    </row>
    <row r="1968" spans="1:4" x14ac:dyDescent="0.3">
      <c r="A1968" s="151">
        <v>102730</v>
      </c>
      <c r="B1968" s="151" t="s">
        <v>4912</v>
      </c>
      <c r="C1968" s="151" t="s">
        <v>38</v>
      </c>
      <c r="D1968" s="152" t="s">
        <v>4913</v>
      </c>
    </row>
    <row r="1969" spans="1:4" x14ac:dyDescent="0.3">
      <c r="A1969" s="151">
        <v>102731</v>
      </c>
      <c r="B1969" s="151" t="s">
        <v>4914</v>
      </c>
      <c r="C1969" s="151" t="s">
        <v>38</v>
      </c>
      <c r="D1969" s="152" t="s">
        <v>4915</v>
      </c>
    </row>
    <row r="1970" spans="1:4" x14ac:dyDescent="0.3">
      <c r="A1970" s="151">
        <v>102732</v>
      </c>
      <c r="B1970" s="151" t="s">
        <v>4916</v>
      </c>
      <c r="C1970" s="151" t="s">
        <v>38</v>
      </c>
      <c r="D1970" s="152" t="s">
        <v>1218</v>
      </c>
    </row>
    <row r="1971" spans="1:4" x14ac:dyDescent="0.3">
      <c r="A1971" s="151">
        <v>102733</v>
      </c>
      <c r="B1971" s="151" t="s">
        <v>4917</v>
      </c>
      <c r="C1971" s="151" t="s">
        <v>38</v>
      </c>
      <c r="D1971" s="152" t="s">
        <v>4918</v>
      </c>
    </row>
    <row r="1972" spans="1:4" x14ac:dyDescent="0.3">
      <c r="A1972" s="151">
        <v>102734</v>
      </c>
      <c r="B1972" s="151" t="s">
        <v>4919</v>
      </c>
      <c r="C1972" s="151" t="s">
        <v>38</v>
      </c>
      <c r="D1972" s="152" t="s">
        <v>1734</v>
      </c>
    </row>
    <row r="1973" spans="1:4" x14ac:dyDescent="0.3">
      <c r="A1973" s="151">
        <v>102735</v>
      </c>
      <c r="B1973" s="151" t="s">
        <v>4920</v>
      </c>
      <c r="C1973" s="151" t="s">
        <v>38</v>
      </c>
      <c r="D1973" s="152" t="s">
        <v>4921</v>
      </c>
    </row>
    <row r="1974" spans="1:4" x14ac:dyDescent="0.3">
      <c r="A1974" s="151">
        <v>102736</v>
      </c>
      <c r="B1974" s="151" t="s">
        <v>4922</v>
      </c>
      <c r="C1974" s="151" t="s">
        <v>2203</v>
      </c>
      <c r="D1974" s="152" t="s">
        <v>4923</v>
      </c>
    </row>
    <row r="1975" spans="1:4" x14ac:dyDescent="0.3">
      <c r="A1975" s="151">
        <v>102737</v>
      </c>
      <c r="B1975" s="151" t="s">
        <v>4924</v>
      </c>
      <c r="C1975" s="151" t="s">
        <v>26</v>
      </c>
      <c r="D1975" s="152" t="s">
        <v>4925</v>
      </c>
    </row>
    <row r="1976" spans="1:4" x14ac:dyDescent="0.3">
      <c r="A1976" s="151">
        <v>102738</v>
      </c>
      <c r="B1976" s="151" t="s">
        <v>4926</v>
      </c>
      <c r="C1976" s="151" t="s">
        <v>26</v>
      </c>
      <c r="D1976" s="152" t="s">
        <v>4927</v>
      </c>
    </row>
    <row r="1977" spans="1:4" x14ac:dyDescent="0.3">
      <c r="A1977" s="151">
        <v>102739</v>
      </c>
      <c r="B1977" s="151" t="s">
        <v>4928</v>
      </c>
      <c r="C1977" s="151" t="s">
        <v>26</v>
      </c>
      <c r="D1977" s="152" t="s">
        <v>4929</v>
      </c>
    </row>
    <row r="1978" spans="1:4" x14ac:dyDescent="0.3">
      <c r="A1978" s="151">
        <v>102740</v>
      </c>
      <c r="B1978" s="151" t="s">
        <v>4930</v>
      </c>
      <c r="C1978" s="151" t="s">
        <v>26</v>
      </c>
      <c r="D1978" s="152" t="s">
        <v>4931</v>
      </c>
    </row>
    <row r="1979" spans="1:4" x14ac:dyDescent="0.3">
      <c r="A1979" s="151">
        <v>102741</v>
      </c>
      <c r="B1979" s="151" t="s">
        <v>4932</v>
      </c>
      <c r="C1979" s="151" t="s">
        <v>26</v>
      </c>
      <c r="D1979" s="152" t="s">
        <v>4933</v>
      </c>
    </row>
    <row r="1980" spans="1:4" x14ac:dyDescent="0.3">
      <c r="A1980" s="151">
        <v>102742</v>
      </c>
      <c r="B1980" s="151" t="s">
        <v>4934</v>
      </c>
      <c r="C1980" s="151" t="s">
        <v>26</v>
      </c>
      <c r="D1980" s="152" t="s">
        <v>4935</v>
      </c>
    </row>
    <row r="1981" spans="1:4" x14ac:dyDescent="0.3">
      <c r="A1981" s="151">
        <v>102743</v>
      </c>
      <c r="B1981" s="151" t="s">
        <v>4936</v>
      </c>
      <c r="C1981" s="151" t="s">
        <v>26</v>
      </c>
      <c r="D1981" s="152" t="s">
        <v>4937</v>
      </c>
    </row>
    <row r="1982" spans="1:4" x14ac:dyDescent="0.3">
      <c r="A1982" s="151">
        <v>102744</v>
      </c>
      <c r="B1982" s="151" t="s">
        <v>4938</v>
      </c>
      <c r="C1982" s="151" t="s">
        <v>26</v>
      </c>
      <c r="D1982" s="152" t="s">
        <v>4939</v>
      </c>
    </row>
    <row r="1983" spans="1:4" x14ac:dyDescent="0.3">
      <c r="A1983" s="151">
        <v>102745</v>
      </c>
      <c r="B1983" s="151" t="s">
        <v>4940</v>
      </c>
      <c r="C1983" s="151" t="s">
        <v>26</v>
      </c>
      <c r="D1983" s="152" t="s">
        <v>4941</v>
      </c>
    </row>
    <row r="1984" spans="1:4" x14ac:dyDescent="0.3">
      <c r="A1984" s="151">
        <v>102746</v>
      </c>
      <c r="B1984" s="151" t="s">
        <v>4942</v>
      </c>
      <c r="C1984" s="151" t="s">
        <v>26</v>
      </c>
      <c r="D1984" s="152" t="s">
        <v>4943</v>
      </c>
    </row>
    <row r="1985" spans="1:4" x14ac:dyDescent="0.3">
      <c r="A1985" s="151">
        <v>102747</v>
      </c>
      <c r="B1985" s="151" t="s">
        <v>4944</v>
      </c>
      <c r="C1985" s="151" t="s">
        <v>26</v>
      </c>
      <c r="D1985" s="152" t="s">
        <v>4945</v>
      </c>
    </row>
    <row r="1986" spans="1:4" x14ac:dyDescent="0.3">
      <c r="A1986" s="151">
        <v>102748</v>
      </c>
      <c r="B1986" s="151" t="s">
        <v>4946</v>
      </c>
      <c r="C1986" s="151" t="s">
        <v>26</v>
      </c>
      <c r="D1986" s="152" t="s">
        <v>4947</v>
      </c>
    </row>
    <row r="1987" spans="1:4" x14ac:dyDescent="0.3">
      <c r="A1987" s="151">
        <v>102749</v>
      </c>
      <c r="B1987" s="151" t="s">
        <v>4948</v>
      </c>
      <c r="C1987" s="151" t="s">
        <v>26</v>
      </c>
      <c r="D1987" s="152" t="s">
        <v>4949</v>
      </c>
    </row>
    <row r="1988" spans="1:4" x14ac:dyDescent="0.3">
      <c r="A1988" s="151">
        <v>102750</v>
      </c>
      <c r="B1988" s="151" t="s">
        <v>4950</v>
      </c>
      <c r="C1988" s="151" t="s">
        <v>26</v>
      </c>
      <c r="D1988" s="152" t="s">
        <v>4951</v>
      </c>
    </row>
    <row r="1989" spans="1:4" x14ac:dyDescent="0.3">
      <c r="A1989" s="151">
        <v>102751</v>
      </c>
      <c r="B1989" s="151" t="s">
        <v>4952</v>
      </c>
      <c r="C1989" s="151" t="s">
        <v>26</v>
      </c>
      <c r="D1989" s="152" t="s">
        <v>4953</v>
      </c>
    </row>
    <row r="1990" spans="1:4" x14ac:dyDescent="0.3">
      <c r="A1990" s="151">
        <v>102752</v>
      </c>
      <c r="B1990" s="151" t="s">
        <v>4954</v>
      </c>
      <c r="C1990" s="151" t="s">
        <v>26</v>
      </c>
      <c r="D1990" s="152" t="s">
        <v>4955</v>
      </c>
    </row>
    <row r="1991" spans="1:4" x14ac:dyDescent="0.3">
      <c r="A1991" s="151">
        <v>102753</v>
      </c>
      <c r="B1991" s="151" t="s">
        <v>4956</v>
      </c>
      <c r="C1991" s="151" t="s">
        <v>26</v>
      </c>
      <c r="D1991" s="152" t="s">
        <v>4957</v>
      </c>
    </row>
    <row r="1992" spans="1:4" x14ac:dyDescent="0.3">
      <c r="A1992" s="151">
        <v>102754</v>
      </c>
      <c r="B1992" s="151" t="s">
        <v>4958</v>
      </c>
      <c r="C1992" s="151" t="s">
        <v>26</v>
      </c>
      <c r="D1992" s="152" t="s">
        <v>4959</v>
      </c>
    </row>
    <row r="1993" spans="1:4" x14ac:dyDescent="0.3">
      <c r="A1993" s="151">
        <v>102755</v>
      </c>
      <c r="B1993" s="151" t="s">
        <v>4960</v>
      </c>
      <c r="C1993" s="151" t="s">
        <v>26</v>
      </c>
      <c r="D1993" s="152" t="s">
        <v>4961</v>
      </c>
    </row>
    <row r="1994" spans="1:4" x14ac:dyDescent="0.3">
      <c r="A1994" s="151">
        <v>102756</v>
      </c>
      <c r="B1994" s="151" t="s">
        <v>4962</v>
      </c>
      <c r="C1994" s="151" t="s">
        <v>26</v>
      </c>
      <c r="D1994" s="152" t="s">
        <v>4963</v>
      </c>
    </row>
    <row r="1995" spans="1:4" x14ac:dyDescent="0.3">
      <c r="A1995" s="151">
        <v>102757</v>
      </c>
      <c r="B1995" s="151" t="s">
        <v>4964</v>
      </c>
      <c r="C1995" s="151" t="s">
        <v>26</v>
      </c>
      <c r="D1995" s="152" t="s">
        <v>4965</v>
      </c>
    </row>
    <row r="1996" spans="1:4" x14ac:dyDescent="0.3">
      <c r="A1996" s="151">
        <v>102758</v>
      </c>
      <c r="B1996" s="151" t="s">
        <v>4966</v>
      </c>
      <c r="C1996" s="151" t="s">
        <v>26</v>
      </c>
      <c r="D1996" s="152" t="s">
        <v>4967</v>
      </c>
    </row>
    <row r="1997" spans="1:4" x14ac:dyDescent="0.3">
      <c r="A1997" s="151">
        <v>102759</v>
      </c>
      <c r="B1997" s="151" t="s">
        <v>4968</v>
      </c>
      <c r="C1997" s="151" t="s">
        <v>26</v>
      </c>
      <c r="D1997" s="152" t="s">
        <v>4969</v>
      </c>
    </row>
    <row r="1998" spans="1:4" x14ac:dyDescent="0.3">
      <c r="A1998" s="151">
        <v>102760</v>
      </c>
      <c r="B1998" s="151" t="s">
        <v>4970</v>
      </c>
      <c r="C1998" s="151" t="s">
        <v>26</v>
      </c>
      <c r="D1998" s="152" t="s">
        <v>4971</v>
      </c>
    </row>
    <row r="1999" spans="1:4" x14ac:dyDescent="0.3">
      <c r="A1999" s="151">
        <v>102761</v>
      </c>
      <c r="B1999" s="151" t="s">
        <v>4972</v>
      </c>
      <c r="C1999" s="151" t="s">
        <v>26</v>
      </c>
      <c r="D1999" s="152" t="s">
        <v>4973</v>
      </c>
    </row>
    <row r="2000" spans="1:4" x14ac:dyDescent="0.3">
      <c r="A2000" s="151">
        <v>102762</v>
      </c>
      <c r="B2000" s="151" t="s">
        <v>4974</v>
      </c>
      <c r="C2000" s="151" t="s">
        <v>26</v>
      </c>
      <c r="D2000" s="152" t="s">
        <v>4975</v>
      </c>
    </row>
    <row r="2001" spans="1:4" x14ac:dyDescent="0.3">
      <c r="A2001" s="151">
        <v>102763</v>
      </c>
      <c r="B2001" s="151" t="s">
        <v>4976</v>
      </c>
      <c r="C2001" s="151" t="s">
        <v>26</v>
      </c>
      <c r="D2001" s="152" t="s">
        <v>4977</v>
      </c>
    </row>
    <row r="2002" spans="1:4" x14ac:dyDescent="0.3">
      <c r="A2002" s="151">
        <v>102764</v>
      </c>
      <c r="B2002" s="151" t="s">
        <v>4978</v>
      </c>
      <c r="C2002" s="151" t="s">
        <v>26</v>
      </c>
      <c r="D2002" s="152" t="s">
        <v>4979</v>
      </c>
    </row>
    <row r="2003" spans="1:4" x14ac:dyDescent="0.3">
      <c r="A2003" s="151">
        <v>102765</v>
      </c>
      <c r="B2003" s="151" t="s">
        <v>4980</v>
      </c>
      <c r="C2003" s="151" t="s">
        <v>26</v>
      </c>
      <c r="D2003" s="152" t="s">
        <v>4981</v>
      </c>
    </row>
    <row r="2004" spans="1:4" x14ac:dyDescent="0.3">
      <c r="A2004" s="151">
        <v>102766</v>
      </c>
      <c r="B2004" s="151" t="s">
        <v>4982</v>
      </c>
      <c r="C2004" s="151" t="s">
        <v>26</v>
      </c>
      <c r="D2004" s="152" t="s">
        <v>4983</v>
      </c>
    </row>
    <row r="2005" spans="1:4" x14ac:dyDescent="0.3">
      <c r="A2005" s="151">
        <v>102767</v>
      </c>
      <c r="B2005" s="151" t="s">
        <v>4984</v>
      </c>
      <c r="C2005" s="151" t="s">
        <v>26</v>
      </c>
      <c r="D2005" s="152" t="s">
        <v>4985</v>
      </c>
    </row>
    <row r="2006" spans="1:4" x14ac:dyDescent="0.3">
      <c r="A2006" s="151">
        <v>102768</v>
      </c>
      <c r="B2006" s="151" t="s">
        <v>4986</v>
      </c>
      <c r="C2006" s="151" t="s">
        <v>26</v>
      </c>
      <c r="D2006" s="152" t="s">
        <v>4987</v>
      </c>
    </row>
    <row r="2007" spans="1:4" x14ac:dyDescent="0.3">
      <c r="A2007" s="151">
        <v>102769</v>
      </c>
      <c r="B2007" s="151" t="s">
        <v>4988</v>
      </c>
      <c r="C2007" s="151" t="s">
        <v>26</v>
      </c>
      <c r="D2007" s="152" t="s">
        <v>4989</v>
      </c>
    </row>
    <row r="2008" spans="1:4" x14ac:dyDescent="0.3">
      <c r="A2008" s="151">
        <v>102770</v>
      </c>
      <c r="B2008" s="151" t="s">
        <v>4990</v>
      </c>
      <c r="C2008" s="151" t="s">
        <v>26</v>
      </c>
      <c r="D2008" s="152" t="s">
        <v>4991</v>
      </c>
    </row>
    <row r="2009" spans="1:4" x14ac:dyDescent="0.3">
      <c r="A2009" s="151">
        <v>102771</v>
      </c>
      <c r="B2009" s="151" t="s">
        <v>4992</v>
      </c>
      <c r="C2009" s="151" t="s">
        <v>26</v>
      </c>
      <c r="D2009" s="152" t="s">
        <v>4993</v>
      </c>
    </row>
    <row r="2010" spans="1:4" x14ac:dyDescent="0.3">
      <c r="A2010" s="151">
        <v>102772</v>
      </c>
      <c r="B2010" s="151" t="s">
        <v>4994</v>
      </c>
      <c r="C2010" s="151" t="s">
        <v>26</v>
      </c>
      <c r="D2010" s="152" t="s">
        <v>4995</v>
      </c>
    </row>
    <row r="2011" spans="1:4" x14ac:dyDescent="0.3">
      <c r="A2011" s="151">
        <v>102773</v>
      </c>
      <c r="B2011" s="151" t="s">
        <v>4996</v>
      </c>
      <c r="C2011" s="151" t="s">
        <v>26</v>
      </c>
      <c r="D2011" s="152" t="s">
        <v>4997</v>
      </c>
    </row>
    <row r="2012" spans="1:4" x14ac:dyDescent="0.3">
      <c r="A2012" s="151">
        <v>102774</v>
      </c>
      <c r="B2012" s="151" t="s">
        <v>4998</v>
      </c>
      <c r="C2012" s="151" t="s">
        <v>26</v>
      </c>
      <c r="D2012" s="152" t="s">
        <v>4997</v>
      </c>
    </row>
    <row r="2013" spans="1:4" x14ac:dyDescent="0.3">
      <c r="A2013" s="151">
        <v>102775</v>
      </c>
      <c r="B2013" s="151" t="s">
        <v>4999</v>
      </c>
      <c r="C2013" s="151" t="s">
        <v>26</v>
      </c>
      <c r="D2013" s="152" t="s">
        <v>5000</v>
      </c>
    </row>
    <row r="2014" spans="1:4" x14ac:dyDescent="0.3">
      <c r="A2014" s="151">
        <v>102776</v>
      </c>
      <c r="B2014" s="151" t="s">
        <v>5001</v>
      </c>
      <c r="C2014" s="151" t="s">
        <v>26</v>
      </c>
      <c r="D2014" s="152" t="s">
        <v>5000</v>
      </c>
    </row>
    <row r="2015" spans="1:4" x14ac:dyDescent="0.3">
      <c r="A2015" s="151">
        <v>102777</v>
      </c>
      <c r="B2015" s="151" t="s">
        <v>5002</v>
      </c>
      <c r="C2015" s="151" t="s">
        <v>26</v>
      </c>
      <c r="D2015" s="152" t="s">
        <v>5003</v>
      </c>
    </row>
    <row r="2016" spans="1:4" x14ac:dyDescent="0.3">
      <c r="A2016" s="151">
        <v>102778</v>
      </c>
      <c r="B2016" s="151" t="s">
        <v>5004</v>
      </c>
      <c r="C2016" s="151" t="s">
        <v>26</v>
      </c>
      <c r="D2016" s="152" t="s">
        <v>5005</v>
      </c>
    </row>
    <row r="2017" spans="1:4" x14ac:dyDescent="0.3">
      <c r="A2017" s="151">
        <v>102779</v>
      </c>
      <c r="B2017" s="151" t="s">
        <v>5006</v>
      </c>
      <c r="C2017" s="151" t="s">
        <v>26</v>
      </c>
      <c r="D2017" s="152" t="s">
        <v>4997</v>
      </c>
    </row>
    <row r="2018" spans="1:4" x14ac:dyDescent="0.3">
      <c r="A2018" s="151">
        <v>102780</v>
      </c>
      <c r="B2018" s="151" t="s">
        <v>5007</v>
      </c>
      <c r="C2018" s="151" t="s">
        <v>26</v>
      </c>
      <c r="D2018" s="152" t="s">
        <v>5008</v>
      </c>
    </row>
    <row r="2019" spans="1:4" x14ac:dyDescent="0.3">
      <c r="A2019" s="151">
        <v>102781</v>
      </c>
      <c r="B2019" s="151" t="s">
        <v>5009</v>
      </c>
      <c r="C2019" s="151" t="s">
        <v>26</v>
      </c>
      <c r="D2019" s="152" t="s">
        <v>5010</v>
      </c>
    </row>
    <row r="2020" spans="1:4" x14ac:dyDescent="0.3">
      <c r="A2020" s="151">
        <v>102782</v>
      </c>
      <c r="B2020" s="151" t="s">
        <v>5011</v>
      </c>
      <c r="C2020" s="151" t="s">
        <v>26</v>
      </c>
      <c r="D2020" s="152" t="s">
        <v>5012</v>
      </c>
    </row>
    <row r="2021" spans="1:4" x14ac:dyDescent="0.3">
      <c r="A2021" s="151">
        <v>102783</v>
      </c>
      <c r="B2021" s="151" t="s">
        <v>5013</v>
      </c>
      <c r="C2021" s="151" t="s">
        <v>26</v>
      </c>
      <c r="D2021" s="152" t="s">
        <v>5014</v>
      </c>
    </row>
    <row r="2022" spans="1:4" x14ac:dyDescent="0.3">
      <c r="A2022" s="151">
        <v>102784</v>
      </c>
      <c r="B2022" s="151" t="s">
        <v>5015</v>
      </c>
      <c r="C2022" s="151" t="s">
        <v>26</v>
      </c>
      <c r="D2022" s="152" t="s">
        <v>5016</v>
      </c>
    </row>
    <row r="2023" spans="1:4" x14ac:dyDescent="0.3">
      <c r="A2023" s="151">
        <v>102785</v>
      </c>
      <c r="B2023" s="151" t="s">
        <v>5017</v>
      </c>
      <c r="C2023" s="151" t="s">
        <v>26</v>
      </c>
      <c r="D2023" s="152" t="s">
        <v>5008</v>
      </c>
    </row>
    <row r="2024" spans="1:4" x14ac:dyDescent="0.3">
      <c r="A2024" s="151">
        <v>102786</v>
      </c>
      <c r="B2024" s="151" t="s">
        <v>5018</v>
      </c>
      <c r="C2024" s="151" t="s">
        <v>26</v>
      </c>
      <c r="D2024" s="152" t="s">
        <v>5019</v>
      </c>
    </row>
    <row r="2025" spans="1:4" x14ac:dyDescent="0.3">
      <c r="A2025" s="151">
        <v>102787</v>
      </c>
      <c r="B2025" s="151" t="s">
        <v>5020</v>
      </c>
      <c r="C2025" s="151" t="s">
        <v>26</v>
      </c>
      <c r="D2025" s="152" t="s">
        <v>5012</v>
      </c>
    </row>
    <row r="2026" spans="1:4" x14ac:dyDescent="0.3">
      <c r="A2026" s="151">
        <v>102788</v>
      </c>
      <c r="B2026" s="151" t="s">
        <v>5021</v>
      </c>
      <c r="C2026" s="151" t="s">
        <v>26</v>
      </c>
      <c r="D2026" s="152" t="s">
        <v>5022</v>
      </c>
    </row>
    <row r="2027" spans="1:4" x14ac:dyDescent="0.3">
      <c r="A2027" s="151">
        <v>102789</v>
      </c>
      <c r="B2027" s="151" t="s">
        <v>5023</v>
      </c>
      <c r="C2027" s="151" t="s">
        <v>26</v>
      </c>
      <c r="D2027" s="152" t="s">
        <v>5024</v>
      </c>
    </row>
    <row r="2028" spans="1:4" x14ac:dyDescent="0.3">
      <c r="A2028" s="151">
        <v>102790</v>
      </c>
      <c r="B2028" s="151" t="s">
        <v>5025</v>
      </c>
      <c r="C2028" s="151" t="s">
        <v>26</v>
      </c>
      <c r="D2028" s="152" t="s">
        <v>5026</v>
      </c>
    </row>
    <row r="2029" spans="1:4" x14ac:dyDescent="0.3">
      <c r="A2029" s="151">
        <v>102791</v>
      </c>
      <c r="B2029" s="151" t="s">
        <v>5027</v>
      </c>
      <c r="C2029" s="151" t="s">
        <v>26</v>
      </c>
      <c r="D2029" s="152" t="s">
        <v>5028</v>
      </c>
    </row>
    <row r="2030" spans="1:4" x14ac:dyDescent="0.3">
      <c r="A2030" s="151">
        <v>102792</v>
      </c>
      <c r="B2030" s="151" t="s">
        <v>5029</v>
      </c>
      <c r="C2030" s="151" t="s">
        <v>26</v>
      </c>
      <c r="D2030" s="152" t="s">
        <v>5030</v>
      </c>
    </row>
    <row r="2031" spans="1:4" x14ac:dyDescent="0.3">
      <c r="A2031" s="151">
        <v>102793</v>
      </c>
      <c r="B2031" s="151" t="s">
        <v>5031</v>
      </c>
      <c r="C2031" s="151" t="s">
        <v>26</v>
      </c>
      <c r="D2031" s="152" t="s">
        <v>5032</v>
      </c>
    </row>
    <row r="2032" spans="1:4" x14ac:dyDescent="0.3">
      <c r="A2032" s="151">
        <v>102794</v>
      </c>
      <c r="B2032" s="151" t="s">
        <v>5033</v>
      </c>
      <c r="C2032" s="151" t="s">
        <v>26</v>
      </c>
      <c r="D2032" s="152" t="s">
        <v>5034</v>
      </c>
    </row>
    <row r="2033" spans="1:4" x14ac:dyDescent="0.3">
      <c r="A2033" s="151">
        <v>102795</v>
      </c>
      <c r="B2033" s="151" t="s">
        <v>5035</v>
      </c>
      <c r="C2033" s="151" t="s">
        <v>26</v>
      </c>
      <c r="D2033" s="152" t="s">
        <v>5036</v>
      </c>
    </row>
    <row r="2034" spans="1:4" x14ac:dyDescent="0.3">
      <c r="A2034" s="151">
        <v>102796</v>
      </c>
      <c r="B2034" s="151" t="s">
        <v>5037</v>
      </c>
      <c r="C2034" s="151" t="s">
        <v>26</v>
      </c>
      <c r="D2034" s="152" t="s">
        <v>5038</v>
      </c>
    </row>
    <row r="2035" spans="1:4" x14ac:dyDescent="0.3">
      <c r="A2035" s="151">
        <v>102797</v>
      </c>
      <c r="B2035" s="151" t="s">
        <v>5039</v>
      </c>
      <c r="C2035" s="151" t="s">
        <v>26</v>
      </c>
      <c r="D2035" s="152" t="s">
        <v>5040</v>
      </c>
    </row>
    <row r="2036" spans="1:4" x14ac:dyDescent="0.3">
      <c r="A2036" s="151">
        <v>102798</v>
      </c>
      <c r="B2036" s="151" t="s">
        <v>5041</v>
      </c>
      <c r="C2036" s="151" t="s">
        <v>26</v>
      </c>
      <c r="D2036" s="152" t="s">
        <v>5042</v>
      </c>
    </row>
    <row r="2037" spans="1:4" x14ac:dyDescent="0.3">
      <c r="A2037" s="151">
        <v>102799</v>
      </c>
      <c r="B2037" s="151" t="s">
        <v>5043</v>
      </c>
      <c r="C2037" s="151" t="s">
        <v>26</v>
      </c>
      <c r="D2037" s="152" t="s">
        <v>5044</v>
      </c>
    </row>
    <row r="2038" spans="1:4" x14ac:dyDescent="0.3">
      <c r="A2038" s="151">
        <v>102800</v>
      </c>
      <c r="B2038" s="151" t="s">
        <v>5045</v>
      </c>
      <c r="C2038" s="151" t="s">
        <v>26</v>
      </c>
      <c r="D2038" s="152" t="s">
        <v>5046</v>
      </c>
    </row>
    <row r="2039" spans="1:4" x14ac:dyDescent="0.3">
      <c r="A2039" s="151">
        <v>102801</v>
      </c>
      <c r="B2039" s="151" t="s">
        <v>5047</v>
      </c>
      <c r="C2039" s="151" t="s">
        <v>26</v>
      </c>
      <c r="D2039" s="152" t="s">
        <v>5048</v>
      </c>
    </row>
    <row r="2040" spans="1:4" x14ac:dyDescent="0.3">
      <c r="A2040" s="151">
        <v>102802</v>
      </c>
      <c r="B2040" s="151" t="s">
        <v>5049</v>
      </c>
      <c r="C2040" s="151" t="s">
        <v>26</v>
      </c>
      <c r="D2040" s="152" t="s">
        <v>5050</v>
      </c>
    </row>
    <row r="2041" spans="1:4" x14ac:dyDescent="0.3">
      <c r="A2041" s="151">
        <v>101570</v>
      </c>
      <c r="B2041" s="151" t="s">
        <v>5051</v>
      </c>
      <c r="C2041" s="151" t="s">
        <v>2167</v>
      </c>
      <c r="D2041" s="152" t="s">
        <v>5052</v>
      </c>
    </row>
    <row r="2042" spans="1:4" x14ac:dyDescent="0.3">
      <c r="A2042" s="151">
        <v>101571</v>
      </c>
      <c r="B2042" s="151" t="s">
        <v>5053</v>
      </c>
      <c r="C2042" s="151" t="s">
        <v>2167</v>
      </c>
      <c r="D2042" s="152" t="s">
        <v>5054</v>
      </c>
    </row>
    <row r="2043" spans="1:4" x14ac:dyDescent="0.3">
      <c r="A2043" s="151">
        <v>101572</v>
      </c>
      <c r="B2043" s="151" t="s">
        <v>5055</v>
      </c>
      <c r="C2043" s="151" t="s">
        <v>2167</v>
      </c>
      <c r="D2043" s="152" t="s">
        <v>5056</v>
      </c>
    </row>
    <row r="2044" spans="1:4" x14ac:dyDescent="0.3">
      <c r="A2044" s="151">
        <v>101573</v>
      </c>
      <c r="B2044" s="151" t="s">
        <v>5057</v>
      </c>
      <c r="C2044" s="151" t="s">
        <v>2167</v>
      </c>
      <c r="D2044" s="152" t="s">
        <v>5058</v>
      </c>
    </row>
    <row r="2045" spans="1:4" x14ac:dyDescent="0.3">
      <c r="A2045" s="151">
        <v>101574</v>
      </c>
      <c r="B2045" s="151" t="s">
        <v>5059</v>
      </c>
      <c r="C2045" s="151" t="s">
        <v>2167</v>
      </c>
      <c r="D2045" s="152" t="s">
        <v>5060</v>
      </c>
    </row>
    <row r="2046" spans="1:4" x14ac:dyDescent="0.3">
      <c r="A2046" s="151">
        <v>101575</v>
      </c>
      <c r="B2046" s="151" t="s">
        <v>5061</v>
      </c>
      <c r="C2046" s="151" t="s">
        <v>2167</v>
      </c>
      <c r="D2046" s="152" t="s">
        <v>5062</v>
      </c>
    </row>
    <row r="2047" spans="1:4" x14ac:dyDescent="0.3">
      <c r="A2047" s="151">
        <v>101576</v>
      </c>
      <c r="B2047" s="151" t="s">
        <v>5063</v>
      </c>
      <c r="C2047" s="151" t="s">
        <v>2167</v>
      </c>
      <c r="D2047" s="152" t="s">
        <v>5064</v>
      </c>
    </row>
    <row r="2048" spans="1:4" x14ac:dyDescent="0.3">
      <c r="A2048" s="151">
        <v>101577</v>
      </c>
      <c r="B2048" s="151" t="s">
        <v>5065</v>
      </c>
      <c r="C2048" s="151" t="s">
        <v>2167</v>
      </c>
      <c r="D2048" s="152" t="s">
        <v>4073</v>
      </c>
    </row>
    <row r="2049" spans="1:4" x14ac:dyDescent="0.3">
      <c r="A2049" s="151">
        <v>101578</v>
      </c>
      <c r="B2049" s="151" t="s">
        <v>5066</v>
      </c>
      <c r="C2049" s="151" t="s">
        <v>2167</v>
      </c>
      <c r="D2049" s="152" t="s">
        <v>5067</v>
      </c>
    </row>
    <row r="2050" spans="1:4" x14ac:dyDescent="0.3">
      <c r="A2050" s="151">
        <v>101579</v>
      </c>
      <c r="B2050" s="151" t="s">
        <v>5068</v>
      </c>
      <c r="C2050" s="151" t="s">
        <v>2167</v>
      </c>
      <c r="D2050" s="152" t="s">
        <v>5069</v>
      </c>
    </row>
    <row r="2051" spans="1:4" x14ac:dyDescent="0.3">
      <c r="A2051" s="151">
        <v>101580</v>
      </c>
      <c r="B2051" s="151" t="s">
        <v>5070</v>
      </c>
      <c r="C2051" s="151" t="s">
        <v>2167</v>
      </c>
      <c r="D2051" s="152" t="s">
        <v>5071</v>
      </c>
    </row>
    <row r="2052" spans="1:4" x14ac:dyDescent="0.3">
      <c r="A2052" s="151">
        <v>101581</v>
      </c>
      <c r="B2052" s="151" t="s">
        <v>5072</v>
      </c>
      <c r="C2052" s="151" t="s">
        <v>2167</v>
      </c>
      <c r="D2052" s="152" t="s">
        <v>5073</v>
      </c>
    </row>
    <row r="2053" spans="1:4" x14ac:dyDescent="0.3">
      <c r="A2053" s="151">
        <v>101582</v>
      </c>
      <c r="B2053" s="151" t="s">
        <v>5074</v>
      </c>
      <c r="C2053" s="151" t="s">
        <v>2167</v>
      </c>
      <c r="D2053" s="152" t="s">
        <v>5075</v>
      </c>
    </row>
    <row r="2054" spans="1:4" x14ac:dyDescent="0.3">
      <c r="A2054" s="151">
        <v>101583</v>
      </c>
      <c r="B2054" s="151" t="s">
        <v>5076</v>
      </c>
      <c r="C2054" s="151" t="s">
        <v>2167</v>
      </c>
      <c r="D2054" s="152" t="s">
        <v>5077</v>
      </c>
    </row>
    <row r="2055" spans="1:4" x14ac:dyDescent="0.3">
      <c r="A2055" s="151">
        <v>101584</v>
      </c>
      <c r="B2055" s="151" t="s">
        <v>5078</v>
      </c>
      <c r="C2055" s="151" t="s">
        <v>2167</v>
      </c>
      <c r="D2055" s="152" t="s">
        <v>5079</v>
      </c>
    </row>
    <row r="2056" spans="1:4" x14ac:dyDescent="0.3">
      <c r="A2056" s="151">
        <v>101585</v>
      </c>
      <c r="B2056" s="151" t="s">
        <v>5080</v>
      </c>
      <c r="C2056" s="151" t="s">
        <v>2167</v>
      </c>
      <c r="D2056" s="152" t="s">
        <v>5081</v>
      </c>
    </row>
    <row r="2057" spans="1:4" x14ac:dyDescent="0.3">
      <c r="A2057" s="151">
        <v>101586</v>
      </c>
      <c r="B2057" s="151" t="s">
        <v>5082</v>
      </c>
      <c r="C2057" s="151" t="s">
        <v>2167</v>
      </c>
      <c r="D2057" s="152" t="s">
        <v>5083</v>
      </c>
    </row>
    <row r="2058" spans="1:4" x14ac:dyDescent="0.3">
      <c r="A2058" s="151">
        <v>101587</v>
      </c>
      <c r="B2058" s="151" t="s">
        <v>5084</v>
      </c>
      <c r="C2058" s="151" t="s">
        <v>2167</v>
      </c>
      <c r="D2058" s="152" t="s">
        <v>5085</v>
      </c>
    </row>
    <row r="2059" spans="1:4" x14ac:dyDescent="0.3">
      <c r="A2059" s="151">
        <v>101588</v>
      </c>
      <c r="B2059" s="151" t="s">
        <v>5086</v>
      </c>
      <c r="C2059" s="151" t="s">
        <v>2167</v>
      </c>
      <c r="D2059" s="152" t="s">
        <v>5087</v>
      </c>
    </row>
    <row r="2060" spans="1:4" x14ac:dyDescent="0.3">
      <c r="A2060" s="151">
        <v>101589</v>
      </c>
      <c r="B2060" s="151" t="s">
        <v>5088</v>
      </c>
      <c r="C2060" s="151" t="s">
        <v>2167</v>
      </c>
      <c r="D2060" s="152" t="s">
        <v>5089</v>
      </c>
    </row>
    <row r="2061" spans="1:4" x14ac:dyDescent="0.3">
      <c r="A2061" s="151">
        <v>101590</v>
      </c>
      <c r="B2061" s="151" t="s">
        <v>5090</v>
      </c>
      <c r="C2061" s="151" t="s">
        <v>2167</v>
      </c>
      <c r="D2061" s="152" t="s">
        <v>5091</v>
      </c>
    </row>
    <row r="2062" spans="1:4" x14ac:dyDescent="0.3">
      <c r="A2062" s="151">
        <v>101591</v>
      </c>
      <c r="B2062" s="151" t="s">
        <v>5092</v>
      </c>
      <c r="C2062" s="151" t="s">
        <v>2167</v>
      </c>
      <c r="D2062" s="152" t="s">
        <v>5093</v>
      </c>
    </row>
    <row r="2063" spans="1:4" x14ac:dyDescent="0.3">
      <c r="A2063" s="151">
        <v>101592</v>
      </c>
      <c r="B2063" s="151" t="s">
        <v>5094</v>
      </c>
      <c r="C2063" s="151" t="s">
        <v>2167</v>
      </c>
      <c r="D2063" s="152" t="s">
        <v>5095</v>
      </c>
    </row>
    <row r="2064" spans="1:4" x14ac:dyDescent="0.3">
      <c r="A2064" s="151">
        <v>101593</v>
      </c>
      <c r="B2064" s="151" t="s">
        <v>5096</v>
      </c>
      <c r="C2064" s="151" t="s">
        <v>2167</v>
      </c>
      <c r="D2064" s="152" t="s">
        <v>5097</v>
      </c>
    </row>
    <row r="2065" spans="1:4" x14ac:dyDescent="0.3">
      <c r="A2065" s="151">
        <v>101600</v>
      </c>
      <c r="B2065" s="151" t="s">
        <v>5098</v>
      </c>
      <c r="C2065" s="151" t="s">
        <v>2167</v>
      </c>
      <c r="D2065" s="152" t="s">
        <v>5099</v>
      </c>
    </row>
    <row r="2066" spans="1:4" x14ac:dyDescent="0.3">
      <c r="A2066" s="151">
        <v>101601</v>
      </c>
      <c r="B2066" s="151" t="s">
        <v>5100</v>
      </c>
      <c r="C2066" s="151" t="s">
        <v>2167</v>
      </c>
      <c r="D2066" s="152" t="s">
        <v>5101</v>
      </c>
    </row>
    <row r="2067" spans="1:4" x14ac:dyDescent="0.3">
      <c r="A2067" s="151">
        <v>101602</v>
      </c>
      <c r="B2067" s="151" t="s">
        <v>5102</v>
      </c>
      <c r="C2067" s="151" t="s">
        <v>2167</v>
      </c>
      <c r="D2067" s="152" t="s">
        <v>5103</v>
      </c>
    </row>
    <row r="2068" spans="1:4" x14ac:dyDescent="0.3">
      <c r="A2068" s="151">
        <v>101603</v>
      </c>
      <c r="B2068" s="151" t="s">
        <v>5104</v>
      </c>
      <c r="C2068" s="151" t="s">
        <v>2167</v>
      </c>
      <c r="D2068" s="152" t="s">
        <v>5105</v>
      </c>
    </row>
    <row r="2069" spans="1:4" x14ac:dyDescent="0.3">
      <c r="A2069" s="151">
        <v>101604</v>
      </c>
      <c r="B2069" s="151" t="s">
        <v>5106</v>
      </c>
      <c r="C2069" s="151" t="s">
        <v>2167</v>
      </c>
      <c r="D2069" s="152" t="s">
        <v>5107</v>
      </c>
    </row>
    <row r="2070" spans="1:4" x14ac:dyDescent="0.3">
      <c r="A2070" s="151">
        <v>101605</v>
      </c>
      <c r="B2070" s="151" t="s">
        <v>5108</v>
      </c>
      <c r="C2070" s="151" t="s">
        <v>2167</v>
      </c>
      <c r="D2070" s="152" t="s">
        <v>5109</v>
      </c>
    </row>
    <row r="2071" spans="1:4" x14ac:dyDescent="0.3">
      <c r="A2071" s="151">
        <v>90788</v>
      </c>
      <c r="B2071" s="151" t="s">
        <v>5110</v>
      </c>
      <c r="C2071" s="151" t="s">
        <v>26</v>
      </c>
      <c r="D2071" s="152" t="s">
        <v>5111</v>
      </c>
    </row>
    <row r="2072" spans="1:4" x14ac:dyDescent="0.3">
      <c r="A2072" s="151">
        <v>90789</v>
      </c>
      <c r="B2072" s="151" t="s">
        <v>5112</v>
      </c>
      <c r="C2072" s="151" t="s">
        <v>26</v>
      </c>
      <c r="D2072" s="152" t="s">
        <v>5113</v>
      </c>
    </row>
    <row r="2073" spans="1:4" x14ac:dyDescent="0.3">
      <c r="A2073" s="151">
        <v>90790</v>
      </c>
      <c r="B2073" s="151" t="s">
        <v>5114</v>
      </c>
      <c r="C2073" s="151" t="s">
        <v>26</v>
      </c>
      <c r="D2073" s="152" t="s">
        <v>5115</v>
      </c>
    </row>
    <row r="2074" spans="1:4" x14ac:dyDescent="0.3">
      <c r="A2074" s="151">
        <v>90791</v>
      </c>
      <c r="B2074" s="151" t="s">
        <v>5116</v>
      </c>
      <c r="C2074" s="151" t="s">
        <v>26</v>
      </c>
      <c r="D2074" s="152" t="s">
        <v>5117</v>
      </c>
    </row>
    <row r="2075" spans="1:4" x14ac:dyDescent="0.3">
      <c r="A2075" s="151">
        <v>90793</v>
      </c>
      <c r="B2075" s="151" t="s">
        <v>5118</v>
      </c>
      <c r="C2075" s="151" t="s">
        <v>26</v>
      </c>
      <c r="D2075" s="152" t="s">
        <v>5119</v>
      </c>
    </row>
    <row r="2076" spans="1:4" x14ac:dyDescent="0.3">
      <c r="A2076" s="151">
        <v>90794</v>
      </c>
      <c r="B2076" s="151" t="s">
        <v>5120</v>
      </c>
      <c r="C2076" s="151" t="s">
        <v>26</v>
      </c>
      <c r="D2076" s="152" t="s">
        <v>5121</v>
      </c>
    </row>
    <row r="2077" spans="1:4" x14ac:dyDescent="0.3">
      <c r="A2077" s="151">
        <v>90795</v>
      </c>
      <c r="B2077" s="151" t="s">
        <v>5122</v>
      </c>
      <c r="C2077" s="151" t="s">
        <v>26</v>
      </c>
      <c r="D2077" s="152" t="s">
        <v>5123</v>
      </c>
    </row>
    <row r="2078" spans="1:4" x14ac:dyDescent="0.3">
      <c r="A2078" s="151">
        <v>90796</v>
      </c>
      <c r="B2078" s="151" t="s">
        <v>5124</v>
      </c>
      <c r="C2078" s="151" t="s">
        <v>26</v>
      </c>
      <c r="D2078" s="152" t="s">
        <v>5125</v>
      </c>
    </row>
    <row r="2079" spans="1:4" x14ac:dyDescent="0.3">
      <c r="A2079" s="151">
        <v>90797</v>
      </c>
      <c r="B2079" s="151" t="s">
        <v>5126</v>
      </c>
      <c r="C2079" s="151" t="s">
        <v>26</v>
      </c>
      <c r="D2079" s="152" t="s">
        <v>5127</v>
      </c>
    </row>
    <row r="2080" spans="1:4" x14ac:dyDescent="0.3">
      <c r="A2080" s="151">
        <v>90798</v>
      </c>
      <c r="B2080" s="151" t="s">
        <v>5128</v>
      </c>
      <c r="C2080" s="151" t="s">
        <v>26</v>
      </c>
      <c r="D2080" s="152" t="s">
        <v>5129</v>
      </c>
    </row>
    <row r="2081" spans="1:4" x14ac:dyDescent="0.3">
      <c r="A2081" s="151">
        <v>90799</v>
      </c>
      <c r="B2081" s="151" t="s">
        <v>5130</v>
      </c>
      <c r="C2081" s="151" t="s">
        <v>26</v>
      </c>
      <c r="D2081" s="152" t="s">
        <v>5131</v>
      </c>
    </row>
    <row r="2082" spans="1:4" x14ac:dyDescent="0.3">
      <c r="A2082" s="151">
        <v>90801</v>
      </c>
      <c r="B2082" s="151" t="s">
        <v>5132</v>
      </c>
      <c r="C2082" s="151" t="s">
        <v>26</v>
      </c>
      <c r="D2082" s="152" t="s">
        <v>5133</v>
      </c>
    </row>
    <row r="2083" spans="1:4" x14ac:dyDescent="0.3">
      <c r="A2083" s="151">
        <v>90806</v>
      </c>
      <c r="B2083" s="151" t="s">
        <v>5134</v>
      </c>
      <c r="C2083" s="151" t="s">
        <v>26</v>
      </c>
      <c r="D2083" s="152" t="s">
        <v>5135</v>
      </c>
    </row>
    <row r="2084" spans="1:4" x14ac:dyDescent="0.3">
      <c r="A2084" s="151">
        <v>90820</v>
      </c>
      <c r="B2084" s="151" t="s">
        <v>5136</v>
      </c>
      <c r="C2084" s="151" t="s">
        <v>26</v>
      </c>
      <c r="D2084" s="152" t="s">
        <v>5137</v>
      </c>
    </row>
    <row r="2085" spans="1:4" x14ac:dyDescent="0.3">
      <c r="A2085" s="151">
        <v>90821</v>
      </c>
      <c r="B2085" s="151" t="s">
        <v>5138</v>
      </c>
      <c r="C2085" s="151" t="s">
        <v>26</v>
      </c>
      <c r="D2085" s="152" t="s">
        <v>5139</v>
      </c>
    </row>
    <row r="2086" spans="1:4" x14ac:dyDescent="0.3">
      <c r="A2086" s="151">
        <v>90822</v>
      </c>
      <c r="B2086" s="151" t="s">
        <v>5140</v>
      </c>
      <c r="C2086" s="151" t="s">
        <v>26</v>
      </c>
      <c r="D2086" s="152" t="s">
        <v>5141</v>
      </c>
    </row>
    <row r="2087" spans="1:4" x14ac:dyDescent="0.3">
      <c r="A2087" s="151">
        <v>90823</v>
      </c>
      <c r="B2087" s="151" t="s">
        <v>5142</v>
      </c>
      <c r="C2087" s="151" t="s">
        <v>26</v>
      </c>
      <c r="D2087" s="152" t="s">
        <v>5143</v>
      </c>
    </row>
    <row r="2088" spans="1:4" x14ac:dyDescent="0.3">
      <c r="A2088" s="151">
        <v>90824</v>
      </c>
      <c r="B2088" s="151" t="s">
        <v>5144</v>
      </c>
      <c r="C2088" s="151" t="s">
        <v>26</v>
      </c>
      <c r="D2088" s="152" t="s">
        <v>5145</v>
      </c>
    </row>
    <row r="2089" spans="1:4" x14ac:dyDescent="0.3">
      <c r="A2089" s="151">
        <v>90825</v>
      </c>
      <c r="B2089" s="151" t="s">
        <v>5146</v>
      </c>
      <c r="C2089" s="151" t="s">
        <v>26</v>
      </c>
      <c r="D2089" s="152" t="s">
        <v>5147</v>
      </c>
    </row>
    <row r="2090" spans="1:4" x14ac:dyDescent="0.3">
      <c r="A2090" s="151">
        <v>90830</v>
      </c>
      <c r="B2090" s="151" t="s">
        <v>5148</v>
      </c>
      <c r="C2090" s="151" t="s">
        <v>26</v>
      </c>
      <c r="D2090" s="152" t="s">
        <v>5149</v>
      </c>
    </row>
    <row r="2091" spans="1:4" x14ac:dyDescent="0.3">
      <c r="A2091" s="151">
        <v>90831</v>
      </c>
      <c r="B2091" s="151" t="s">
        <v>5150</v>
      </c>
      <c r="C2091" s="151" t="s">
        <v>26</v>
      </c>
      <c r="D2091" s="152" t="s">
        <v>5151</v>
      </c>
    </row>
    <row r="2092" spans="1:4" x14ac:dyDescent="0.3">
      <c r="A2092" s="151">
        <v>90841</v>
      </c>
      <c r="B2092" s="151" t="s">
        <v>5152</v>
      </c>
      <c r="C2092" s="151" t="s">
        <v>26</v>
      </c>
      <c r="D2092" s="152" t="s">
        <v>5153</v>
      </c>
    </row>
    <row r="2093" spans="1:4" x14ac:dyDescent="0.3">
      <c r="A2093" s="151">
        <v>90842</v>
      </c>
      <c r="B2093" s="151" t="s">
        <v>5154</v>
      </c>
      <c r="C2093" s="151" t="s">
        <v>26</v>
      </c>
      <c r="D2093" s="152" t="s">
        <v>5155</v>
      </c>
    </row>
    <row r="2094" spans="1:4" x14ac:dyDescent="0.3">
      <c r="A2094" s="151">
        <v>90843</v>
      </c>
      <c r="B2094" s="151" t="s">
        <v>856</v>
      </c>
      <c r="C2094" s="151" t="s">
        <v>26</v>
      </c>
      <c r="D2094" s="152" t="s">
        <v>5156</v>
      </c>
    </row>
    <row r="2095" spans="1:4" x14ac:dyDescent="0.3">
      <c r="A2095" s="151">
        <v>90844</v>
      </c>
      <c r="B2095" s="151" t="s">
        <v>855</v>
      </c>
      <c r="C2095" s="151" t="s">
        <v>26</v>
      </c>
      <c r="D2095" s="152" t="s">
        <v>5157</v>
      </c>
    </row>
    <row r="2096" spans="1:4" x14ac:dyDescent="0.3">
      <c r="A2096" s="151">
        <v>90845</v>
      </c>
      <c r="B2096" s="151" t="s">
        <v>5158</v>
      </c>
      <c r="C2096" s="151" t="s">
        <v>26</v>
      </c>
      <c r="D2096" s="152" t="s">
        <v>5159</v>
      </c>
    </row>
    <row r="2097" spans="1:4" x14ac:dyDescent="0.3">
      <c r="A2097" s="151">
        <v>90846</v>
      </c>
      <c r="B2097" s="151" t="s">
        <v>5160</v>
      </c>
      <c r="C2097" s="151" t="s">
        <v>26</v>
      </c>
      <c r="D2097" s="152" t="s">
        <v>5161</v>
      </c>
    </row>
    <row r="2098" spans="1:4" x14ac:dyDescent="0.3">
      <c r="A2098" s="151">
        <v>90847</v>
      </c>
      <c r="B2098" s="151" t="s">
        <v>5162</v>
      </c>
      <c r="C2098" s="151" t="s">
        <v>26</v>
      </c>
      <c r="D2098" s="152" t="s">
        <v>5163</v>
      </c>
    </row>
    <row r="2099" spans="1:4" x14ac:dyDescent="0.3">
      <c r="A2099" s="151">
        <v>90848</v>
      </c>
      <c r="B2099" s="151" t="s">
        <v>5164</v>
      </c>
      <c r="C2099" s="151" t="s">
        <v>26</v>
      </c>
      <c r="D2099" s="152" t="s">
        <v>5165</v>
      </c>
    </row>
    <row r="2100" spans="1:4" x14ac:dyDescent="0.3">
      <c r="A2100" s="151">
        <v>90849</v>
      </c>
      <c r="B2100" s="151" t="s">
        <v>5166</v>
      </c>
      <c r="C2100" s="151" t="s">
        <v>26</v>
      </c>
      <c r="D2100" s="152" t="s">
        <v>5167</v>
      </c>
    </row>
    <row r="2101" spans="1:4" x14ac:dyDescent="0.3">
      <c r="A2101" s="151">
        <v>90850</v>
      </c>
      <c r="B2101" s="151" t="s">
        <v>5168</v>
      </c>
      <c r="C2101" s="151" t="s">
        <v>26</v>
      </c>
      <c r="D2101" s="152" t="s">
        <v>5169</v>
      </c>
    </row>
    <row r="2102" spans="1:4" x14ac:dyDescent="0.3">
      <c r="A2102" s="151">
        <v>90851</v>
      </c>
      <c r="B2102" s="151" t="s">
        <v>5170</v>
      </c>
      <c r="C2102" s="151" t="s">
        <v>26</v>
      </c>
      <c r="D2102" s="152" t="s">
        <v>5171</v>
      </c>
    </row>
    <row r="2103" spans="1:4" x14ac:dyDescent="0.3">
      <c r="A2103" s="151">
        <v>90852</v>
      </c>
      <c r="B2103" s="151" t="s">
        <v>5172</v>
      </c>
      <c r="C2103" s="151" t="s">
        <v>26</v>
      </c>
      <c r="D2103" s="152" t="s">
        <v>5173</v>
      </c>
    </row>
    <row r="2104" spans="1:4" x14ac:dyDescent="0.3">
      <c r="A2104" s="151">
        <v>91009</v>
      </c>
      <c r="B2104" s="151" t="s">
        <v>5174</v>
      </c>
      <c r="C2104" s="151" t="s">
        <v>26</v>
      </c>
      <c r="D2104" s="152" t="s">
        <v>5175</v>
      </c>
    </row>
    <row r="2105" spans="1:4" x14ac:dyDescent="0.3">
      <c r="A2105" s="151">
        <v>91010</v>
      </c>
      <c r="B2105" s="151" t="s">
        <v>5176</v>
      </c>
      <c r="C2105" s="151" t="s">
        <v>26</v>
      </c>
      <c r="D2105" s="152" t="s">
        <v>5177</v>
      </c>
    </row>
    <row r="2106" spans="1:4" x14ac:dyDescent="0.3">
      <c r="A2106" s="151">
        <v>91011</v>
      </c>
      <c r="B2106" s="151" t="s">
        <v>5178</v>
      </c>
      <c r="C2106" s="151" t="s">
        <v>26</v>
      </c>
      <c r="D2106" s="152" t="s">
        <v>5179</v>
      </c>
    </row>
    <row r="2107" spans="1:4" x14ac:dyDescent="0.3">
      <c r="A2107" s="151">
        <v>91012</v>
      </c>
      <c r="B2107" s="151" t="s">
        <v>5180</v>
      </c>
      <c r="C2107" s="151" t="s">
        <v>26</v>
      </c>
      <c r="D2107" s="152" t="s">
        <v>5181</v>
      </c>
    </row>
    <row r="2108" spans="1:4" x14ac:dyDescent="0.3">
      <c r="A2108" s="151">
        <v>91013</v>
      </c>
      <c r="B2108" s="151" t="s">
        <v>5182</v>
      </c>
      <c r="C2108" s="151" t="s">
        <v>26</v>
      </c>
      <c r="D2108" s="152" t="s">
        <v>5183</v>
      </c>
    </row>
    <row r="2109" spans="1:4" x14ac:dyDescent="0.3">
      <c r="A2109" s="151">
        <v>91014</v>
      </c>
      <c r="B2109" s="151" t="s">
        <v>5184</v>
      </c>
      <c r="C2109" s="151" t="s">
        <v>26</v>
      </c>
      <c r="D2109" s="152" t="s">
        <v>5185</v>
      </c>
    </row>
    <row r="2110" spans="1:4" x14ac:dyDescent="0.3">
      <c r="A2110" s="151">
        <v>91015</v>
      </c>
      <c r="B2110" s="151" t="s">
        <v>5186</v>
      </c>
      <c r="C2110" s="151" t="s">
        <v>26</v>
      </c>
      <c r="D2110" s="152" t="s">
        <v>5187</v>
      </c>
    </row>
    <row r="2111" spans="1:4" x14ac:dyDescent="0.3">
      <c r="A2111" s="151">
        <v>91016</v>
      </c>
      <c r="B2111" s="151" t="s">
        <v>5188</v>
      </c>
      <c r="C2111" s="151" t="s">
        <v>26</v>
      </c>
      <c r="D2111" s="152" t="s">
        <v>5189</v>
      </c>
    </row>
    <row r="2112" spans="1:4" x14ac:dyDescent="0.3">
      <c r="A2112" s="151">
        <v>91287</v>
      </c>
      <c r="B2112" s="151" t="s">
        <v>5190</v>
      </c>
      <c r="C2112" s="151" t="s">
        <v>26</v>
      </c>
      <c r="D2112" s="152" t="s">
        <v>5191</v>
      </c>
    </row>
    <row r="2113" spans="1:4" x14ac:dyDescent="0.3">
      <c r="A2113" s="151">
        <v>91292</v>
      </c>
      <c r="B2113" s="151" t="s">
        <v>5192</v>
      </c>
      <c r="C2113" s="151" t="s">
        <v>26</v>
      </c>
      <c r="D2113" s="152" t="s">
        <v>5193</v>
      </c>
    </row>
    <row r="2114" spans="1:4" x14ac:dyDescent="0.3">
      <c r="A2114" s="151">
        <v>91295</v>
      </c>
      <c r="B2114" s="151" t="s">
        <v>5194</v>
      </c>
      <c r="C2114" s="151" t="s">
        <v>26</v>
      </c>
      <c r="D2114" s="152" t="s">
        <v>5195</v>
      </c>
    </row>
    <row r="2115" spans="1:4" x14ac:dyDescent="0.3">
      <c r="A2115" s="151">
        <v>91296</v>
      </c>
      <c r="B2115" s="151" t="s">
        <v>5196</v>
      </c>
      <c r="C2115" s="151" t="s">
        <v>26</v>
      </c>
      <c r="D2115" s="152" t="s">
        <v>5197</v>
      </c>
    </row>
    <row r="2116" spans="1:4" x14ac:dyDescent="0.3">
      <c r="A2116" s="151">
        <v>91297</v>
      </c>
      <c r="B2116" s="151" t="s">
        <v>5198</v>
      </c>
      <c r="C2116" s="151" t="s">
        <v>26</v>
      </c>
      <c r="D2116" s="152" t="s">
        <v>5199</v>
      </c>
    </row>
    <row r="2117" spans="1:4" x14ac:dyDescent="0.3">
      <c r="A2117" s="151">
        <v>91298</v>
      </c>
      <c r="B2117" s="151" t="s">
        <v>5200</v>
      </c>
      <c r="C2117" s="151" t="s">
        <v>26</v>
      </c>
      <c r="D2117" s="152" t="s">
        <v>5201</v>
      </c>
    </row>
    <row r="2118" spans="1:4" x14ac:dyDescent="0.3">
      <c r="A2118" s="151">
        <v>91299</v>
      </c>
      <c r="B2118" s="151" t="s">
        <v>5202</v>
      </c>
      <c r="C2118" s="151" t="s">
        <v>26</v>
      </c>
      <c r="D2118" s="152" t="s">
        <v>5203</v>
      </c>
    </row>
    <row r="2119" spans="1:4" x14ac:dyDescent="0.3">
      <c r="A2119" s="151">
        <v>91304</v>
      </c>
      <c r="B2119" s="151" t="s">
        <v>5204</v>
      </c>
      <c r="C2119" s="151" t="s">
        <v>26</v>
      </c>
      <c r="D2119" s="152" t="s">
        <v>5205</v>
      </c>
    </row>
    <row r="2120" spans="1:4" x14ac:dyDescent="0.3">
      <c r="A2120" s="151">
        <v>91305</v>
      </c>
      <c r="B2120" s="151" t="s">
        <v>5206</v>
      </c>
      <c r="C2120" s="151" t="s">
        <v>26</v>
      </c>
      <c r="D2120" s="152" t="s">
        <v>5207</v>
      </c>
    </row>
    <row r="2121" spans="1:4" x14ac:dyDescent="0.3">
      <c r="A2121" s="151">
        <v>91306</v>
      </c>
      <c r="B2121" s="151" t="s">
        <v>5208</v>
      </c>
      <c r="C2121" s="151" t="s">
        <v>26</v>
      </c>
      <c r="D2121" s="152" t="s">
        <v>5151</v>
      </c>
    </row>
    <row r="2122" spans="1:4" x14ac:dyDescent="0.3">
      <c r="A2122" s="151">
        <v>91307</v>
      </c>
      <c r="B2122" s="151" t="s">
        <v>5209</v>
      </c>
      <c r="C2122" s="151" t="s">
        <v>26</v>
      </c>
      <c r="D2122" s="152" t="s">
        <v>5210</v>
      </c>
    </row>
    <row r="2123" spans="1:4" x14ac:dyDescent="0.3">
      <c r="A2123" s="151">
        <v>91312</v>
      </c>
      <c r="B2123" s="151" t="s">
        <v>5211</v>
      </c>
      <c r="C2123" s="151" t="s">
        <v>26</v>
      </c>
      <c r="D2123" s="152" t="s">
        <v>5212</v>
      </c>
    </row>
    <row r="2124" spans="1:4" x14ac:dyDescent="0.3">
      <c r="A2124" s="151">
        <v>91313</v>
      </c>
      <c r="B2124" s="151" t="s">
        <v>5213</v>
      </c>
      <c r="C2124" s="151" t="s">
        <v>26</v>
      </c>
      <c r="D2124" s="152" t="s">
        <v>5214</v>
      </c>
    </row>
    <row r="2125" spans="1:4" x14ac:dyDescent="0.3">
      <c r="A2125" s="151">
        <v>91314</v>
      </c>
      <c r="B2125" s="151" t="s">
        <v>5215</v>
      </c>
      <c r="C2125" s="151" t="s">
        <v>26</v>
      </c>
      <c r="D2125" s="152" t="s">
        <v>5216</v>
      </c>
    </row>
    <row r="2126" spans="1:4" x14ac:dyDescent="0.3">
      <c r="A2126" s="151">
        <v>91315</v>
      </c>
      <c r="B2126" s="151" t="s">
        <v>5217</v>
      </c>
      <c r="C2126" s="151" t="s">
        <v>26</v>
      </c>
      <c r="D2126" s="152" t="s">
        <v>5218</v>
      </c>
    </row>
    <row r="2127" spans="1:4" x14ac:dyDescent="0.3">
      <c r="A2127" s="151">
        <v>91316</v>
      </c>
      <c r="B2127" s="151" t="s">
        <v>5219</v>
      </c>
      <c r="C2127" s="151" t="s">
        <v>26</v>
      </c>
      <c r="D2127" s="152" t="s">
        <v>5220</v>
      </c>
    </row>
    <row r="2128" spans="1:4" x14ac:dyDescent="0.3">
      <c r="A2128" s="151">
        <v>91317</v>
      </c>
      <c r="B2128" s="151" t="s">
        <v>5221</v>
      </c>
      <c r="C2128" s="151" t="s">
        <v>26</v>
      </c>
      <c r="D2128" s="152" t="s">
        <v>5222</v>
      </c>
    </row>
    <row r="2129" spans="1:4" x14ac:dyDescent="0.3">
      <c r="A2129" s="151">
        <v>91318</v>
      </c>
      <c r="B2129" s="151" t="s">
        <v>5223</v>
      </c>
      <c r="C2129" s="151" t="s">
        <v>26</v>
      </c>
      <c r="D2129" s="152" t="s">
        <v>5224</v>
      </c>
    </row>
    <row r="2130" spans="1:4" x14ac:dyDescent="0.3">
      <c r="A2130" s="151">
        <v>91319</v>
      </c>
      <c r="B2130" s="151" t="s">
        <v>5225</v>
      </c>
      <c r="C2130" s="151" t="s">
        <v>26</v>
      </c>
      <c r="D2130" s="152" t="s">
        <v>5226</v>
      </c>
    </row>
    <row r="2131" spans="1:4" x14ac:dyDescent="0.3">
      <c r="A2131" s="151">
        <v>91320</v>
      </c>
      <c r="B2131" s="151" t="s">
        <v>5227</v>
      </c>
      <c r="C2131" s="151" t="s">
        <v>26</v>
      </c>
      <c r="D2131" s="152" t="s">
        <v>5228</v>
      </c>
    </row>
    <row r="2132" spans="1:4" x14ac:dyDescent="0.3">
      <c r="A2132" s="151">
        <v>91321</v>
      </c>
      <c r="B2132" s="151" t="s">
        <v>5229</v>
      </c>
      <c r="C2132" s="151" t="s">
        <v>26</v>
      </c>
      <c r="D2132" s="152" t="s">
        <v>5230</v>
      </c>
    </row>
    <row r="2133" spans="1:4" x14ac:dyDescent="0.3">
      <c r="A2133" s="151">
        <v>91322</v>
      </c>
      <c r="B2133" s="151" t="s">
        <v>5231</v>
      </c>
      <c r="C2133" s="151" t="s">
        <v>26</v>
      </c>
      <c r="D2133" s="152" t="s">
        <v>5232</v>
      </c>
    </row>
    <row r="2134" spans="1:4" x14ac:dyDescent="0.3">
      <c r="A2134" s="151">
        <v>91323</v>
      </c>
      <c r="B2134" s="151" t="s">
        <v>5233</v>
      </c>
      <c r="C2134" s="151" t="s">
        <v>26</v>
      </c>
      <c r="D2134" s="152" t="s">
        <v>5234</v>
      </c>
    </row>
    <row r="2135" spans="1:4" x14ac:dyDescent="0.3">
      <c r="A2135" s="151">
        <v>91324</v>
      </c>
      <c r="B2135" s="151" t="s">
        <v>5235</v>
      </c>
      <c r="C2135" s="151" t="s">
        <v>26</v>
      </c>
      <c r="D2135" s="152" t="s">
        <v>5236</v>
      </c>
    </row>
    <row r="2136" spans="1:4" x14ac:dyDescent="0.3">
      <c r="A2136" s="151">
        <v>91325</v>
      </c>
      <c r="B2136" s="151" t="s">
        <v>5237</v>
      </c>
      <c r="C2136" s="151" t="s">
        <v>26</v>
      </c>
      <c r="D2136" s="152" t="s">
        <v>5238</v>
      </c>
    </row>
    <row r="2137" spans="1:4" x14ac:dyDescent="0.3">
      <c r="A2137" s="151">
        <v>91326</v>
      </c>
      <c r="B2137" s="151" t="s">
        <v>5239</v>
      </c>
      <c r="C2137" s="151" t="s">
        <v>26</v>
      </c>
      <c r="D2137" s="152" t="s">
        <v>5240</v>
      </c>
    </row>
    <row r="2138" spans="1:4" x14ac:dyDescent="0.3">
      <c r="A2138" s="151">
        <v>91327</v>
      </c>
      <c r="B2138" s="151" t="s">
        <v>5241</v>
      </c>
      <c r="C2138" s="151" t="s">
        <v>26</v>
      </c>
      <c r="D2138" s="152" t="s">
        <v>5242</v>
      </c>
    </row>
    <row r="2139" spans="1:4" x14ac:dyDescent="0.3">
      <c r="A2139" s="151">
        <v>91328</v>
      </c>
      <c r="B2139" s="151" t="s">
        <v>5243</v>
      </c>
      <c r="C2139" s="151" t="s">
        <v>26</v>
      </c>
      <c r="D2139" s="152" t="s">
        <v>5244</v>
      </c>
    </row>
    <row r="2140" spans="1:4" x14ac:dyDescent="0.3">
      <c r="A2140" s="151">
        <v>91329</v>
      </c>
      <c r="B2140" s="151" t="s">
        <v>5245</v>
      </c>
      <c r="C2140" s="151" t="s">
        <v>26</v>
      </c>
      <c r="D2140" s="152" t="s">
        <v>5246</v>
      </c>
    </row>
    <row r="2141" spans="1:4" x14ac:dyDescent="0.3">
      <c r="A2141" s="151">
        <v>91330</v>
      </c>
      <c r="B2141" s="151" t="s">
        <v>5247</v>
      </c>
      <c r="C2141" s="151" t="s">
        <v>26</v>
      </c>
      <c r="D2141" s="152" t="s">
        <v>5248</v>
      </c>
    </row>
    <row r="2142" spans="1:4" x14ac:dyDescent="0.3">
      <c r="A2142" s="151">
        <v>91331</v>
      </c>
      <c r="B2142" s="151" t="s">
        <v>5249</v>
      </c>
      <c r="C2142" s="151" t="s">
        <v>26</v>
      </c>
      <c r="D2142" s="152" t="s">
        <v>5250</v>
      </c>
    </row>
    <row r="2143" spans="1:4" x14ac:dyDescent="0.3">
      <c r="A2143" s="151">
        <v>91332</v>
      </c>
      <c r="B2143" s="151" t="s">
        <v>5251</v>
      </c>
      <c r="C2143" s="151" t="s">
        <v>26</v>
      </c>
      <c r="D2143" s="152" t="s">
        <v>5252</v>
      </c>
    </row>
    <row r="2144" spans="1:4" x14ac:dyDescent="0.3">
      <c r="A2144" s="151">
        <v>91333</v>
      </c>
      <c r="B2144" s="151" t="s">
        <v>5253</v>
      </c>
      <c r="C2144" s="151" t="s">
        <v>26</v>
      </c>
      <c r="D2144" s="152" t="s">
        <v>5254</v>
      </c>
    </row>
    <row r="2145" spans="1:4" x14ac:dyDescent="0.3">
      <c r="A2145" s="151">
        <v>91334</v>
      </c>
      <c r="B2145" s="151" t="s">
        <v>5255</v>
      </c>
      <c r="C2145" s="151" t="s">
        <v>26</v>
      </c>
      <c r="D2145" s="152" t="s">
        <v>5256</v>
      </c>
    </row>
    <row r="2146" spans="1:4" x14ac:dyDescent="0.3">
      <c r="A2146" s="151">
        <v>91335</v>
      </c>
      <c r="B2146" s="151" t="s">
        <v>5257</v>
      </c>
      <c r="C2146" s="151" t="s">
        <v>26</v>
      </c>
      <c r="D2146" s="152" t="s">
        <v>5258</v>
      </c>
    </row>
    <row r="2147" spans="1:4" x14ac:dyDescent="0.3">
      <c r="A2147" s="151">
        <v>91336</v>
      </c>
      <c r="B2147" s="151" t="s">
        <v>5259</v>
      </c>
      <c r="C2147" s="151" t="s">
        <v>26</v>
      </c>
      <c r="D2147" s="152" t="s">
        <v>5260</v>
      </c>
    </row>
    <row r="2148" spans="1:4" x14ac:dyDescent="0.3">
      <c r="A2148" s="151">
        <v>91337</v>
      </c>
      <c r="B2148" s="151" t="s">
        <v>5261</v>
      </c>
      <c r="C2148" s="151" t="s">
        <v>26</v>
      </c>
      <c r="D2148" s="152" t="s">
        <v>5262</v>
      </c>
    </row>
    <row r="2149" spans="1:4" x14ac:dyDescent="0.3">
      <c r="A2149" s="151">
        <v>100659</v>
      </c>
      <c r="B2149" s="151" t="s">
        <v>5263</v>
      </c>
      <c r="C2149" s="151" t="s">
        <v>31</v>
      </c>
      <c r="D2149" s="152" t="s">
        <v>5264</v>
      </c>
    </row>
    <row r="2150" spans="1:4" x14ac:dyDescent="0.3">
      <c r="A2150" s="151">
        <v>100660</v>
      </c>
      <c r="B2150" s="151" t="s">
        <v>5265</v>
      </c>
      <c r="C2150" s="151" t="s">
        <v>31</v>
      </c>
      <c r="D2150" s="152" t="s">
        <v>5266</v>
      </c>
    </row>
    <row r="2151" spans="1:4" x14ac:dyDescent="0.3">
      <c r="A2151" s="151">
        <v>100675</v>
      </c>
      <c r="B2151" s="151" t="s">
        <v>5267</v>
      </c>
      <c r="C2151" s="151" t="s">
        <v>26</v>
      </c>
      <c r="D2151" s="152" t="s">
        <v>5268</v>
      </c>
    </row>
    <row r="2152" spans="1:4" x14ac:dyDescent="0.3">
      <c r="A2152" s="151">
        <v>100676</v>
      </c>
      <c r="B2152" s="151" t="s">
        <v>5269</v>
      </c>
      <c r="C2152" s="151" t="s">
        <v>26</v>
      </c>
      <c r="D2152" s="152" t="s">
        <v>5270</v>
      </c>
    </row>
    <row r="2153" spans="1:4" x14ac:dyDescent="0.3">
      <c r="A2153" s="151">
        <v>100678</v>
      </c>
      <c r="B2153" s="151" t="s">
        <v>5271</v>
      </c>
      <c r="C2153" s="151" t="s">
        <v>26</v>
      </c>
      <c r="D2153" s="152" t="s">
        <v>5272</v>
      </c>
    </row>
    <row r="2154" spans="1:4" x14ac:dyDescent="0.3">
      <c r="A2154" s="151">
        <v>100679</v>
      </c>
      <c r="B2154" s="151" t="s">
        <v>5273</v>
      </c>
      <c r="C2154" s="151" t="s">
        <v>26</v>
      </c>
      <c r="D2154" s="152" t="s">
        <v>5274</v>
      </c>
    </row>
    <row r="2155" spans="1:4" x14ac:dyDescent="0.3">
      <c r="A2155" s="151">
        <v>100680</v>
      </c>
      <c r="B2155" s="151" t="s">
        <v>5275</v>
      </c>
      <c r="C2155" s="151" t="s">
        <v>26</v>
      </c>
      <c r="D2155" s="152" t="s">
        <v>5276</v>
      </c>
    </row>
    <row r="2156" spans="1:4" x14ac:dyDescent="0.3">
      <c r="A2156" s="151">
        <v>100681</v>
      </c>
      <c r="B2156" s="151" t="s">
        <v>5277</v>
      </c>
      <c r="C2156" s="151" t="s">
        <v>26</v>
      </c>
      <c r="D2156" s="152" t="s">
        <v>5278</v>
      </c>
    </row>
    <row r="2157" spans="1:4" x14ac:dyDescent="0.3">
      <c r="A2157" s="151">
        <v>100682</v>
      </c>
      <c r="B2157" s="151" t="s">
        <v>5279</v>
      </c>
      <c r="C2157" s="151" t="s">
        <v>26</v>
      </c>
      <c r="D2157" s="152" t="s">
        <v>5280</v>
      </c>
    </row>
    <row r="2158" spans="1:4" x14ac:dyDescent="0.3">
      <c r="A2158" s="151">
        <v>100683</v>
      </c>
      <c r="B2158" s="151" t="s">
        <v>5281</v>
      </c>
      <c r="C2158" s="151" t="s">
        <v>26</v>
      </c>
      <c r="D2158" s="152" t="s">
        <v>5282</v>
      </c>
    </row>
    <row r="2159" spans="1:4" x14ac:dyDescent="0.3">
      <c r="A2159" s="151">
        <v>100684</v>
      </c>
      <c r="B2159" s="151" t="s">
        <v>5283</v>
      </c>
      <c r="C2159" s="151" t="s">
        <v>26</v>
      </c>
      <c r="D2159" s="152" t="s">
        <v>5284</v>
      </c>
    </row>
    <row r="2160" spans="1:4" x14ac:dyDescent="0.3">
      <c r="A2160" s="151">
        <v>100685</v>
      </c>
      <c r="B2160" s="151" t="s">
        <v>5285</v>
      </c>
      <c r="C2160" s="151" t="s">
        <v>26</v>
      </c>
      <c r="D2160" s="152" t="s">
        <v>5286</v>
      </c>
    </row>
    <row r="2161" spans="1:4" x14ac:dyDescent="0.3">
      <c r="A2161" s="151">
        <v>100686</v>
      </c>
      <c r="B2161" s="151" t="s">
        <v>5287</v>
      </c>
      <c r="C2161" s="151" t="s">
        <v>26</v>
      </c>
      <c r="D2161" s="152" t="s">
        <v>5288</v>
      </c>
    </row>
    <row r="2162" spans="1:4" x14ac:dyDescent="0.3">
      <c r="A2162" s="151">
        <v>100687</v>
      </c>
      <c r="B2162" s="151" t="s">
        <v>5289</v>
      </c>
      <c r="C2162" s="151" t="s">
        <v>26</v>
      </c>
      <c r="D2162" s="152" t="s">
        <v>5290</v>
      </c>
    </row>
    <row r="2163" spans="1:4" x14ac:dyDescent="0.3">
      <c r="A2163" s="151">
        <v>100688</v>
      </c>
      <c r="B2163" s="151" t="s">
        <v>5291</v>
      </c>
      <c r="C2163" s="151" t="s">
        <v>26</v>
      </c>
      <c r="D2163" s="152" t="s">
        <v>5292</v>
      </c>
    </row>
    <row r="2164" spans="1:4" x14ac:dyDescent="0.3">
      <c r="A2164" s="151">
        <v>100689</v>
      </c>
      <c r="B2164" s="151" t="s">
        <v>5293</v>
      </c>
      <c r="C2164" s="151" t="s">
        <v>26</v>
      </c>
      <c r="D2164" s="152" t="s">
        <v>5294</v>
      </c>
    </row>
    <row r="2165" spans="1:4" x14ac:dyDescent="0.3">
      <c r="A2165" s="151">
        <v>100690</v>
      </c>
      <c r="B2165" s="151" t="s">
        <v>5295</v>
      </c>
      <c r="C2165" s="151" t="s">
        <v>26</v>
      </c>
      <c r="D2165" s="152" t="s">
        <v>5296</v>
      </c>
    </row>
    <row r="2166" spans="1:4" x14ac:dyDescent="0.3">
      <c r="A2166" s="151">
        <v>100691</v>
      </c>
      <c r="B2166" s="151" t="s">
        <v>5297</v>
      </c>
      <c r="C2166" s="151" t="s">
        <v>26</v>
      </c>
      <c r="D2166" s="152" t="s">
        <v>5298</v>
      </c>
    </row>
    <row r="2167" spans="1:4" x14ac:dyDescent="0.3">
      <c r="A2167" s="151">
        <v>100692</v>
      </c>
      <c r="B2167" s="151" t="s">
        <v>5299</v>
      </c>
      <c r="C2167" s="151" t="s">
        <v>26</v>
      </c>
      <c r="D2167" s="152" t="s">
        <v>5300</v>
      </c>
    </row>
    <row r="2168" spans="1:4" x14ac:dyDescent="0.3">
      <c r="A2168" s="151">
        <v>100693</v>
      </c>
      <c r="B2168" s="151" t="s">
        <v>5301</v>
      </c>
      <c r="C2168" s="151" t="s">
        <v>26</v>
      </c>
      <c r="D2168" s="152" t="s">
        <v>5302</v>
      </c>
    </row>
    <row r="2169" spans="1:4" x14ac:dyDescent="0.3">
      <c r="A2169" s="151">
        <v>100694</v>
      </c>
      <c r="B2169" s="151" t="s">
        <v>5303</v>
      </c>
      <c r="C2169" s="151" t="s">
        <v>26</v>
      </c>
      <c r="D2169" s="152" t="s">
        <v>5304</v>
      </c>
    </row>
    <row r="2170" spans="1:4" x14ac:dyDescent="0.3">
      <c r="A2170" s="151">
        <v>100695</v>
      </c>
      <c r="B2170" s="151" t="s">
        <v>5305</v>
      </c>
      <c r="C2170" s="151" t="s">
        <v>26</v>
      </c>
      <c r="D2170" s="152" t="s">
        <v>3772</v>
      </c>
    </row>
    <row r="2171" spans="1:4" x14ac:dyDescent="0.3">
      <c r="A2171" s="151">
        <v>100696</v>
      </c>
      <c r="B2171" s="151" t="s">
        <v>5306</v>
      </c>
      <c r="C2171" s="151" t="s">
        <v>26</v>
      </c>
      <c r="D2171" s="152" t="s">
        <v>5307</v>
      </c>
    </row>
    <row r="2172" spans="1:4" x14ac:dyDescent="0.3">
      <c r="A2172" s="151">
        <v>100697</v>
      </c>
      <c r="B2172" s="151" t="s">
        <v>5308</v>
      </c>
      <c r="C2172" s="151" t="s">
        <v>26</v>
      </c>
      <c r="D2172" s="152" t="s">
        <v>5309</v>
      </c>
    </row>
    <row r="2173" spans="1:4" x14ac:dyDescent="0.3">
      <c r="A2173" s="151">
        <v>100698</v>
      </c>
      <c r="B2173" s="151" t="s">
        <v>5310</v>
      </c>
      <c r="C2173" s="151" t="s">
        <v>26</v>
      </c>
      <c r="D2173" s="152" t="s">
        <v>5311</v>
      </c>
    </row>
    <row r="2174" spans="1:4" x14ac:dyDescent="0.3">
      <c r="A2174" s="151">
        <v>100699</v>
      </c>
      <c r="B2174" s="151" t="s">
        <v>5312</v>
      </c>
      <c r="C2174" s="151" t="s">
        <v>26</v>
      </c>
      <c r="D2174" s="152" t="s">
        <v>5313</v>
      </c>
    </row>
    <row r="2175" spans="1:4" x14ac:dyDescent="0.3">
      <c r="A2175" s="151">
        <v>100700</v>
      </c>
      <c r="B2175" s="151" t="s">
        <v>5314</v>
      </c>
      <c r="C2175" s="151" t="s">
        <v>26</v>
      </c>
      <c r="D2175" s="152" t="s">
        <v>5315</v>
      </c>
    </row>
    <row r="2176" spans="1:4" x14ac:dyDescent="0.3">
      <c r="A2176" s="151">
        <v>100712</v>
      </c>
      <c r="B2176" s="151" t="s">
        <v>5316</v>
      </c>
      <c r="C2176" s="151" t="s">
        <v>26</v>
      </c>
      <c r="D2176" s="152" t="s">
        <v>5317</v>
      </c>
    </row>
    <row r="2177" spans="1:4" x14ac:dyDescent="0.3">
      <c r="A2177" s="151">
        <v>100665</v>
      </c>
      <c r="B2177" s="151" t="s">
        <v>5318</v>
      </c>
      <c r="C2177" s="151" t="s">
        <v>2167</v>
      </c>
      <c r="D2177" s="152" t="s">
        <v>5319</v>
      </c>
    </row>
    <row r="2178" spans="1:4" x14ac:dyDescent="0.3">
      <c r="A2178" s="151">
        <v>100666</v>
      </c>
      <c r="B2178" s="151" t="s">
        <v>5320</v>
      </c>
      <c r="C2178" s="151" t="s">
        <v>2167</v>
      </c>
      <c r="D2178" s="152" t="s">
        <v>5321</v>
      </c>
    </row>
    <row r="2179" spans="1:4" x14ac:dyDescent="0.3">
      <c r="A2179" s="151">
        <v>100667</v>
      </c>
      <c r="B2179" s="151" t="s">
        <v>5322</v>
      </c>
      <c r="C2179" s="151" t="s">
        <v>2167</v>
      </c>
      <c r="D2179" s="152" t="s">
        <v>5323</v>
      </c>
    </row>
    <row r="2180" spans="1:4" x14ac:dyDescent="0.3">
      <c r="A2180" s="151">
        <v>100668</v>
      </c>
      <c r="B2180" s="151" t="s">
        <v>5324</v>
      </c>
      <c r="C2180" s="151" t="s">
        <v>2167</v>
      </c>
      <c r="D2180" s="152" t="s">
        <v>5325</v>
      </c>
    </row>
    <row r="2181" spans="1:4" x14ac:dyDescent="0.3">
      <c r="A2181" s="151">
        <v>100669</v>
      </c>
      <c r="B2181" s="151" t="s">
        <v>5326</v>
      </c>
      <c r="C2181" s="151" t="s">
        <v>2167</v>
      </c>
      <c r="D2181" s="152" t="s">
        <v>5327</v>
      </c>
    </row>
    <row r="2182" spans="1:4" x14ac:dyDescent="0.3">
      <c r="A2182" s="151">
        <v>100670</v>
      </c>
      <c r="B2182" s="151" t="s">
        <v>5328</v>
      </c>
      <c r="C2182" s="151" t="s">
        <v>2167</v>
      </c>
      <c r="D2182" s="152" t="s">
        <v>5329</v>
      </c>
    </row>
    <row r="2183" spans="1:4" x14ac:dyDescent="0.3">
      <c r="A2183" s="151">
        <v>100671</v>
      </c>
      <c r="B2183" s="151" t="s">
        <v>5330</v>
      </c>
      <c r="C2183" s="151" t="s">
        <v>2167</v>
      </c>
      <c r="D2183" s="152" t="s">
        <v>5331</v>
      </c>
    </row>
    <row r="2184" spans="1:4" x14ac:dyDescent="0.3">
      <c r="A2184" s="151">
        <v>100672</v>
      </c>
      <c r="B2184" s="151" t="s">
        <v>5332</v>
      </c>
      <c r="C2184" s="151" t="s">
        <v>2167</v>
      </c>
      <c r="D2184" s="152" t="s">
        <v>5333</v>
      </c>
    </row>
    <row r="2185" spans="1:4" x14ac:dyDescent="0.3">
      <c r="A2185" s="151">
        <v>100701</v>
      </c>
      <c r="B2185" s="151" t="s">
        <v>5334</v>
      </c>
      <c r="C2185" s="151" t="s">
        <v>2167</v>
      </c>
      <c r="D2185" s="152" t="s">
        <v>5335</v>
      </c>
    </row>
    <row r="2186" spans="1:4" x14ac:dyDescent="0.3">
      <c r="A2186" s="151">
        <v>94559</v>
      </c>
      <c r="B2186" s="151" t="s">
        <v>5336</v>
      </c>
      <c r="C2186" s="151" t="s">
        <v>2167</v>
      </c>
      <c r="D2186" s="152" t="s">
        <v>5337</v>
      </c>
    </row>
    <row r="2187" spans="1:4" x14ac:dyDescent="0.3">
      <c r="A2187" s="151">
        <v>94562</v>
      </c>
      <c r="B2187" s="151" t="s">
        <v>5338</v>
      </c>
      <c r="C2187" s="151" t="s">
        <v>2167</v>
      </c>
      <c r="D2187" s="152" t="s">
        <v>5339</v>
      </c>
    </row>
    <row r="2188" spans="1:4" x14ac:dyDescent="0.3">
      <c r="A2188" s="151">
        <v>94587</v>
      </c>
      <c r="B2188" s="151" t="s">
        <v>5340</v>
      </c>
      <c r="C2188" s="151" t="s">
        <v>31</v>
      </c>
      <c r="D2188" s="152" t="s">
        <v>5341</v>
      </c>
    </row>
    <row r="2189" spans="1:4" x14ac:dyDescent="0.3">
      <c r="A2189" s="151">
        <v>94588</v>
      </c>
      <c r="B2189" s="151" t="s">
        <v>5342</v>
      </c>
      <c r="C2189" s="151" t="s">
        <v>31</v>
      </c>
      <c r="D2189" s="152" t="s">
        <v>5343</v>
      </c>
    </row>
    <row r="2190" spans="1:4" x14ac:dyDescent="0.3">
      <c r="A2190" s="151">
        <v>99837</v>
      </c>
      <c r="B2190" s="151" t="s">
        <v>5344</v>
      </c>
      <c r="C2190" s="151" t="s">
        <v>31</v>
      </c>
      <c r="D2190" s="152" t="s">
        <v>5345</v>
      </c>
    </row>
    <row r="2191" spans="1:4" x14ac:dyDescent="0.3">
      <c r="A2191" s="151">
        <v>99839</v>
      </c>
      <c r="B2191" s="151" t="s">
        <v>5346</v>
      </c>
      <c r="C2191" s="151" t="s">
        <v>31</v>
      </c>
      <c r="D2191" s="152" t="s">
        <v>5347</v>
      </c>
    </row>
    <row r="2192" spans="1:4" x14ac:dyDescent="0.3">
      <c r="A2192" s="151">
        <v>99841</v>
      </c>
      <c r="B2192" s="151" t="s">
        <v>5348</v>
      </c>
      <c r="C2192" s="151" t="s">
        <v>31</v>
      </c>
      <c r="D2192" s="152" t="s">
        <v>5349</v>
      </c>
    </row>
    <row r="2193" spans="1:4" x14ac:dyDescent="0.3">
      <c r="A2193" s="151">
        <v>99855</v>
      </c>
      <c r="B2193" s="151" t="s">
        <v>5350</v>
      </c>
      <c r="C2193" s="151" t="s">
        <v>31</v>
      </c>
      <c r="D2193" s="152" t="s">
        <v>5351</v>
      </c>
    </row>
    <row r="2194" spans="1:4" x14ac:dyDescent="0.3">
      <c r="A2194" s="151">
        <v>99857</v>
      </c>
      <c r="B2194" s="151" t="s">
        <v>5352</v>
      </c>
      <c r="C2194" s="151" t="s">
        <v>31</v>
      </c>
      <c r="D2194" s="152" t="s">
        <v>5353</v>
      </c>
    </row>
    <row r="2195" spans="1:4" x14ac:dyDescent="0.3">
      <c r="A2195" s="151">
        <v>99861</v>
      </c>
      <c r="B2195" s="151" t="s">
        <v>5354</v>
      </c>
      <c r="C2195" s="151" t="s">
        <v>2167</v>
      </c>
      <c r="D2195" s="152" t="s">
        <v>5355</v>
      </c>
    </row>
    <row r="2196" spans="1:4" x14ac:dyDescent="0.3">
      <c r="A2196" s="151">
        <v>99862</v>
      </c>
      <c r="B2196" s="151" t="s">
        <v>5356</v>
      </c>
      <c r="C2196" s="151" t="s">
        <v>2167</v>
      </c>
      <c r="D2196" s="152" t="s">
        <v>5357</v>
      </c>
    </row>
    <row r="2197" spans="1:4" x14ac:dyDescent="0.3">
      <c r="A2197" s="151">
        <v>90838</v>
      </c>
      <c r="B2197" s="151" t="s">
        <v>5358</v>
      </c>
      <c r="C2197" s="151" t="s">
        <v>26</v>
      </c>
      <c r="D2197" s="152" t="s">
        <v>5359</v>
      </c>
    </row>
    <row r="2198" spans="1:4" x14ac:dyDescent="0.3">
      <c r="A2198" s="151">
        <v>91338</v>
      </c>
      <c r="B2198" s="151" t="s">
        <v>172</v>
      </c>
      <c r="C2198" s="151" t="s">
        <v>2167</v>
      </c>
      <c r="D2198" s="152" t="s">
        <v>5360</v>
      </c>
    </row>
    <row r="2199" spans="1:4" x14ac:dyDescent="0.3">
      <c r="A2199" s="151">
        <v>91341</v>
      </c>
      <c r="B2199" s="151" t="s">
        <v>5361</v>
      </c>
      <c r="C2199" s="151" t="s">
        <v>2167</v>
      </c>
      <c r="D2199" s="152" t="s">
        <v>5362</v>
      </c>
    </row>
    <row r="2200" spans="1:4" x14ac:dyDescent="0.3">
      <c r="A2200" s="151">
        <v>94805</v>
      </c>
      <c r="B2200" s="151" t="s">
        <v>5363</v>
      </c>
      <c r="C2200" s="151" t="s">
        <v>26</v>
      </c>
      <c r="D2200" s="152" t="s">
        <v>5364</v>
      </c>
    </row>
    <row r="2201" spans="1:4" x14ac:dyDescent="0.3">
      <c r="A2201" s="151">
        <v>94806</v>
      </c>
      <c r="B2201" s="151" t="s">
        <v>5365</v>
      </c>
      <c r="C2201" s="151" t="s">
        <v>26</v>
      </c>
      <c r="D2201" s="152" t="s">
        <v>5366</v>
      </c>
    </row>
    <row r="2202" spans="1:4" x14ac:dyDescent="0.3">
      <c r="A2202" s="151">
        <v>94807</v>
      </c>
      <c r="B2202" s="151" t="s">
        <v>5367</v>
      </c>
      <c r="C2202" s="151" t="s">
        <v>26</v>
      </c>
      <c r="D2202" s="152" t="s">
        <v>5368</v>
      </c>
    </row>
    <row r="2203" spans="1:4" x14ac:dyDescent="0.3">
      <c r="A2203" s="151">
        <v>100702</v>
      </c>
      <c r="B2203" s="151" t="s">
        <v>5369</v>
      </c>
      <c r="C2203" s="151" t="s">
        <v>2167</v>
      </c>
      <c r="D2203" s="152" t="s">
        <v>5370</v>
      </c>
    </row>
    <row r="2204" spans="1:4" x14ac:dyDescent="0.3">
      <c r="A2204" s="151">
        <v>102188</v>
      </c>
      <c r="B2204" s="151" t="s">
        <v>5371</v>
      </c>
      <c r="C2204" s="151" t="s">
        <v>26</v>
      </c>
      <c r="D2204" s="152" t="s">
        <v>5372</v>
      </c>
    </row>
    <row r="2205" spans="1:4" x14ac:dyDescent="0.3">
      <c r="A2205" s="151">
        <v>102189</v>
      </c>
      <c r="B2205" s="151" t="s">
        <v>5373</v>
      </c>
      <c r="C2205" s="151" t="s">
        <v>26</v>
      </c>
      <c r="D2205" s="152" t="s">
        <v>5374</v>
      </c>
    </row>
    <row r="2206" spans="1:4" x14ac:dyDescent="0.3">
      <c r="A2206" s="151">
        <v>100703</v>
      </c>
      <c r="B2206" s="151" t="s">
        <v>5375</v>
      </c>
      <c r="C2206" s="151" t="s">
        <v>26</v>
      </c>
      <c r="D2206" s="152" t="s">
        <v>5376</v>
      </c>
    </row>
    <row r="2207" spans="1:4" x14ac:dyDescent="0.3">
      <c r="A2207" s="151">
        <v>100704</v>
      </c>
      <c r="B2207" s="151" t="s">
        <v>5377</v>
      </c>
      <c r="C2207" s="151" t="s">
        <v>26</v>
      </c>
      <c r="D2207" s="152" t="s">
        <v>5378</v>
      </c>
    </row>
    <row r="2208" spans="1:4" x14ac:dyDescent="0.3">
      <c r="A2208" s="151">
        <v>100705</v>
      </c>
      <c r="B2208" s="151" t="s">
        <v>5379</v>
      </c>
      <c r="C2208" s="151" t="s">
        <v>26</v>
      </c>
      <c r="D2208" s="152" t="s">
        <v>5380</v>
      </c>
    </row>
    <row r="2209" spans="1:4" x14ac:dyDescent="0.3">
      <c r="A2209" s="151">
        <v>100706</v>
      </c>
      <c r="B2209" s="151" t="s">
        <v>5381</v>
      </c>
      <c r="C2209" s="151" t="s">
        <v>26</v>
      </c>
      <c r="D2209" s="152" t="s">
        <v>2529</v>
      </c>
    </row>
    <row r="2210" spans="1:4" x14ac:dyDescent="0.3">
      <c r="A2210" s="151">
        <v>100707</v>
      </c>
      <c r="B2210" s="151" t="s">
        <v>5382</v>
      </c>
      <c r="C2210" s="151" t="s">
        <v>26</v>
      </c>
      <c r="D2210" s="152" t="s">
        <v>5383</v>
      </c>
    </row>
    <row r="2211" spans="1:4" x14ac:dyDescent="0.3">
      <c r="A2211" s="151">
        <v>100708</v>
      </c>
      <c r="B2211" s="151" t="s">
        <v>5384</v>
      </c>
      <c r="C2211" s="151" t="s">
        <v>26</v>
      </c>
      <c r="D2211" s="152" t="s">
        <v>5385</v>
      </c>
    </row>
    <row r="2212" spans="1:4" x14ac:dyDescent="0.3">
      <c r="A2212" s="151">
        <v>100709</v>
      </c>
      <c r="B2212" s="151" t="s">
        <v>313</v>
      </c>
      <c r="C2212" s="151" t="s">
        <v>26</v>
      </c>
      <c r="D2212" s="152" t="s">
        <v>5386</v>
      </c>
    </row>
    <row r="2213" spans="1:4" x14ac:dyDescent="0.3">
      <c r="A2213" s="151">
        <v>100710</v>
      </c>
      <c r="B2213" s="151" t="s">
        <v>5387</v>
      </c>
      <c r="C2213" s="151" t="s">
        <v>26</v>
      </c>
      <c r="D2213" s="152" t="s">
        <v>5388</v>
      </c>
    </row>
    <row r="2214" spans="1:4" x14ac:dyDescent="0.3">
      <c r="A2214" s="151">
        <v>102151</v>
      </c>
      <c r="B2214" s="151" t="s">
        <v>5389</v>
      </c>
      <c r="C2214" s="151" t="s">
        <v>2167</v>
      </c>
      <c r="D2214" s="152" t="s">
        <v>5390</v>
      </c>
    </row>
    <row r="2215" spans="1:4" x14ac:dyDescent="0.3">
      <c r="A2215" s="151">
        <v>102152</v>
      </c>
      <c r="B2215" s="151" t="s">
        <v>5391</v>
      </c>
      <c r="C2215" s="151" t="s">
        <v>2167</v>
      </c>
      <c r="D2215" s="152" t="s">
        <v>5392</v>
      </c>
    </row>
    <row r="2216" spans="1:4" x14ac:dyDescent="0.3">
      <c r="A2216" s="151">
        <v>102153</v>
      </c>
      <c r="B2216" s="151" t="s">
        <v>5393</v>
      </c>
      <c r="C2216" s="151" t="s">
        <v>2167</v>
      </c>
      <c r="D2216" s="152" t="s">
        <v>5394</v>
      </c>
    </row>
    <row r="2217" spans="1:4" x14ac:dyDescent="0.3">
      <c r="A2217" s="151">
        <v>102154</v>
      </c>
      <c r="B2217" s="151" t="s">
        <v>5395</v>
      </c>
      <c r="C2217" s="151" t="s">
        <v>2167</v>
      </c>
      <c r="D2217" s="152" t="s">
        <v>5396</v>
      </c>
    </row>
    <row r="2218" spans="1:4" x14ac:dyDescent="0.3">
      <c r="A2218" s="151">
        <v>102155</v>
      </c>
      <c r="B2218" s="151" t="s">
        <v>5397</v>
      </c>
      <c r="C2218" s="151" t="s">
        <v>2167</v>
      </c>
      <c r="D2218" s="152" t="s">
        <v>5398</v>
      </c>
    </row>
    <row r="2219" spans="1:4" x14ac:dyDescent="0.3">
      <c r="A2219" s="151">
        <v>102156</v>
      </c>
      <c r="B2219" s="151" t="s">
        <v>5399</v>
      </c>
      <c r="C2219" s="151" t="s">
        <v>2167</v>
      </c>
      <c r="D2219" s="152" t="s">
        <v>5400</v>
      </c>
    </row>
    <row r="2220" spans="1:4" x14ac:dyDescent="0.3">
      <c r="A2220" s="151">
        <v>102157</v>
      </c>
      <c r="B2220" s="151" t="s">
        <v>5401</v>
      </c>
      <c r="C2220" s="151" t="s">
        <v>2167</v>
      </c>
      <c r="D2220" s="152" t="s">
        <v>5402</v>
      </c>
    </row>
    <row r="2221" spans="1:4" x14ac:dyDescent="0.3">
      <c r="A2221" s="151">
        <v>102158</v>
      </c>
      <c r="B2221" s="151" t="s">
        <v>5403</v>
      </c>
      <c r="C2221" s="151" t="s">
        <v>2167</v>
      </c>
      <c r="D2221" s="152" t="s">
        <v>5404</v>
      </c>
    </row>
    <row r="2222" spans="1:4" x14ac:dyDescent="0.3">
      <c r="A2222" s="151">
        <v>102159</v>
      </c>
      <c r="B2222" s="151" t="s">
        <v>5405</v>
      </c>
      <c r="C2222" s="151" t="s">
        <v>2167</v>
      </c>
      <c r="D2222" s="152" t="s">
        <v>5406</v>
      </c>
    </row>
    <row r="2223" spans="1:4" x14ac:dyDescent="0.3">
      <c r="A2223" s="151">
        <v>102160</v>
      </c>
      <c r="B2223" s="151" t="s">
        <v>5407</v>
      </c>
      <c r="C2223" s="151" t="s">
        <v>2167</v>
      </c>
      <c r="D2223" s="152" t="s">
        <v>5408</v>
      </c>
    </row>
    <row r="2224" spans="1:4" x14ac:dyDescent="0.3">
      <c r="A2224" s="151">
        <v>102161</v>
      </c>
      <c r="B2224" s="151" t="s">
        <v>5409</v>
      </c>
      <c r="C2224" s="151" t="s">
        <v>2167</v>
      </c>
      <c r="D2224" s="152" t="s">
        <v>5410</v>
      </c>
    </row>
    <row r="2225" spans="1:4" x14ac:dyDescent="0.3">
      <c r="A2225" s="151">
        <v>102162</v>
      </c>
      <c r="B2225" s="151" t="s">
        <v>5411</v>
      </c>
      <c r="C2225" s="151" t="s">
        <v>2167</v>
      </c>
      <c r="D2225" s="152" t="s">
        <v>5412</v>
      </c>
    </row>
    <row r="2226" spans="1:4" x14ac:dyDescent="0.3">
      <c r="A2226" s="151">
        <v>102163</v>
      </c>
      <c r="B2226" s="151" t="s">
        <v>5413</v>
      </c>
      <c r="C2226" s="151" t="s">
        <v>2167</v>
      </c>
      <c r="D2226" s="152" t="s">
        <v>5414</v>
      </c>
    </row>
    <row r="2227" spans="1:4" x14ac:dyDescent="0.3">
      <c r="A2227" s="151">
        <v>102164</v>
      </c>
      <c r="B2227" s="151" t="s">
        <v>5415</v>
      </c>
      <c r="C2227" s="151" t="s">
        <v>2167</v>
      </c>
      <c r="D2227" s="152" t="s">
        <v>5416</v>
      </c>
    </row>
    <row r="2228" spans="1:4" x14ac:dyDescent="0.3">
      <c r="A2228" s="151">
        <v>102165</v>
      </c>
      <c r="B2228" s="151" t="s">
        <v>5417</v>
      </c>
      <c r="C2228" s="151" t="s">
        <v>2167</v>
      </c>
      <c r="D2228" s="152" t="s">
        <v>5418</v>
      </c>
    </row>
    <row r="2229" spans="1:4" x14ac:dyDescent="0.3">
      <c r="A2229" s="151">
        <v>102166</v>
      </c>
      <c r="B2229" s="151" t="s">
        <v>5419</v>
      </c>
      <c r="C2229" s="151" t="s">
        <v>2167</v>
      </c>
      <c r="D2229" s="152" t="s">
        <v>5420</v>
      </c>
    </row>
    <row r="2230" spans="1:4" x14ac:dyDescent="0.3">
      <c r="A2230" s="151">
        <v>102167</v>
      </c>
      <c r="B2230" s="151" t="s">
        <v>5421</v>
      </c>
      <c r="C2230" s="151" t="s">
        <v>2167</v>
      </c>
      <c r="D2230" s="152" t="s">
        <v>5422</v>
      </c>
    </row>
    <row r="2231" spans="1:4" x14ac:dyDescent="0.3">
      <c r="A2231" s="151">
        <v>102168</v>
      </c>
      <c r="B2231" s="151" t="s">
        <v>5423</v>
      </c>
      <c r="C2231" s="151" t="s">
        <v>2167</v>
      </c>
      <c r="D2231" s="152" t="s">
        <v>5424</v>
      </c>
    </row>
    <row r="2232" spans="1:4" x14ac:dyDescent="0.3">
      <c r="A2232" s="151">
        <v>102169</v>
      </c>
      <c r="B2232" s="151" t="s">
        <v>5425</v>
      </c>
      <c r="C2232" s="151" t="s">
        <v>2167</v>
      </c>
      <c r="D2232" s="152" t="s">
        <v>5426</v>
      </c>
    </row>
    <row r="2233" spans="1:4" x14ac:dyDescent="0.3">
      <c r="A2233" s="151">
        <v>102170</v>
      </c>
      <c r="B2233" s="151" t="s">
        <v>5427</v>
      </c>
      <c r="C2233" s="151" t="s">
        <v>2167</v>
      </c>
      <c r="D2233" s="152" t="s">
        <v>5428</v>
      </c>
    </row>
    <row r="2234" spans="1:4" x14ac:dyDescent="0.3">
      <c r="A2234" s="151">
        <v>102171</v>
      </c>
      <c r="B2234" s="151" t="s">
        <v>5429</v>
      </c>
      <c r="C2234" s="151" t="s">
        <v>2167</v>
      </c>
      <c r="D2234" s="152" t="s">
        <v>5430</v>
      </c>
    </row>
    <row r="2235" spans="1:4" x14ac:dyDescent="0.3">
      <c r="A2235" s="151">
        <v>102172</v>
      </c>
      <c r="B2235" s="151" t="s">
        <v>5431</v>
      </c>
      <c r="C2235" s="151" t="s">
        <v>2167</v>
      </c>
      <c r="D2235" s="152" t="s">
        <v>5432</v>
      </c>
    </row>
    <row r="2236" spans="1:4" x14ac:dyDescent="0.3">
      <c r="A2236" s="151">
        <v>102176</v>
      </c>
      <c r="B2236" s="151" t="s">
        <v>5433</v>
      </c>
      <c r="C2236" s="151" t="s">
        <v>2167</v>
      </c>
      <c r="D2236" s="152" t="s">
        <v>5434</v>
      </c>
    </row>
    <row r="2237" spans="1:4" x14ac:dyDescent="0.3">
      <c r="A2237" s="151">
        <v>102177</v>
      </c>
      <c r="B2237" s="151" t="s">
        <v>5435</v>
      </c>
      <c r="C2237" s="151" t="s">
        <v>2167</v>
      </c>
      <c r="D2237" s="152" t="s">
        <v>5436</v>
      </c>
    </row>
    <row r="2238" spans="1:4" x14ac:dyDescent="0.3">
      <c r="A2238" s="151">
        <v>102178</v>
      </c>
      <c r="B2238" s="151" t="s">
        <v>5437</v>
      </c>
      <c r="C2238" s="151" t="s">
        <v>2167</v>
      </c>
      <c r="D2238" s="152" t="s">
        <v>5438</v>
      </c>
    </row>
    <row r="2239" spans="1:4" x14ac:dyDescent="0.3">
      <c r="A2239" s="151">
        <v>102179</v>
      </c>
      <c r="B2239" s="151" t="s">
        <v>5439</v>
      </c>
      <c r="C2239" s="151" t="s">
        <v>2167</v>
      </c>
      <c r="D2239" s="152" t="s">
        <v>5440</v>
      </c>
    </row>
    <row r="2240" spans="1:4" x14ac:dyDescent="0.3">
      <c r="A2240" s="151">
        <v>102180</v>
      </c>
      <c r="B2240" s="151" t="s">
        <v>5441</v>
      </c>
      <c r="C2240" s="151" t="s">
        <v>2167</v>
      </c>
      <c r="D2240" s="152" t="s">
        <v>5442</v>
      </c>
    </row>
    <row r="2241" spans="1:4" x14ac:dyDescent="0.3">
      <c r="A2241" s="151">
        <v>102181</v>
      </c>
      <c r="B2241" s="151" t="s">
        <v>5443</v>
      </c>
      <c r="C2241" s="151" t="s">
        <v>2167</v>
      </c>
      <c r="D2241" s="152" t="s">
        <v>5444</v>
      </c>
    </row>
    <row r="2242" spans="1:4" x14ac:dyDescent="0.3">
      <c r="A2242" s="151">
        <v>102182</v>
      </c>
      <c r="B2242" s="151" t="s">
        <v>5445</v>
      </c>
      <c r="C2242" s="151" t="s">
        <v>26</v>
      </c>
      <c r="D2242" s="152" t="s">
        <v>5446</v>
      </c>
    </row>
    <row r="2243" spans="1:4" x14ac:dyDescent="0.3">
      <c r="A2243" s="151">
        <v>102183</v>
      </c>
      <c r="B2243" s="151" t="s">
        <v>5447</v>
      </c>
      <c r="C2243" s="151" t="s">
        <v>26</v>
      </c>
      <c r="D2243" s="152" t="s">
        <v>5448</v>
      </c>
    </row>
    <row r="2244" spans="1:4" x14ac:dyDescent="0.3">
      <c r="A2244" s="151">
        <v>102184</v>
      </c>
      <c r="B2244" s="151" t="s">
        <v>5449</v>
      </c>
      <c r="C2244" s="151" t="s">
        <v>26</v>
      </c>
      <c r="D2244" s="152" t="s">
        <v>5450</v>
      </c>
    </row>
    <row r="2245" spans="1:4" x14ac:dyDescent="0.3">
      <c r="A2245" s="151">
        <v>102185</v>
      </c>
      <c r="B2245" s="151" t="s">
        <v>5451</v>
      </c>
      <c r="C2245" s="151" t="s">
        <v>26</v>
      </c>
      <c r="D2245" s="152" t="s">
        <v>5452</v>
      </c>
    </row>
    <row r="2246" spans="1:4" x14ac:dyDescent="0.3">
      <c r="A2246" s="151">
        <v>102190</v>
      </c>
      <c r="B2246" s="151" t="s">
        <v>5453</v>
      </c>
      <c r="C2246" s="151" t="s">
        <v>2167</v>
      </c>
      <c r="D2246" s="152" t="s">
        <v>5454</v>
      </c>
    </row>
    <row r="2247" spans="1:4" x14ac:dyDescent="0.3">
      <c r="A2247" s="151">
        <v>102191</v>
      </c>
      <c r="B2247" s="151" t="s">
        <v>5455</v>
      </c>
      <c r="C2247" s="151" t="s">
        <v>2167</v>
      </c>
      <c r="D2247" s="152" t="s">
        <v>5456</v>
      </c>
    </row>
    <row r="2248" spans="1:4" x14ac:dyDescent="0.3">
      <c r="A2248" s="151">
        <v>102192</v>
      </c>
      <c r="B2248" s="151" t="s">
        <v>5457</v>
      </c>
      <c r="C2248" s="151" t="s">
        <v>2167</v>
      </c>
      <c r="D2248" s="152" t="s">
        <v>5458</v>
      </c>
    </row>
    <row r="2249" spans="1:4" x14ac:dyDescent="0.3">
      <c r="A2249" s="151">
        <v>94569</v>
      </c>
      <c r="B2249" s="151" t="s">
        <v>173</v>
      </c>
      <c r="C2249" s="151" t="s">
        <v>2167</v>
      </c>
      <c r="D2249" s="152" t="s">
        <v>5459</v>
      </c>
    </row>
    <row r="2250" spans="1:4" x14ac:dyDescent="0.3">
      <c r="A2250" s="151">
        <v>94570</v>
      </c>
      <c r="B2250" s="151" t="s">
        <v>5460</v>
      </c>
      <c r="C2250" s="151" t="s">
        <v>2167</v>
      </c>
      <c r="D2250" s="152" t="s">
        <v>5461</v>
      </c>
    </row>
    <row r="2251" spans="1:4" x14ac:dyDescent="0.3">
      <c r="A2251" s="151">
        <v>94572</v>
      </c>
      <c r="B2251" s="151" t="s">
        <v>5462</v>
      </c>
      <c r="C2251" s="151" t="s">
        <v>2167</v>
      </c>
      <c r="D2251" s="152" t="s">
        <v>5463</v>
      </c>
    </row>
    <row r="2252" spans="1:4" x14ac:dyDescent="0.3">
      <c r="A2252" s="151">
        <v>94573</v>
      </c>
      <c r="B2252" s="151" t="s">
        <v>1033</v>
      </c>
      <c r="C2252" s="151" t="s">
        <v>2167</v>
      </c>
      <c r="D2252" s="152" t="s">
        <v>5464</v>
      </c>
    </row>
    <row r="2253" spans="1:4" x14ac:dyDescent="0.3">
      <c r="A2253" s="151">
        <v>94580</v>
      </c>
      <c r="B2253" s="151" t="s">
        <v>5465</v>
      </c>
      <c r="C2253" s="151" t="s">
        <v>2167</v>
      </c>
      <c r="D2253" s="152" t="s">
        <v>5466</v>
      </c>
    </row>
    <row r="2254" spans="1:4" x14ac:dyDescent="0.3">
      <c r="A2254" s="151">
        <v>94589</v>
      </c>
      <c r="B2254" s="151" t="s">
        <v>5467</v>
      </c>
      <c r="C2254" s="151" t="s">
        <v>31</v>
      </c>
      <c r="D2254" s="152" t="s">
        <v>5468</v>
      </c>
    </row>
    <row r="2255" spans="1:4" x14ac:dyDescent="0.3">
      <c r="A2255" s="151">
        <v>94590</v>
      </c>
      <c r="B2255" s="151" t="s">
        <v>5469</v>
      </c>
      <c r="C2255" s="151" t="s">
        <v>31</v>
      </c>
      <c r="D2255" s="152" t="s">
        <v>3632</v>
      </c>
    </row>
    <row r="2256" spans="1:4" x14ac:dyDescent="0.3">
      <c r="A2256" s="151">
        <v>100674</v>
      </c>
      <c r="B2256" s="151" t="s">
        <v>174</v>
      </c>
      <c r="C2256" s="151" t="s">
        <v>2167</v>
      </c>
      <c r="D2256" s="152" t="s">
        <v>5470</v>
      </c>
    </row>
    <row r="2257" spans="1:4" x14ac:dyDescent="0.3">
      <c r="A2257" s="151">
        <v>101096</v>
      </c>
      <c r="B2257" s="151" t="s">
        <v>5471</v>
      </c>
      <c r="C2257" s="151" t="s">
        <v>2203</v>
      </c>
      <c r="D2257" s="152" t="s">
        <v>5472</v>
      </c>
    </row>
    <row r="2258" spans="1:4" x14ac:dyDescent="0.3">
      <c r="A2258" s="151">
        <v>101097</v>
      </c>
      <c r="B2258" s="151" t="s">
        <v>5473</v>
      </c>
      <c r="C2258" s="151" t="s">
        <v>2203</v>
      </c>
      <c r="D2258" s="152" t="s">
        <v>5474</v>
      </c>
    </row>
    <row r="2259" spans="1:4" x14ac:dyDescent="0.3">
      <c r="A2259" s="151">
        <v>101098</v>
      </c>
      <c r="B2259" s="151" t="s">
        <v>5475</v>
      </c>
      <c r="C2259" s="151" t="s">
        <v>2203</v>
      </c>
      <c r="D2259" s="152" t="s">
        <v>5476</v>
      </c>
    </row>
    <row r="2260" spans="1:4" x14ac:dyDescent="0.3">
      <c r="A2260" s="151">
        <v>101099</v>
      </c>
      <c r="B2260" s="151" t="s">
        <v>5477</v>
      </c>
      <c r="C2260" s="151" t="s">
        <v>2203</v>
      </c>
      <c r="D2260" s="152" t="s">
        <v>5478</v>
      </c>
    </row>
    <row r="2261" spans="1:4" x14ac:dyDescent="0.3">
      <c r="A2261" s="151">
        <v>101100</v>
      </c>
      <c r="B2261" s="151" t="s">
        <v>5479</v>
      </c>
      <c r="C2261" s="151" t="s">
        <v>2203</v>
      </c>
      <c r="D2261" s="152" t="s">
        <v>5480</v>
      </c>
    </row>
    <row r="2262" spans="1:4" x14ac:dyDescent="0.3">
      <c r="A2262" s="151">
        <v>101101</v>
      </c>
      <c r="B2262" s="151" t="s">
        <v>5481</v>
      </c>
      <c r="C2262" s="151" t="s">
        <v>2203</v>
      </c>
      <c r="D2262" s="152" t="s">
        <v>5482</v>
      </c>
    </row>
    <row r="2263" spans="1:4" x14ac:dyDescent="0.3">
      <c r="A2263" s="151">
        <v>101102</v>
      </c>
      <c r="B2263" s="151" t="s">
        <v>5483</v>
      </c>
      <c r="C2263" s="151" t="s">
        <v>2203</v>
      </c>
      <c r="D2263" s="152" t="s">
        <v>5484</v>
      </c>
    </row>
    <row r="2264" spans="1:4" x14ac:dyDescent="0.3">
      <c r="A2264" s="151">
        <v>101103</v>
      </c>
      <c r="B2264" s="151" t="s">
        <v>5485</v>
      </c>
      <c r="C2264" s="151" t="s">
        <v>2203</v>
      </c>
      <c r="D2264" s="152" t="s">
        <v>5486</v>
      </c>
    </row>
    <row r="2265" spans="1:4" x14ac:dyDescent="0.3">
      <c r="A2265" s="151">
        <v>101104</v>
      </c>
      <c r="B2265" s="151" t="s">
        <v>5487</v>
      </c>
      <c r="C2265" s="151" t="s">
        <v>2203</v>
      </c>
      <c r="D2265" s="152" t="s">
        <v>5488</v>
      </c>
    </row>
    <row r="2266" spans="1:4" x14ac:dyDescent="0.3">
      <c r="A2266" s="151">
        <v>101105</v>
      </c>
      <c r="B2266" s="151" t="s">
        <v>5489</v>
      </c>
      <c r="C2266" s="151" t="s">
        <v>2203</v>
      </c>
      <c r="D2266" s="152" t="s">
        <v>5490</v>
      </c>
    </row>
    <row r="2267" spans="1:4" x14ac:dyDescent="0.3">
      <c r="A2267" s="151">
        <v>101106</v>
      </c>
      <c r="B2267" s="151" t="s">
        <v>5491</v>
      </c>
      <c r="C2267" s="151" t="s">
        <v>2203</v>
      </c>
      <c r="D2267" s="152" t="s">
        <v>5492</v>
      </c>
    </row>
    <row r="2268" spans="1:4" x14ac:dyDescent="0.3">
      <c r="A2268" s="151">
        <v>101107</v>
      </c>
      <c r="B2268" s="151" t="s">
        <v>5493</v>
      </c>
      <c r="C2268" s="151" t="s">
        <v>2203</v>
      </c>
      <c r="D2268" s="152" t="s">
        <v>5494</v>
      </c>
    </row>
    <row r="2269" spans="1:4" x14ac:dyDescent="0.3">
      <c r="A2269" s="151">
        <v>101108</v>
      </c>
      <c r="B2269" s="151" t="s">
        <v>5495</v>
      </c>
      <c r="C2269" s="151" t="s">
        <v>2203</v>
      </c>
      <c r="D2269" s="152" t="s">
        <v>5496</v>
      </c>
    </row>
    <row r="2270" spans="1:4" x14ac:dyDescent="0.3">
      <c r="A2270" s="151">
        <v>101109</v>
      </c>
      <c r="B2270" s="151" t="s">
        <v>5497</v>
      </c>
      <c r="C2270" s="151" t="s">
        <v>2203</v>
      </c>
      <c r="D2270" s="152" t="s">
        <v>5498</v>
      </c>
    </row>
    <row r="2271" spans="1:4" x14ac:dyDescent="0.3">
      <c r="A2271" s="151">
        <v>101110</v>
      </c>
      <c r="B2271" s="151" t="s">
        <v>5499</v>
      </c>
      <c r="C2271" s="151" t="s">
        <v>2203</v>
      </c>
      <c r="D2271" s="152" t="s">
        <v>5500</v>
      </c>
    </row>
    <row r="2272" spans="1:4" x14ac:dyDescent="0.3">
      <c r="A2272" s="151">
        <v>101111</v>
      </c>
      <c r="B2272" s="151" t="s">
        <v>5501</v>
      </c>
      <c r="C2272" s="151" t="s">
        <v>2203</v>
      </c>
      <c r="D2272" s="152" t="s">
        <v>5502</v>
      </c>
    </row>
    <row r="2273" spans="1:4" x14ac:dyDescent="0.3">
      <c r="A2273" s="151">
        <v>101112</v>
      </c>
      <c r="B2273" s="151" t="s">
        <v>5503</v>
      </c>
      <c r="C2273" s="151" t="s">
        <v>2203</v>
      </c>
      <c r="D2273" s="152" t="s">
        <v>5504</v>
      </c>
    </row>
    <row r="2274" spans="1:4" x14ac:dyDescent="0.3">
      <c r="A2274" s="151">
        <v>101113</v>
      </c>
      <c r="B2274" s="151" t="s">
        <v>5505</v>
      </c>
      <c r="C2274" s="151" t="s">
        <v>2203</v>
      </c>
      <c r="D2274" s="152" t="s">
        <v>5506</v>
      </c>
    </row>
    <row r="2275" spans="1:4" x14ac:dyDescent="0.3">
      <c r="A2275" s="151">
        <v>95601</v>
      </c>
      <c r="B2275" s="151" t="s">
        <v>5507</v>
      </c>
      <c r="C2275" s="151" t="s">
        <v>26</v>
      </c>
      <c r="D2275" s="152" t="s">
        <v>5508</v>
      </c>
    </row>
    <row r="2276" spans="1:4" x14ac:dyDescent="0.3">
      <c r="A2276" s="151">
        <v>95602</v>
      </c>
      <c r="B2276" s="151" t="s">
        <v>5509</v>
      </c>
      <c r="C2276" s="151" t="s">
        <v>26</v>
      </c>
      <c r="D2276" s="152" t="s">
        <v>5510</v>
      </c>
    </row>
    <row r="2277" spans="1:4" x14ac:dyDescent="0.3">
      <c r="A2277" s="151">
        <v>95603</v>
      </c>
      <c r="B2277" s="151" t="s">
        <v>5511</v>
      </c>
      <c r="C2277" s="151" t="s">
        <v>26</v>
      </c>
      <c r="D2277" s="152" t="s">
        <v>5512</v>
      </c>
    </row>
    <row r="2278" spans="1:4" x14ac:dyDescent="0.3">
      <c r="A2278" s="151">
        <v>95604</v>
      </c>
      <c r="B2278" s="151" t="s">
        <v>5513</v>
      </c>
      <c r="C2278" s="151" t="s">
        <v>26</v>
      </c>
      <c r="D2278" s="152" t="s">
        <v>5514</v>
      </c>
    </row>
    <row r="2279" spans="1:4" x14ac:dyDescent="0.3">
      <c r="A2279" s="151">
        <v>95605</v>
      </c>
      <c r="B2279" s="151" t="s">
        <v>5515</v>
      </c>
      <c r="C2279" s="151" t="s">
        <v>26</v>
      </c>
      <c r="D2279" s="152" t="s">
        <v>5516</v>
      </c>
    </row>
    <row r="2280" spans="1:4" x14ac:dyDescent="0.3">
      <c r="A2280" s="151">
        <v>95607</v>
      </c>
      <c r="B2280" s="151" t="s">
        <v>5517</v>
      </c>
      <c r="C2280" s="151" t="s">
        <v>26</v>
      </c>
      <c r="D2280" s="152" t="s">
        <v>5518</v>
      </c>
    </row>
    <row r="2281" spans="1:4" x14ac:dyDescent="0.3">
      <c r="A2281" s="151">
        <v>95608</v>
      </c>
      <c r="B2281" s="151" t="s">
        <v>5519</v>
      </c>
      <c r="C2281" s="151" t="s">
        <v>26</v>
      </c>
      <c r="D2281" s="152" t="s">
        <v>5520</v>
      </c>
    </row>
    <row r="2282" spans="1:4" x14ac:dyDescent="0.3">
      <c r="A2282" s="151">
        <v>95609</v>
      </c>
      <c r="B2282" s="151" t="s">
        <v>5521</v>
      </c>
      <c r="C2282" s="151" t="s">
        <v>26</v>
      </c>
      <c r="D2282" s="152" t="s">
        <v>5522</v>
      </c>
    </row>
    <row r="2283" spans="1:4" x14ac:dyDescent="0.3">
      <c r="A2283" s="151">
        <v>100651</v>
      </c>
      <c r="B2283" s="151" t="s">
        <v>5523</v>
      </c>
      <c r="C2283" s="151" t="s">
        <v>31</v>
      </c>
      <c r="D2283" s="152" t="s">
        <v>5524</v>
      </c>
    </row>
    <row r="2284" spans="1:4" x14ac:dyDescent="0.3">
      <c r="A2284" s="151">
        <v>100652</v>
      </c>
      <c r="B2284" s="151" t="s">
        <v>5525</v>
      </c>
      <c r="C2284" s="151" t="s">
        <v>31</v>
      </c>
      <c r="D2284" s="152" t="s">
        <v>5526</v>
      </c>
    </row>
    <row r="2285" spans="1:4" x14ac:dyDescent="0.3">
      <c r="A2285" s="151">
        <v>100653</v>
      </c>
      <c r="B2285" s="151" t="s">
        <v>5527</v>
      </c>
      <c r="C2285" s="151" t="s">
        <v>31</v>
      </c>
      <c r="D2285" s="152" t="s">
        <v>5528</v>
      </c>
    </row>
    <row r="2286" spans="1:4" x14ac:dyDescent="0.3">
      <c r="A2286" s="151">
        <v>100654</v>
      </c>
      <c r="B2286" s="151" t="s">
        <v>5529</v>
      </c>
      <c r="C2286" s="151" t="s">
        <v>31</v>
      </c>
      <c r="D2286" s="152" t="s">
        <v>5530</v>
      </c>
    </row>
    <row r="2287" spans="1:4" x14ac:dyDescent="0.3">
      <c r="A2287" s="151">
        <v>100655</v>
      </c>
      <c r="B2287" s="151" t="s">
        <v>5531</v>
      </c>
      <c r="C2287" s="151" t="s">
        <v>31</v>
      </c>
      <c r="D2287" s="152" t="s">
        <v>5532</v>
      </c>
    </row>
    <row r="2288" spans="1:4" x14ac:dyDescent="0.3">
      <c r="A2288" s="151">
        <v>100656</v>
      </c>
      <c r="B2288" s="151" t="s">
        <v>5533</v>
      </c>
      <c r="C2288" s="151" t="s">
        <v>31</v>
      </c>
      <c r="D2288" s="152" t="s">
        <v>5534</v>
      </c>
    </row>
    <row r="2289" spans="1:4" x14ac:dyDescent="0.3">
      <c r="A2289" s="151">
        <v>100657</v>
      </c>
      <c r="B2289" s="151" t="s">
        <v>5535</v>
      </c>
      <c r="C2289" s="151" t="s">
        <v>31</v>
      </c>
      <c r="D2289" s="152" t="s">
        <v>5536</v>
      </c>
    </row>
    <row r="2290" spans="1:4" x14ac:dyDescent="0.3">
      <c r="A2290" s="151">
        <v>100658</v>
      </c>
      <c r="B2290" s="151" t="s">
        <v>5537</v>
      </c>
      <c r="C2290" s="151" t="s">
        <v>31</v>
      </c>
      <c r="D2290" s="152" t="s">
        <v>5538</v>
      </c>
    </row>
    <row r="2291" spans="1:4" x14ac:dyDescent="0.3">
      <c r="A2291" s="151">
        <v>100889</v>
      </c>
      <c r="B2291" s="151" t="s">
        <v>5539</v>
      </c>
      <c r="C2291" s="151" t="s">
        <v>38</v>
      </c>
      <c r="D2291" s="152" t="s">
        <v>3095</v>
      </c>
    </row>
    <row r="2292" spans="1:4" x14ac:dyDescent="0.3">
      <c r="A2292" s="151">
        <v>100890</v>
      </c>
      <c r="B2292" s="151" t="s">
        <v>5540</v>
      </c>
      <c r="C2292" s="151" t="s">
        <v>38</v>
      </c>
      <c r="D2292" s="152" t="s">
        <v>5541</v>
      </c>
    </row>
    <row r="2293" spans="1:4" x14ac:dyDescent="0.3">
      <c r="A2293" s="151">
        <v>100892</v>
      </c>
      <c r="B2293" s="151" t="s">
        <v>5542</v>
      </c>
      <c r="C2293" s="151" t="s">
        <v>38</v>
      </c>
      <c r="D2293" s="152" t="s">
        <v>5543</v>
      </c>
    </row>
    <row r="2294" spans="1:4" x14ac:dyDescent="0.3">
      <c r="A2294" s="151">
        <v>100893</v>
      </c>
      <c r="B2294" s="151" t="s">
        <v>5544</v>
      </c>
      <c r="C2294" s="151" t="s">
        <v>38</v>
      </c>
      <c r="D2294" s="152" t="s">
        <v>5545</v>
      </c>
    </row>
    <row r="2295" spans="1:4" x14ac:dyDescent="0.3">
      <c r="A2295" s="151">
        <v>100894</v>
      </c>
      <c r="B2295" s="151" t="s">
        <v>5546</v>
      </c>
      <c r="C2295" s="151" t="s">
        <v>38</v>
      </c>
      <c r="D2295" s="152" t="s">
        <v>5547</v>
      </c>
    </row>
    <row r="2296" spans="1:4" x14ac:dyDescent="0.3">
      <c r="A2296" s="151">
        <v>100896</v>
      </c>
      <c r="B2296" s="151" t="s">
        <v>5548</v>
      </c>
      <c r="C2296" s="151" t="s">
        <v>31</v>
      </c>
      <c r="D2296" s="152" t="s">
        <v>5549</v>
      </c>
    </row>
    <row r="2297" spans="1:4" x14ac:dyDescent="0.3">
      <c r="A2297" s="151">
        <v>100897</v>
      </c>
      <c r="B2297" s="151" t="s">
        <v>5550</v>
      </c>
      <c r="C2297" s="151" t="s">
        <v>31</v>
      </c>
      <c r="D2297" s="152" t="s">
        <v>5551</v>
      </c>
    </row>
    <row r="2298" spans="1:4" x14ac:dyDescent="0.3">
      <c r="A2298" s="151">
        <v>100898</v>
      </c>
      <c r="B2298" s="151" t="s">
        <v>5552</v>
      </c>
      <c r="C2298" s="151" t="s">
        <v>31</v>
      </c>
      <c r="D2298" s="152" t="s">
        <v>5553</v>
      </c>
    </row>
    <row r="2299" spans="1:4" x14ac:dyDescent="0.3">
      <c r="A2299" s="151">
        <v>100899</v>
      </c>
      <c r="B2299" s="151" t="s">
        <v>5554</v>
      </c>
      <c r="C2299" s="151" t="s">
        <v>31</v>
      </c>
      <c r="D2299" s="152" t="s">
        <v>5555</v>
      </c>
    </row>
    <row r="2300" spans="1:4" x14ac:dyDescent="0.3">
      <c r="A2300" s="151">
        <v>100900</v>
      </c>
      <c r="B2300" s="151" t="s">
        <v>5556</v>
      </c>
      <c r="C2300" s="151" t="s">
        <v>31</v>
      </c>
      <c r="D2300" s="152" t="s">
        <v>5557</v>
      </c>
    </row>
    <row r="2301" spans="1:4" x14ac:dyDescent="0.3">
      <c r="A2301" s="151">
        <v>101173</v>
      </c>
      <c r="B2301" s="151" t="s">
        <v>5558</v>
      </c>
      <c r="C2301" s="151" t="s">
        <v>31</v>
      </c>
      <c r="D2301" s="152" t="s">
        <v>5559</v>
      </c>
    </row>
    <row r="2302" spans="1:4" x14ac:dyDescent="0.3">
      <c r="A2302" s="151">
        <v>101174</v>
      </c>
      <c r="B2302" s="151" t="s">
        <v>5560</v>
      </c>
      <c r="C2302" s="151" t="s">
        <v>31</v>
      </c>
      <c r="D2302" s="152" t="s">
        <v>5561</v>
      </c>
    </row>
    <row r="2303" spans="1:4" x14ac:dyDescent="0.3">
      <c r="A2303" s="151">
        <v>101175</v>
      </c>
      <c r="B2303" s="151" t="s">
        <v>5562</v>
      </c>
      <c r="C2303" s="151" t="s">
        <v>31</v>
      </c>
      <c r="D2303" s="152" t="s">
        <v>5563</v>
      </c>
    </row>
    <row r="2304" spans="1:4" x14ac:dyDescent="0.3">
      <c r="A2304" s="151">
        <v>101176</v>
      </c>
      <c r="B2304" s="151" t="s">
        <v>5564</v>
      </c>
      <c r="C2304" s="151" t="s">
        <v>31</v>
      </c>
      <c r="D2304" s="152" t="s">
        <v>5565</v>
      </c>
    </row>
    <row r="2305" spans="1:4" x14ac:dyDescent="0.3">
      <c r="A2305" s="151">
        <v>102521</v>
      </c>
      <c r="B2305" s="151" t="s">
        <v>5566</v>
      </c>
      <c r="C2305" s="151" t="s">
        <v>26</v>
      </c>
      <c r="D2305" s="152" t="s">
        <v>5567</v>
      </c>
    </row>
    <row r="2306" spans="1:4" x14ac:dyDescent="0.3">
      <c r="A2306" s="151">
        <v>102522</v>
      </c>
      <c r="B2306" s="151" t="s">
        <v>5568</v>
      </c>
      <c r="C2306" s="151" t="s">
        <v>26</v>
      </c>
      <c r="D2306" s="152" t="s">
        <v>5569</v>
      </c>
    </row>
    <row r="2307" spans="1:4" x14ac:dyDescent="0.3">
      <c r="A2307" s="151">
        <v>102523</v>
      </c>
      <c r="B2307" s="151" t="s">
        <v>5570</v>
      </c>
      <c r="C2307" s="151" t="s">
        <v>26</v>
      </c>
      <c r="D2307" s="152" t="s">
        <v>5571</v>
      </c>
    </row>
    <row r="2308" spans="1:4" x14ac:dyDescent="0.3">
      <c r="A2308" s="151">
        <v>95240</v>
      </c>
      <c r="B2308" s="151" t="s">
        <v>5572</v>
      </c>
      <c r="C2308" s="151" t="s">
        <v>2167</v>
      </c>
      <c r="D2308" s="152" t="s">
        <v>5573</v>
      </c>
    </row>
    <row r="2309" spans="1:4" x14ac:dyDescent="0.3">
      <c r="A2309" s="151">
        <v>95241</v>
      </c>
      <c r="B2309" s="151" t="s">
        <v>5574</v>
      </c>
      <c r="C2309" s="151" t="s">
        <v>2167</v>
      </c>
      <c r="D2309" s="152" t="s">
        <v>5575</v>
      </c>
    </row>
    <row r="2310" spans="1:4" x14ac:dyDescent="0.3">
      <c r="A2310" s="151">
        <v>96616</v>
      </c>
      <c r="B2310" s="151" t="s">
        <v>5576</v>
      </c>
      <c r="C2310" s="151" t="s">
        <v>2203</v>
      </c>
      <c r="D2310" s="152" t="s">
        <v>5577</v>
      </c>
    </row>
    <row r="2311" spans="1:4" x14ac:dyDescent="0.3">
      <c r="A2311" s="151">
        <v>96617</v>
      </c>
      <c r="B2311" s="151" t="s">
        <v>5578</v>
      </c>
      <c r="C2311" s="151" t="s">
        <v>2167</v>
      </c>
      <c r="D2311" s="152" t="s">
        <v>5579</v>
      </c>
    </row>
    <row r="2312" spans="1:4" x14ac:dyDescent="0.3">
      <c r="A2312" s="151">
        <v>96619</v>
      </c>
      <c r="B2312" s="151" t="s">
        <v>5580</v>
      </c>
      <c r="C2312" s="151" t="s">
        <v>2167</v>
      </c>
      <c r="D2312" s="152" t="s">
        <v>5581</v>
      </c>
    </row>
    <row r="2313" spans="1:4" x14ac:dyDescent="0.3">
      <c r="A2313" s="151">
        <v>96620</v>
      </c>
      <c r="B2313" s="151" t="s">
        <v>5582</v>
      </c>
      <c r="C2313" s="151" t="s">
        <v>2203</v>
      </c>
      <c r="D2313" s="152" t="s">
        <v>5583</v>
      </c>
    </row>
    <row r="2314" spans="1:4" x14ac:dyDescent="0.3">
      <c r="A2314" s="151">
        <v>96621</v>
      </c>
      <c r="B2314" s="151" t="s">
        <v>5584</v>
      </c>
      <c r="C2314" s="151" t="s">
        <v>2203</v>
      </c>
      <c r="D2314" s="152" t="s">
        <v>5585</v>
      </c>
    </row>
    <row r="2315" spans="1:4" x14ac:dyDescent="0.3">
      <c r="A2315" s="151">
        <v>96622</v>
      </c>
      <c r="B2315" s="151" t="s">
        <v>5586</v>
      </c>
      <c r="C2315" s="151" t="s">
        <v>2203</v>
      </c>
      <c r="D2315" s="152" t="s">
        <v>5587</v>
      </c>
    </row>
    <row r="2316" spans="1:4" x14ac:dyDescent="0.3">
      <c r="A2316" s="151">
        <v>96623</v>
      </c>
      <c r="B2316" s="151" t="s">
        <v>5588</v>
      </c>
      <c r="C2316" s="151" t="s">
        <v>2203</v>
      </c>
      <c r="D2316" s="152" t="s">
        <v>5589</v>
      </c>
    </row>
    <row r="2317" spans="1:4" x14ac:dyDescent="0.3">
      <c r="A2317" s="151">
        <v>96624</v>
      </c>
      <c r="B2317" s="151" t="s">
        <v>5590</v>
      </c>
      <c r="C2317" s="151" t="s">
        <v>2203</v>
      </c>
      <c r="D2317" s="152" t="s">
        <v>5591</v>
      </c>
    </row>
    <row r="2318" spans="1:4" x14ac:dyDescent="0.3">
      <c r="A2318" s="151">
        <v>97082</v>
      </c>
      <c r="B2318" s="151" t="s">
        <v>5592</v>
      </c>
      <c r="C2318" s="151" t="s">
        <v>2203</v>
      </c>
      <c r="D2318" s="152" t="s">
        <v>2655</v>
      </c>
    </row>
    <row r="2319" spans="1:4" x14ac:dyDescent="0.3">
      <c r="A2319" s="151">
        <v>97083</v>
      </c>
      <c r="B2319" s="151" t="s">
        <v>5593</v>
      </c>
      <c r="C2319" s="151" t="s">
        <v>2167</v>
      </c>
      <c r="D2319" s="152" t="s">
        <v>5594</v>
      </c>
    </row>
    <row r="2320" spans="1:4" x14ac:dyDescent="0.3">
      <c r="A2320" s="151">
        <v>97084</v>
      </c>
      <c r="B2320" s="151" t="s">
        <v>5595</v>
      </c>
      <c r="C2320" s="151" t="s">
        <v>2167</v>
      </c>
      <c r="D2320" s="152" t="s">
        <v>2573</v>
      </c>
    </row>
    <row r="2321" spans="1:4" x14ac:dyDescent="0.3">
      <c r="A2321" s="151">
        <v>97086</v>
      </c>
      <c r="B2321" s="151" t="s">
        <v>5596</v>
      </c>
      <c r="C2321" s="151" t="s">
        <v>2167</v>
      </c>
      <c r="D2321" s="152" t="s">
        <v>5597</v>
      </c>
    </row>
    <row r="2322" spans="1:4" x14ac:dyDescent="0.3">
      <c r="A2322" s="151">
        <v>97087</v>
      </c>
      <c r="B2322" s="151" t="s">
        <v>5598</v>
      </c>
      <c r="C2322" s="151" t="s">
        <v>2167</v>
      </c>
      <c r="D2322" s="152" t="s">
        <v>5599</v>
      </c>
    </row>
    <row r="2323" spans="1:4" x14ac:dyDescent="0.3">
      <c r="A2323" s="151">
        <v>97088</v>
      </c>
      <c r="B2323" s="151" t="s">
        <v>5600</v>
      </c>
      <c r="C2323" s="151" t="s">
        <v>38</v>
      </c>
      <c r="D2323" s="152" t="s">
        <v>1262</v>
      </c>
    </row>
    <row r="2324" spans="1:4" x14ac:dyDescent="0.3">
      <c r="A2324" s="151">
        <v>97089</v>
      </c>
      <c r="B2324" s="151" t="s">
        <v>5601</v>
      </c>
      <c r="C2324" s="151" t="s">
        <v>38</v>
      </c>
      <c r="D2324" s="152" t="s">
        <v>5602</v>
      </c>
    </row>
    <row r="2325" spans="1:4" x14ac:dyDescent="0.3">
      <c r="A2325" s="151">
        <v>97090</v>
      </c>
      <c r="B2325" s="151" t="s">
        <v>5603</v>
      </c>
      <c r="C2325" s="151" t="s">
        <v>38</v>
      </c>
      <c r="D2325" s="152" t="s">
        <v>5604</v>
      </c>
    </row>
    <row r="2326" spans="1:4" x14ac:dyDescent="0.3">
      <c r="A2326" s="151">
        <v>97091</v>
      </c>
      <c r="B2326" s="151" t="s">
        <v>5605</v>
      </c>
      <c r="C2326" s="151" t="s">
        <v>38</v>
      </c>
      <c r="D2326" s="152" t="s">
        <v>1928</v>
      </c>
    </row>
    <row r="2327" spans="1:4" x14ac:dyDescent="0.3">
      <c r="A2327" s="151">
        <v>97092</v>
      </c>
      <c r="B2327" s="151" t="s">
        <v>5606</v>
      </c>
      <c r="C2327" s="151" t="s">
        <v>38</v>
      </c>
      <c r="D2327" s="152" t="s">
        <v>5607</v>
      </c>
    </row>
    <row r="2328" spans="1:4" x14ac:dyDescent="0.3">
      <c r="A2328" s="151">
        <v>97093</v>
      </c>
      <c r="B2328" s="151" t="s">
        <v>5608</v>
      </c>
      <c r="C2328" s="151" t="s">
        <v>38</v>
      </c>
      <c r="D2328" s="152" t="s">
        <v>5609</v>
      </c>
    </row>
    <row r="2329" spans="1:4" x14ac:dyDescent="0.3">
      <c r="A2329" s="151">
        <v>97096</v>
      </c>
      <c r="B2329" s="151" t="s">
        <v>5610</v>
      </c>
      <c r="C2329" s="151" t="s">
        <v>2203</v>
      </c>
      <c r="D2329" s="152" t="s">
        <v>5611</v>
      </c>
    </row>
    <row r="2330" spans="1:4" x14ac:dyDescent="0.3">
      <c r="A2330" s="151">
        <v>97097</v>
      </c>
      <c r="B2330" s="151" t="s">
        <v>5612</v>
      </c>
      <c r="C2330" s="151" t="s">
        <v>2167</v>
      </c>
      <c r="D2330" s="152" t="s">
        <v>5613</v>
      </c>
    </row>
    <row r="2331" spans="1:4" x14ac:dyDescent="0.3">
      <c r="A2331" s="151">
        <v>97101</v>
      </c>
      <c r="B2331" s="151" t="s">
        <v>5614</v>
      </c>
      <c r="C2331" s="151" t="s">
        <v>2167</v>
      </c>
      <c r="D2331" s="152" t="s">
        <v>5615</v>
      </c>
    </row>
    <row r="2332" spans="1:4" x14ac:dyDescent="0.3">
      <c r="A2332" s="151">
        <v>97102</v>
      </c>
      <c r="B2332" s="151" t="s">
        <v>5616</v>
      </c>
      <c r="C2332" s="151" t="s">
        <v>2167</v>
      </c>
      <c r="D2332" s="152" t="s">
        <v>5617</v>
      </c>
    </row>
    <row r="2333" spans="1:4" x14ac:dyDescent="0.3">
      <c r="A2333" s="151">
        <v>97103</v>
      </c>
      <c r="B2333" s="151" t="s">
        <v>1028</v>
      </c>
      <c r="C2333" s="151" t="s">
        <v>2167</v>
      </c>
      <c r="D2333" s="152" t="s">
        <v>5618</v>
      </c>
    </row>
    <row r="2334" spans="1:4" x14ac:dyDescent="0.3">
      <c r="A2334" s="151">
        <v>100322</v>
      </c>
      <c r="B2334" s="151" t="s">
        <v>5619</v>
      </c>
      <c r="C2334" s="151" t="s">
        <v>2203</v>
      </c>
      <c r="D2334" s="152" t="s">
        <v>5620</v>
      </c>
    </row>
    <row r="2335" spans="1:4" x14ac:dyDescent="0.3">
      <c r="A2335" s="151">
        <v>100323</v>
      </c>
      <c r="B2335" s="151" t="s">
        <v>5621</v>
      </c>
      <c r="C2335" s="151" t="s">
        <v>2203</v>
      </c>
      <c r="D2335" s="152" t="s">
        <v>5622</v>
      </c>
    </row>
    <row r="2336" spans="1:4" x14ac:dyDescent="0.3">
      <c r="A2336" s="151">
        <v>100324</v>
      </c>
      <c r="B2336" s="151" t="s">
        <v>1022</v>
      </c>
      <c r="C2336" s="151" t="s">
        <v>2203</v>
      </c>
      <c r="D2336" s="152" t="s">
        <v>5623</v>
      </c>
    </row>
    <row r="2337" spans="1:4" x14ac:dyDescent="0.3">
      <c r="A2337" s="151">
        <v>103072</v>
      </c>
      <c r="B2337" s="151" t="s">
        <v>5624</v>
      </c>
      <c r="C2337" s="151" t="s">
        <v>2167</v>
      </c>
      <c r="D2337" s="152" t="s">
        <v>5625</v>
      </c>
    </row>
    <row r="2338" spans="1:4" x14ac:dyDescent="0.3">
      <c r="A2338" s="151">
        <v>103073</v>
      </c>
      <c r="B2338" s="151" t="s">
        <v>5626</v>
      </c>
      <c r="C2338" s="151" t="s">
        <v>2167</v>
      </c>
      <c r="D2338" s="152" t="s">
        <v>5627</v>
      </c>
    </row>
    <row r="2339" spans="1:4" x14ac:dyDescent="0.3">
      <c r="A2339" s="151">
        <v>103074</v>
      </c>
      <c r="B2339" s="151" t="s">
        <v>5628</v>
      </c>
      <c r="C2339" s="151" t="s">
        <v>2167</v>
      </c>
      <c r="D2339" s="152" t="s">
        <v>5629</v>
      </c>
    </row>
    <row r="2340" spans="1:4" x14ac:dyDescent="0.3">
      <c r="A2340" s="151">
        <v>103075</v>
      </c>
      <c r="B2340" s="151" t="s">
        <v>5630</v>
      </c>
      <c r="C2340" s="151" t="s">
        <v>2167</v>
      </c>
      <c r="D2340" s="152" t="s">
        <v>5631</v>
      </c>
    </row>
    <row r="2341" spans="1:4" x14ac:dyDescent="0.3">
      <c r="A2341" s="151">
        <v>103076</v>
      </c>
      <c r="B2341" s="151" t="s">
        <v>5632</v>
      </c>
      <c r="C2341" s="151" t="s">
        <v>2167</v>
      </c>
      <c r="D2341" s="152" t="s">
        <v>5633</v>
      </c>
    </row>
    <row r="2342" spans="1:4" x14ac:dyDescent="0.3">
      <c r="A2342" s="151">
        <v>103077</v>
      </c>
      <c r="B2342" s="151" t="s">
        <v>5634</v>
      </c>
      <c r="C2342" s="151" t="s">
        <v>2167</v>
      </c>
      <c r="D2342" s="152" t="s">
        <v>5635</v>
      </c>
    </row>
    <row r="2343" spans="1:4" x14ac:dyDescent="0.3">
      <c r="A2343" s="151">
        <v>103078</v>
      </c>
      <c r="B2343" s="151" t="s">
        <v>5636</v>
      </c>
      <c r="C2343" s="151" t="s">
        <v>2167</v>
      </c>
      <c r="D2343" s="152" t="s">
        <v>5637</v>
      </c>
    </row>
    <row r="2344" spans="1:4" x14ac:dyDescent="0.3">
      <c r="A2344" s="151">
        <v>103079</v>
      </c>
      <c r="B2344" s="151" t="s">
        <v>5638</v>
      </c>
      <c r="C2344" s="151" t="s">
        <v>2167</v>
      </c>
      <c r="D2344" s="152" t="s">
        <v>5639</v>
      </c>
    </row>
    <row r="2345" spans="1:4" x14ac:dyDescent="0.3">
      <c r="A2345" s="151">
        <v>103080</v>
      </c>
      <c r="B2345" s="151" t="s">
        <v>5640</v>
      </c>
      <c r="C2345" s="151" t="s">
        <v>2167</v>
      </c>
      <c r="D2345" s="152" t="s">
        <v>5641</v>
      </c>
    </row>
    <row r="2346" spans="1:4" x14ac:dyDescent="0.3">
      <c r="A2346" s="151">
        <v>92263</v>
      </c>
      <c r="B2346" s="151" t="s">
        <v>5642</v>
      </c>
      <c r="C2346" s="151" t="s">
        <v>2167</v>
      </c>
      <c r="D2346" s="152" t="s">
        <v>5643</v>
      </c>
    </row>
    <row r="2347" spans="1:4" x14ac:dyDescent="0.3">
      <c r="A2347" s="151">
        <v>92264</v>
      </c>
      <c r="B2347" s="151" t="s">
        <v>5644</v>
      </c>
      <c r="C2347" s="151" t="s">
        <v>2167</v>
      </c>
      <c r="D2347" s="152" t="s">
        <v>5645</v>
      </c>
    </row>
    <row r="2348" spans="1:4" x14ac:dyDescent="0.3">
      <c r="A2348" s="151">
        <v>92265</v>
      </c>
      <c r="B2348" s="151" t="s">
        <v>5646</v>
      </c>
      <c r="C2348" s="151" t="s">
        <v>2167</v>
      </c>
      <c r="D2348" s="152" t="s">
        <v>5647</v>
      </c>
    </row>
    <row r="2349" spans="1:4" x14ac:dyDescent="0.3">
      <c r="A2349" s="151">
        <v>92266</v>
      </c>
      <c r="B2349" s="151" t="s">
        <v>5648</v>
      </c>
      <c r="C2349" s="151" t="s">
        <v>2167</v>
      </c>
      <c r="D2349" s="152" t="s">
        <v>5649</v>
      </c>
    </row>
    <row r="2350" spans="1:4" x14ac:dyDescent="0.3">
      <c r="A2350" s="151">
        <v>92267</v>
      </c>
      <c r="B2350" s="151" t="s">
        <v>5650</v>
      </c>
      <c r="C2350" s="151" t="s">
        <v>2167</v>
      </c>
      <c r="D2350" s="152" t="s">
        <v>5651</v>
      </c>
    </row>
    <row r="2351" spans="1:4" x14ac:dyDescent="0.3">
      <c r="A2351" s="151">
        <v>92268</v>
      </c>
      <c r="B2351" s="151" t="s">
        <v>5652</v>
      </c>
      <c r="C2351" s="151" t="s">
        <v>2167</v>
      </c>
      <c r="D2351" s="152" t="s">
        <v>5653</v>
      </c>
    </row>
    <row r="2352" spans="1:4" x14ac:dyDescent="0.3">
      <c r="A2352" s="151">
        <v>92269</v>
      </c>
      <c r="B2352" s="151" t="s">
        <v>5654</v>
      </c>
      <c r="C2352" s="151" t="s">
        <v>2167</v>
      </c>
      <c r="D2352" s="152" t="s">
        <v>5655</v>
      </c>
    </row>
    <row r="2353" spans="1:4" x14ac:dyDescent="0.3">
      <c r="A2353" s="151">
        <v>92270</v>
      </c>
      <c r="B2353" s="151" t="s">
        <v>5656</v>
      </c>
      <c r="C2353" s="151" t="s">
        <v>2167</v>
      </c>
      <c r="D2353" s="152" t="s">
        <v>5657</v>
      </c>
    </row>
    <row r="2354" spans="1:4" x14ac:dyDescent="0.3">
      <c r="A2354" s="151">
        <v>92271</v>
      </c>
      <c r="B2354" s="151" t="s">
        <v>5658</v>
      </c>
      <c r="C2354" s="151" t="s">
        <v>2167</v>
      </c>
      <c r="D2354" s="152" t="s">
        <v>5659</v>
      </c>
    </row>
    <row r="2355" spans="1:4" x14ac:dyDescent="0.3">
      <c r="A2355" s="151">
        <v>92272</v>
      </c>
      <c r="B2355" s="151" t="s">
        <v>5660</v>
      </c>
      <c r="C2355" s="151" t="s">
        <v>31</v>
      </c>
      <c r="D2355" s="152" t="s">
        <v>5661</v>
      </c>
    </row>
    <row r="2356" spans="1:4" x14ac:dyDescent="0.3">
      <c r="A2356" s="151">
        <v>92273</v>
      </c>
      <c r="B2356" s="151" t="s">
        <v>5662</v>
      </c>
      <c r="C2356" s="151" t="s">
        <v>31</v>
      </c>
      <c r="D2356" s="152" t="s">
        <v>5663</v>
      </c>
    </row>
    <row r="2357" spans="1:4" x14ac:dyDescent="0.3">
      <c r="A2357" s="151">
        <v>92409</v>
      </c>
      <c r="B2357" s="151" t="s">
        <v>5664</v>
      </c>
      <c r="C2357" s="151" t="s">
        <v>2167</v>
      </c>
      <c r="D2357" s="152" t="s">
        <v>5665</v>
      </c>
    </row>
    <row r="2358" spans="1:4" x14ac:dyDescent="0.3">
      <c r="A2358" s="151">
        <v>92411</v>
      </c>
      <c r="B2358" s="151" t="s">
        <v>5666</v>
      </c>
      <c r="C2358" s="151" t="s">
        <v>2167</v>
      </c>
      <c r="D2358" s="152" t="s">
        <v>5667</v>
      </c>
    </row>
    <row r="2359" spans="1:4" x14ac:dyDescent="0.3">
      <c r="A2359" s="151">
        <v>92413</v>
      </c>
      <c r="B2359" s="151" t="s">
        <v>5668</v>
      </c>
      <c r="C2359" s="151" t="s">
        <v>2167</v>
      </c>
      <c r="D2359" s="152" t="s">
        <v>5669</v>
      </c>
    </row>
    <row r="2360" spans="1:4" x14ac:dyDescent="0.3">
      <c r="A2360" s="151">
        <v>92415</v>
      </c>
      <c r="B2360" s="151" t="s">
        <v>5670</v>
      </c>
      <c r="C2360" s="151" t="s">
        <v>2167</v>
      </c>
      <c r="D2360" s="152" t="s">
        <v>5671</v>
      </c>
    </row>
    <row r="2361" spans="1:4" x14ac:dyDescent="0.3">
      <c r="A2361" s="151">
        <v>92417</v>
      </c>
      <c r="B2361" s="151" t="s">
        <v>5672</v>
      </c>
      <c r="C2361" s="151" t="s">
        <v>2167</v>
      </c>
      <c r="D2361" s="152" t="s">
        <v>5673</v>
      </c>
    </row>
    <row r="2362" spans="1:4" x14ac:dyDescent="0.3">
      <c r="A2362" s="151">
        <v>92419</v>
      </c>
      <c r="B2362" s="151" t="s">
        <v>5674</v>
      </c>
      <c r="C2362" s="151" t="s">
        <v>2167</v>
      </c>
      <c r="D2362" s="152" t="s">
        <v>5675</v>
      </c>
    </row>
    <row r="2363" spans="1:4" x14ac:dyDescent="0.3">
      <c r="A2363" s="151">
        <v>92421</v>
      </c>
      <c r="B2363" s="151" t="s">
        <v>5676</v>
      </c>
      <c r="C2363" s="151" t="s">
        <v>2167</v>
      </c>
      <c r="D2363" s="152" t="s">
        <v>5677</v>
      </c>
    </row>
    <row r="2364" spans="1:4" x14ac:dyDescent="0.3">
      <c r="A2364" s="151">
        <v>92423</v>
      </c>
      <c r="B2364" s="151" t="s">
        <v>657</v>
      </c>
      <c r="C2364" s="151" t="s">
        <v>2167</v>
      </c>
      <c r="D2364" s="152" t="s">
        <v>5678</v>
      </c>
    </row>
    <row r="2365" spans="1:4" x14ac:dyDescent="0.3">
      <c r="A2365" s="151">
        <v>92425</v>
      </c>
      <c r="B2365" s="151" t="s">
        <v>5679</v>
      </c>
      <c r="C2365" s="151" t="s">
        <v>2167</v>
      </c>
      <c r="D2365" s="152" t="s">
        <v>5680</v>
      </c>
    </row>
    <row r="2366" spans="1:4" x14ac:dyDescent="0.3">
      <c r="A2366" s="151">
        <v>92427</v>
      </c>
      <c r="B2366" s="151" t="s">
        <v>5681</v>
      </c>
      <c r="C2366" s="151" t="s">
        <v>2167</v>
      </c>
      <c r="D2366" s="152" t="s">
        <v>5682</v>
      </c>
    </row>
    <row r="2367" spans="1:4" x14ac:dyDescent="0.3">
      <c r="A2367" s="151">
        <v>92429</v>
      </c>
      <c r="B2367" s="151" t="s">
        <v>5683</v>
      </c>
      <c r="C2367" s="151" t="s">
        <v>2167</v>
      </c>
      <c r="D2367" s="152" t="s">
        <v>5684</v>
      </c>
    </row>
    <row r="2368" spans="1:4" x14ac:dyDescent="0.3">
      <c r="A2368" s="151">
        <v>92431</v>
      </c>
      <c r="B2368" s="151" t="s">
        <v>5685</v>
      </c>
      <c r="C2368" s="151" t="s">
        <v>2167</v>
      </c>
      <c r="D2368" s="152" t="s">
        <v>5686</v>
      </c>
    </row>
    <row r="2369" spans="1:4" x14ac:dyDescent="0.3">
      <c r="A2369" s="151">
        <v>92433</v>
      </c>
      <c r="B2369" s="151" t="s">
        <v>5687</v>
      </c>
      <c r="C2369" s="151" t="s">
        <v>2167</v>
      </c>
      <c r="D2369" s="152" t="s">
        <v>5688</v>
      </c>
    </row>
    <row r="2370" spans="1:4" x14ac:dyDescent="0.3">
      <c r="A2370" s="151">
        <v>92435</v>
      </c>
      <c r="B2370" s="151" t="s">
        <v>5689</v>
      </c>
      <c r="C2370" s="151" t="s">
        <v>2167</v>
      </c>
      <c r="D2370" s="152" t="s">
        <v>5690</v>
      </c>
    </row>
    <row r="2371" spans="1:4" x14ac:dyDescent="0.3">
      <c r="A2371" s="151">
        <v>92437</v>
      </c>
      <c r="B2371" s="151" t="s">
        <v>5691</v>
      </c>
      <c r="C2371" s="151" t="s">
        <v>2167</v>
      </c>
      <c r="D2371" s="152" t="s">
        <v>5692</v>
      </c>
    </row>
    <row r="2372" spans="1:4" x14ac:dyDescent="0.3">
      <c r="A2372" s="151">
        <v>92439</v>
      </c>
      <c r="B2372" s="151" t="s">
        <v>5693</v>
      </c>
      <c r="C2372" s="151" t="s">
        <v>2167</v>
      </c>
      <c r="D2372" s="152" t="s">
        <v>5694</v>
      </c>
    </row>
    <row r="2373" spans="1:4" x14ac:dyDescent="0.3">
      <c r="A2373" s="151">
        <v>92441</v>
      </c>
      <c r="B2373" s="151" t="s">
        <v>5695</v>
      </c>
      <c r="C2373" s="151" t="s">
        <v>2167</v>
      </c>
      <c r="D2373" s="152" t="s">
        <v>5696</v>
      </c>
    </row>
    <row r="2374" spans="1:4" x14ac:dyDescent="0.3">
      <c r="A2374" s="151">
        <v>92443</v>
      </c>
      <c r="B2374" s="151" t="s">
        <v>5697</v>
      </c>
      <c r="C2374" s="151" t="s">
        <v>2167</v>
      </c>
      <c r="D2374" s="152" t="s">
        <v>5698</v>
      </c>
    </row>
    <row r="2375" spans="1:4" x14ac:dyDescent="0.3">
      <c r="A2375" s="151">
        <v>92445</v>
      </c>
      <c r="B2375" s="151" t="s">
        <v>5699</v>
      </c>
      <c r="C2375" s="151" t="s">
        <v>2167</v>
      </c>
      <c r="D2375" s="152" t="s">
        <v>5700</v>
      </c>
    </row>
    <row r="2376" spans="1:4" x14ac:dyDescent="0.3">
      <c r="A2376" s="151">
        <v>92446</v>
      </c>
      <c r="B2376" s="151" t="s">
        <v>5701</v>
      </c>
      <c r="C2376" s="151" t="s">
        <v>2167</v>
      </c>
      <c r="D2376" s="152" t="s">
        <v>5702</v>
      </c>
    </row>
    <row r="2377" spans="1:4" x14ac:dyDescent="0.3">
      <c r="A2377" s="151">
        <v>92447</v>
      </c>
      <c r="B2377" s="151" t="s">
        <v>5703</v>
      </c>
      <c r="C2377" s="151" t="s">
        <v>2167</v>
      </c>
      <c r="D2377" s="152" t="s">
        <v>5704</v>
      </c>
    </row>
    <row r="2378" spans="1:4" x14ac:dyDescent="0.3">
      <c r="A2378" s="151">
        <v>92448</v>
      </c>
      <c r="B2378" s="151" t="s">
        <v>5705</v>
      </c>
      <c r="C2378" s="151" t="s">
        <v>2167</v>
      </c>
      <c r="D2378" s="152" t="s">
        <v>5706</v>
      </c>
    </row>
    <row r="2379" spans="1:4" x14ac:dyDescent="0.3">
      <c r="A2379" s="151">
        <v>92449</v>
      </c>
      <c r="B2379" s="151" t="s">
        <v>5707</v>
      </c>
      <c r="C2379" s="151" t="s">
        <v>2167</v>
      </c>
      <c r="D2379" s="152" t="s">
        <v>5708</v>
      </c>
    </row>
    <row r="2380" spans="1:4" x14ac:dyDescent="0.3">
      <c r="A2380" s="151">
        <v>92450</v>
      </c>
      <c r="B2380" s="151" t="s">
        <v>5709</v>
      </c>
      <c r="C2380" s="151" t="s">
        <v>2167</v>
      </c>
      <c r="D2380" s="152" t="s">
        <v>5710</v>
      </c>
    </row>
    <row r="2381" spans="1:4" x14ac:dyDescent="0.3">
      <c r="A2381" s="151">
        <v>92451</v>
      </c>
      <c r="B2381" s="151" t="s">
        <v>5711</v>
      </c>
      <c r="C2381" s="151" t="s">
        <v>2167</v>
      </c>
      <c r="D2381" s="152" t="s">
        <v>5712</v>
      </c>
    </row>
    <row r="2382" spans="1:4" x14ac:dyDescent="0.3">
      <c r="A2382" s="151">
        <v>92452</v>
      </c>
      <c r="B2382" s="151" t="s">
        <v>5713</v>
      </c>
      <c r="C2382" s="151" t="s">
        <v>2167</v>
      </c>
      <c r="D2382" s="152" t="s">
        <v>5714</v>
      </c>
    </row>
    <row r="2383" spans="1:4" x14ac:dyDescent="0.3">
      <c r="A2383" s="151">
        <v>92453</v>
      </c>
      <c r="B2383" s="151" t="s">
        <v>5715</v>
      </c>
      <c r="C2383" s="151" t="s">
        <v>2167</v>
      </c>
      <c r="D2383" s="152" t="s">
        <v>5716</v>
      </c>
    </row>
    <row r="2384" spans="1:4" x14ac:dyDescent="0.3">
      <c r="A2384" s="151">
        <v>92454</v>
      </c>
      <c r="B2384" s="151" t="s">
        <v>5717</v>
      </c>
      <c r="C2384" s="151" t="s">
        <v>2167</v>
      </c>
      <c r="D2384" s="152" t="s">
        <v>5718</v>
      </c>
    </row>
    <row r="2385" spans="1:4" x14ac:dyDescent="0.3">
      <c r="A2385" s="151">
        <v>92455</v>
      </c>
      <c r="B2385" s="151" t="s">
        <v>5719</v>
      </c>
      <c r="C2385" s="151" t="s">
        <v>2167</v>
      </c>
      <c r="D2385" s="152" t="s">
        <v>5720</v>
      </c>
    </row>
    <row r="2386" spans="1:4" x14ac:dyDescent="0.3">
      <c r="A2386" s="151">
        <v>92456</v>
      </c>
      <c r="B2386" s="151" t="s">
        <v>5721</v>
      </c>
      <c r="C2386" s="151" t="s">
        <v>2167</v>
      </c>
      <c r="D2386" s="152" t="s">
        <v>5722</v>
      </c>
    </row>
    <row r="2387" spans="1:4" x14ac:dyDescent="0.3">
      <c r="A2387" s="151">
        <v>92457</v>
      </c>
      <c r="B2387" s="151" t="s">
        <v>5723</v>
      </c>
      <c r="C2387" s="151" t="s">
        <v>2167</v>
      </c>
      <c r="D2387" s="152" t="s">
        <v>5724</v>
      </c>
    </row>
    <row r="2388" spans="1:4" x14ac:dyDescent="0.3">
      <c r="A2388" s="151">
        <v>92458</v>
      </c>
      <c r="B2388" s="151" t="s">
        <v>5725</v>
      </c>
      <c r="C2388" s="151" t="s">
        <v>2167</v>
      </c>
      <c r="D2388" s="152" t="s">
        <v>5726</v>
      </c>
    </row>
    <row r="2389" spans="1:4" x14ac:dyDescent="0.3">
      <c r="A2389" s="151">
        <v>92459</v>
      </c>
      <c r="B2389" s="151" t="s">
        <v>5727</v>
      </c>
      <c r="C2389" s="151" t="s">
        <v>2167</v>
      </c>
      <c r="D2389" s="152" t="s">
        <v>5728</v>
      </c>
    </row>
    <row r="2390" spans="1:4" x14ac:dyDescent="0.3">
      <c r="A2390" s="151">
        <v>92460</v>
      </c>
      <c r="B2390" s="151" t="s">
        <v>660</v>
      </c>
      <c r="C2390" s="151" t="s">
        <v>2167</v>
      </c>
      <c r="D2390" s="152" t="s">
        <v>5729</v>
      </c>
    </row>
    <row r="2391" spans="1:4" x14ac:dyDescent="0.3">
      <c r="A2391" s="151">
        <v>92461</v>
      </c>
      <c r="B2391" s="151" t="s">
        <v>5730</v>
      </c>
      <c r="C2391" s="151" t="s">
        <v>2167</v>
      </c>
      <c r="D2391" s="152" t="s">
        <v>5731</v>
      </c>
    </row>
    <row r="2392" spans="1:4" x14ac:dyDescent="0.3">
      <c r="A2392" s="151">
        <v>92462</v>
      </c>
      <c r="B2392" s="151" t="s">
        <v>5732</v>
      </c>
      <c r="C2392" s="151" t="s">
        <v>2167</v>
      </c>
      <c r="D2392" s="152" t="s">
        <v>5733</v>
      </c>
    </row>
    <row r="2393" spans="1:4" x14ac:dyDescent="0.3">
      <c r="A2393" s="151">
        <v>92463</v>
      </c>
      <c r="B2393" s="151" t="s">
        <v>5734</v>
      </c>
      <c r="C2393" s="151" t="s">
        <v>2167</v>
      </c>
      <c r="D2393" s="152" t="s">
        <v>5735</v>
      </c>
    </row>
    <row r="2394" spans="1:4" x14ac:dyDescent="0.3">
      <c r="A2394" s="151">
        <v>92464</v>
      </c>
      <c r="B2394" s="151" t="s">
        <v>5736</v>
      </c>
      <c r="C2394" s="151" t="s">
        <v>2167</v>
      </c>
      <c r="D2394" s="152" t="s">
        <v>5737</v>
      </c>
    </row>
    <row r="2395" spans="1:4" x14ac:dyDescent="0.3">
      <c r="A2395" s="151">
        <v>92465</v>
      </c>
      <c r="B2395" s="151" t="s">
        <v>5738</v>
      </c>
      <c r="C2395" s="151" t="s">
        <v>2167</v>
      </c>
      <c r="D2395" s="152" t="s">
        <v>5739</v>
      </c>
    </row>
    <row r="2396" spans="1:4" x14ac:dyDescent="0.3">
      <c r="A2396" s="151">
        <v>92466</v>
      </c>
      <c r="B2396" s="151" t="s">
        <v>5740</v>
      </c>
      <c r="C2396" s="151" t="s">
        <v>2167</v>
      </c>
      <c r="D2396" s="152" t="s">
        <v>5741</v>
      </c>
    </row>
    <row r="2397" spans="1:4" x14ac:dyDescent="0.3">
      <c r="A2397" s="151">
        <v>92467</v>
      </c>
      <c r="B2397" s="151" t="s">
        <v>5742</v>
      </c>
      <c r="C2397" s="151" t="s">
        <v>2167</v>
      </c>
      <c r="D2397" s="152" t="s">
        <v>5743</v>
      </c>
    </row>
    <row r="2398" spans="1:4" x14ac:dyDescent="0.3">
      <c r="A2398" s="151">
        <v>92468</v>
      </c>
      <c r="B2398" s="151" t="s">
        <v>5744</v>
      </c>
      <c r="C2398" s="151" t="s">
        <v>2167</v>
      </c>
      <c r="D2398" s="152" t="s">
        <v>5745</v>
      </c>
    </row>
    <row r="2399" spans="1:4" x14ac:dyDescent="0.3">
      <c r="A2399" s="151">
        <v>92469</v>
      </c>
      <c r="B2399" s="151" t="s">
        <v>5746</v>
      </c>
      <c r="C2399" s="151" t="s">
        <v>2167</v>
      </c>
      <c r="D2399" s="152" t="s">
        <v>5747</v>
      </c>
    </row>
    <row r="2400" spans="1:4" x14ac:dyDescent="0.3">
      <c r="A2400" s="151">
        <v>92470</v>
      </c>
      <c r="B2400" s="151" t="s">
        <v>5748</v>
      </c>
      <c r="C2400" s="151" t="s">
        <v>2167</v>
      </c>
      <c r="D2400" s="152" t="s">
        <v>5749</v>
      </c>
    </row>
    <row r="2401" spans="1:4" x14ac:dyDescent="0.3">
      <c r="A2401" s="151">
        <v>92471</v>
      </c>
      <c r="B2401" s="151" t="s">
        <v>5750</v>
      </c>
      <c r="C2401" s="151" t="s">
        <v>2167</v>
      </c>
      <c r="D2401" s="152" t="s">
        <v>5751</v>
      </c>
    </row>
    <row r="2402" spans="1:4" x14ac:dyDescent="0.3">
      <c r="A2402" s="151">
        <v>92472</v>
      </c>
      <c r="B2402" s="151" t="s">
        <v>5752</v>
      </c>
      <c r="C2402" s="151" t="s">
        <v>2167</v>
      </c>
      <c r="D2402" s="152" t="s">
        <v>5753</v>
      </c>
    </row>
    <row r="2403" spans="1:4" x14ac:dyDescent="0.3">
      <c r="A2403" s="151">
        <v>92473</v>
      </c>
      <c r="B2403" s="151" t="s">
        <v>5754</v>
      </c>
      <c r="C2403" s="151" t="s">
        <v>2167</v>
      </c>
      <c r="D2403" s="152" t="s">
        <v>5755</v>
      </c>
    </row>
    <row r="2404" spans="1:4" x14ac:dyDescent="0.3">
      <c r="A2404" s="151">
        <v>92474</v>
      </c>
      <c r="B2404" s="151" t="s">
        <v>5756</v>
      </c>
      <c r="C2404" s="151" t="s">
        <v>2167</v>
      </c>
      <c r="D2404" s="152" t="s">
        <v>5757</v>
      </c>
    </row>
    <row r="2405" spans="1:4" x14ac:dyDescent="0.3">
      <c r="A2405" s="151">
        <v>92475</v>
      </c>
      <c r="B2405" s="151" t="s">
        <v>5758</v>
      </c>
      <c r="C2405" s="151" t="s">
        <v>2167</v>
      </c>
      <c r="D2405" s="152" t="s">
        <v>5759</v>
      </c>
    </row>
    <row r="2406" spans="1:4" x14ac:dyDescent="0.3">
      <c r="A2406" s="151">
        <v>92476</v>
      </c>
      <c r="B2406" s="151" t="s">
        <v>5760</v>
      </c>
      <c r="C2406" s="151" t="s">
        <v>2167</v>
      </c>
      <c r="D2406" s="152" t="s">
        <v>5761</v>
      </c>
    </row>
    <row r="2407" spans="1:4" x14ac:dyDescent="0.3">
      <c r="A2407" s="151">
        <v>92477</v>
      </c>
      <c r="B2407" s="151" t="s">
        <v>5762</v>
      </c>
      <c r="C2407" s="151" t="s">
        <v>2167</v>
      </c>
      <c r="D2407" s="152" t="s">
        <v>5763</v>
      </c>
    </row>
    <row r="2408" spans="1:4" x14ac:dyDescent="0.3">
      <c r="A2408" s="151">
        <v>92478</v>
      </c>
      <c r="B2408" s="151" t="s">
        <v>5764</v>
      </c>
      <c r="C2408" s="151" t="s">
        <v>2167</v>
      </c>
      <c r="D2408" s="152" t="s">
        <v>5765</v>
      </c>
    </row>
    <row r="2409" spans="1:4" x14ac:dyDescent="0.3">
      <c r="A2409" s="151">
        <v>92479</v>
      </c>
      <c r="B2409" s="151" t="s">
        <v>5766</v>
      </c>
      <c r="C2409" s="151" t="s">
        <v>2167</v>
      </c>
      <c r="D2409" s="152" t="s">
        <v>5767</v>
      </c>
    </row>
    <row r="2410" spans="1:4" x14ac:dyDescent="0.3">
      <c r="A2410" s="151">
        <v>92480</v>
      </c>
      <c r="B2410" s="151" t="s">
        <v>5768</v>
      </c>
      <c r="C2410" s="151" t="s">
        <v>2167</v>
      </c>
      <c r="D2410" s="152" t="s">
        <v>5769</v>
      </c>
    </row>
    <row r="2411" spans="1:4" x14ac:dyDescent="0.3">
      <c r="A2411" s="151">
        <v>92482</v>
      </c>
      <c r="B2411" s="151" t="s">
        <v>5770</v>
      </c>
      <c r="C2411" s="151" t="s">
        <v>2167</v>
      </c>
      <c r="D2411" s="152" t="s">
        <v>5771</v>
      </c>
    </row>
    <row r="2412" spans="1:4" x14ac:dyDescent="0.3">
      <c r="A2412" s="151">
        <v>92484</v>
      </c>
      <c r="B2412" s="151" t="s">
        <v>5772</v>
      </c>
      <c r="C2412" s="151" t="s">
        <v>2167</v>
      </c>
      <c r="D2412" s="152" t="s">
        <v>5773</v>
      </c>
    </row>
    <row r="2413" spans="1:4" x14ac:dyDescent="0.3">
      <c r="A2413" s="151">
        <v>92486</v>
      </c>
      <c r="B2413" s="151" t="s">
        <v>5774</v>
      </c>
      <c r="C2413" s="151" t="s">
        <v>2167</v>
      </c>
      <c r="D2413" s="152" t="s">
        <v>5775</v>
      </c>
    </row>
    <row r="2414" spans="1:4" x14ac:dyDescent="0.3">
      <c r="A2414" s="151">
        <v>92488</v>
      </c>
      <c r="B2414" s="151" t="s">
        <v>5776</v>
      </c>
      <c r="C2414" s="151" t="s">
        <v>2167</v>
      </c>
      <c r="D2414" s="152" t="s">
        <v>2374</v>
      </c>
    </row>
    <row r="2415" spans="1:4" x14ac:dyDescent="0.3">
      <c r="A2415" s="151">
        <v>92490</v>
      </c>
      <c r="B2415" s="151" t="s">
        <v>5777</v>
      </c>
      <c r="C2415" s="151" t="s">
        <v>2167</v>
      </c>
      <c r="D2415" s="152" t="s">
        <v>5778</v>
      </c>
    </row>
    <row r="2416" spans="1:4" x14ac:dyDescent="0.3">
      <c r="A2416" s="151">
        <v>92492</v>
      </c>
      <c r="B2416" s="151" t="s">
        <v>5779</v>
      </c>
      <c r="C2416" s="151" t="s">
        <v>2167</v>
      </c>
      <c r="D2416" s="152" t="s">
        <v>5780</v>
      </c>
    </row>
    <row r="2417" spans="1:4" x14ac:dyDescent="0.3">
      <c r="A2417" s="151">
        <v>92494</v>
      </c>
      <c r="B2417" s="151" t="s">
        <v>5781</v>
      </c>
      <c r="C2417" s="151" t="s">
        <v>2167</v>
      </c>
      <c r="D2417" s="152" t="s">
        <v>5782</v>
      </c>
    </row>
    <row r="2418" spans="1:4" x14ac:dyDescent="0.3">
      <c r="A2418" s="151">
        <v>92496</v>
      </c>
      <c r="B2418" s="151" t="s">
        <v>5783</v>
      </c>
      <c r="C2418" s="151" t="s">
        <v>2167</v>
      </c>
      <c r="D2418" s="152" t="s">
        <v>5784</v>
      </c>
    </row>
    <row r="2419" spans="1:4" x14ac:dyDescent="0.3">
      <c r="A2419" s="151">
        <v>92498</v>
      </c>
      <c r="B2419" s="151" t="s">
        <v>5785</v>
      </c>
      <c r="C2419" s="151" t="s">
        <v>2167</v>
      </c>
      <c r="D2419" s="152" t="s">
        <v>5786</v>
      </c>
    </row>
    <row r="2420" spans="1:4" x14ac:dyDescent="0.3">
      <c r="A2420" s="151">
        <v>92500</v>
      </c>
      <c r="B2420" s="151" t="s">
        <v>5787</v>
      </c>
      <c r="C2420" s="151" t="s">
        <v>2167</v>
      </c>
      <c r="D2420" s="152" t="s">
        <v>3054</v>
      </c>
    </row>
    <row r="2421" spans="1:4" x14ac:dyDescent="0.3">
      <c r="A2421" s="151">
        <v>92502</v>
      </c>
      <c r="B2421" s="151" t="s">
        <v>5788</v>
      </c>
      <c r="C2421" s="151" t="s">
        <v>2167</v>
      </c>
      <c r="D2421" s="152" t="s">
        <v>5789</v>
      </c>
    </row>
    <row r="2422" spans="1:4" x14ac:dyDescent="0.3">
      <c r="A2422" s="151">
        <v>92504</v>
      </c>
      <c r="B2422" s="151" t="s">
        <v>5790</v>
      </c>
      <c r="C2422" s="151" t="s">
        <v>2167</v>
      </c>
      <c r="D2422" s="152" t="s">
        <v>5791</v>
      </c>
    </row>
    <row r="2423" spans="1:4" x14ac:dyDescent="0.3">
      <c r="A2423" s="151">
        <v>92506</v>
      </c>
      <c r="B2423" s="151" t="s">
        <v>5792</v>
      </c>
      <c r="C2423" s="151" t="s">
        <v>2167</v>
      </c>
      <c r="D2423" s="152" t="s">
        <v>5793</v>
      </c>
    </row>
    <row r="2424" spans="1:4" x14ac:dyDescent="0.3">
      <c r="A2424" s="151">
        <v>92508</v>
      </c>
      <c r="B2424" s="151" t="s">
        <v>5794</v>
      </c>
      <c r="C2424" s="151" t="s">
        <v>2167</v>
      </c>
      <c r="D2424" s="152" t="s">
        <v>5795</v>
      </c>
    </row>
    <row r="2425" spans="1:4" x14ac:dyDescent="0.3">
      <c r="A2425" s="151">
        <v>92510</v>
      </c>
      <c r="B2425" s="151" t="s">
        <v>5796</v>
      </c>
      <c r="C2425" s="151" t="s">
        <v>2167</v>
      </c>
      <c r="D2425" s="152" t="s">
        <v>5797</v>
      </c>
    </row>
    <row r="2426" spans="1:4" x14ac:dyDescent="0.3">
      <c r="A2426" s="151">
        <v>92512</v>
      </c>
      <c r="B2426" s="151" t="s">
        <v>5798</v>
      </c>
      <c r="C2426" s="151" t="s">
        <v>2167</v>
      </c>
      <c r="D2426" s="152" t="s">
        <v>2746</v>
      </c>
    </row>
    <row r="2427" spans="1:4" x14ac:dyDescent="0.3">
      <c r="A2427" s="151">
        <v>92514</v>
      </c>
      <c r="B2427" s="151" t="s">
        <v>5799</v>
      </c>
      <c r="C2427" s="151" t="s">
        <v>2167</v>
      </c>
      <c r="D2427" s="152" t="s">
        <v>5800</v>
      </c>
    </row>
    <row r="2428" spans="1:4" x14ac:dyDescent="0.3">
      <c r="A2428" s="151">
        <v>92515</v>
      </c>
      <c r="B2428" s="151" t="s">
        <v>663</v>
      </c>
      <c r="C2428" s="151" t="s">
        <v>2167</v>
      </c>
      <c r="D2428" s="152" t="s">
        <v>5801</v>
      </c>
    </row>
    <row r="2429" spans="1:4" x14ac:dyDescent="0.3">
      <c r="A2429" s="151">
        <v>92518</v>
      </c>
      <c r="B2429" s="151" t="s">
        <v>5802</v>
      </c>
      <c r="C2429" s="151" t="s">
        <v>2167</v>
      </c>
      <c r="D2429" s="152" t="s">
        <v>5803</v>
      </c>
    </row>
    <row r="2430" spans="1:4" x14ac:dyDescent="0.3">
      <c r="A2430" s="151">
        <v>92520</v>
      </c>
      <c r="B2430" s="151" t="s">
        <v>5804</v>
      </c>
      <c r="C2430" s="151" t="s">
        <v>2167</v>
      </c>
      <c r="D2430" s="152" t="s">
        <v>5805</v>
      </c>
    </row>
    <row r="2431" spans="1:4" x14ac:dyDescent="0.3">
      <c r="A2431" s="151">
        <v>92522</v>
      </c>
      <c r="B2431" s="151" t="s">
        <v>5806</v>
      </c>
      <c r="C2431" s="151" t="s">
        <v>2167</v>
      </c>
      <c r="D2431" s="152" t="s">
        <v>1238</v>
      </c>
    </row>
    <row r="2432" spans="1:4" x14ac:dyDescent="0.3">
      <c r="A2432" s="151">
        <v>92524</v>
      </c>
      <c r="B2432" s="151" t="s">
        <v>5807</v>
      </c>
      <c r="C2432" s="151" t="s">
        <v>2167</v>
      </c>
      <c r="D2432" s="152" t="s">
        <v>5808</v>
      </c>
    </row>
    <row r="2433" spans="1:4" x14ac:dyDescent="0.3">
      <c r="A2433" s="151">
        <v>92526</v>
      </c>
      <c r="B2433" s="151" t="s">
        <v>5809</v>
      </c>
      <c r="C2433" s="151" t="s">
        <v>2167</v>
      </c>
      <c r="D2433" s="152" t="s">
        <v>5810</v>
      </c>
    </row>
    <row r="2434" spans="1:4" x14ac:dyDescent="0.3">
      <c r="A2434" s="151">
        <v>92528</v>
      </c>
      <c r="B2434" s="151" t="s">
        <v>5811</v>
      </c>
      <c r="C2434" s="151" t="s">
        <v>2167</v>
      </c>
      <c r="D2434" s="152" t="s">
        <v>5812</v>
      </c>
    </row>
    <row r="2435" spans="1:4" x14ac:dyDescent="0.3">
      <c r="A2435" s="151">
        <v>92530</v>
      </c>
      <c r="B2435" s="151" t="s">
        <v>5813</v>
      </c>
      <c r="C2435" s="151" t="s">
        <v>2167</v>
      </c>
      <c r="D2435" s="152" t="s">
        <v>5814</v>
      </c>
    </row>
    <row r="2436" spans="1:4" x14ac:dyDescent="0.3">
      <c r="A2436" s="151">
        <v>92532</v>
      </c>
      <c r="B2436" s="151" t="s">
        <v>5815</v>
      </c>
      <c r="C2436" s="151" t="s">
        <v>2167</v>
      </c>
      <c r="D2436" s="152" t="s">
        <v>5816</v>
      </c>
    </row>
    <row r="2437" spans="1:4" x14ac:dyDescent="0.3">
      <c r="A2437" s="151">
        <v>92534</v>
      </c>
      <c r="B2437" s="151" t="s">
        <v>5817</v>
      </c>
      <c r="C2437" s="151" t="s">
        <v>2167</v>
      </c>
      <c r="D2437" s="152" t="s">
        <v>5818</v>
      </c>
    </row>
    <row r="2438" spans="1:4" x14ac:dyDescent="0.3">
      <c r="A2438" s="151">
        <v>92536</v>
      </c>
      <c r="B2438" s="151" t="s">
        <v>5819</v>
      </c>
      <c r="C2438" s="151" t="s">
        <v>2167</v>
      </c>
      <c r="D2438" s="152" t="s">
        <v>5820</v>
      </c>
    </row>
    <row r="2439" spans="1:4" x14ac:dyDescent="0.3">
      <c r="A2439" s="151">
        <v>92538</v>
      </c>
      <c r="B2439" s="151" t="s">
        <v>5821</v>
      </c>
      <c r="C2439" s="151" t="s">
        <v>2167</v>
      </c>
      <c r="D2439" s="152" t="s">
        <v>5822</v>
      </c>
    </row>
    <row r="2440" spans="1:4" x14ac:dyDescent="0.3">
      <c r="A2440" s="151">
        <v>96252</v>
      </c>
      <c r="B2440" s="151" t="s">
        <v>5823</v>
      </c>
      <c r="C2440" s="151" t="s">
        <v>2167</v>
      </c>
      <c r="D2440" s="152" t="s">
        <v>5824</v>
      </c>
    </row>
    <row r="2441" spans="1:4" x14ac:dyDescent="0.3">
      <c r="A2441" s="151">
        <v>96258</v>
      </c>
      <c r="B2441" s="151" t="s">
        <v>5825</v>
      </c>
      <c r="C2441" s="151" t="s">
        <v>2167</v>
      </c>
      <c r="D2441" s="152" t="s">
        <v>5826</v>
      </c>
    </row>
    <row r="2442" spans="1:4" x14ac:dyDescent="0.3">
      <c r="A2442" s="151">
        <v>96529</v>
      </c>
      <c r="B2442" s="151" t="s">
        <v>5827</v>
      </c>
      <c r="C2442" s="151" t="s">
        <v>2167</v>
      </c>
      <c r="D2442" s="152" t="s">
        <v>5828</v>
      </c>
    </row>
    <row r="2443" spans="1:4" x14ac:dyDescent="0.3">
      <c r="A2443" s="151">
        <v>96530</v>
      </c>
      <c r="B2443" s="151" t="s">
        <v>5829</v>
      </c>
      <c r="C2443" s="151" t="s">
        <v>2167</v>
      </c>
      <c r="D2443" s="152" t="s">
        <v>5830</v>
      </c>
    </row>
    <row r="2444" spans="1:4" x14ac:dyDescent="0.3">
      <c r="A2444" s="151">
        <v>96531</v>
      </c>
      <c r="B2444" s="151" t="s">
        <v>5831</v>
      </c>
      <c r="C2444" s="151" t="s">
        <v>2167</v>
      </c>
      <c r="D2444" s="152" t="s">
        <v>5832</v>
      </c>
    </row>
    <row r="2445" spans="1:4" x14ac:dyDescent="0.3">
      <c r="A2445" s="151">
        <v>96532</v>
      </c>
      <c r="B2445" s="151" t="s">
        <v>5833</v>
      </c>
      <c r="C2445" s="151" t="s">
        <v>2167</v>
      </c>
      <c r="D2445" s="152" t="s">
        <v>5834</v>
      </c>
    </row>
    <row r="2446" spans="1:4" x14ac:dyDescent="0.3">
      <c r="A2446" s="151">
        <v>96533</v>
      </c>
      <c r="B2446" s="151" t="s">
        <v>5835</v>
      </c>
      <c r="C2446" s="151" t="s">
        <v>2167</v>
      </c>
      <c r="D2446" s="152" t="s">
        <v>5836</v>
      </c>
    </row>
    <row r="2447" spans="1:4" x14ac:dyDescent="0.3">
      <c r="A2447" s="151">
        <v>96534</v>
      </c>
      <c r="B2447" s="151" t="s">
        <v>861</v>
      </c>
      <c r="C2447" s="151" t="s">
        <v>2167</v>
      </c>
      <c r="D2447" s="152" t="s">
        <v>3708</v>
      </c>
    </row>
    <row r="2448" spans="1:4" x14ac:dyDescent="0.3">
      <c r="A2448" s="151">
        <v>96535</v>
      </c>
      <c r="B2448" s="151" t="s">
        <v>5837</v>
      </c>
      <c r="C2448" s="151" t="s">
        <v>2167</v>
      </c>
      <c r="D2448" s="152" t="s">
        <v>5838</v>
      </c>
    </row>
    <row r="2449" spans="1:4" x14ac:dyDescent="0.3">
      <c r="A2449" s="151">
        <v>96536</v>
      </c>
      <c r="B2449" s="151" t="s">
        <v>5839</v>
      </c>
      <c r="C2449" s="151" t="s">
        <v>2167</v>
      </c>
      <c r="D2449" s="152" t="s">
        <v>4857</v>
      </c>
    </row>
    <row r="2450" spans="1:4" x14ac:dyDescent="0.3">
      <c r="A2450" s="151">
        <v>96537</v>
      </c>
      <c r="B2450" s="151" t="s">
        <v>5840</v>
      </c>
      <c r="C2450" s="151" t="s">
        <v>2167</v>
      </c>
      <c r="D2450" s="152" t="s">
        <v>5841</v>
      </c>
    </row>
    <row r="2451" spans="1:4" x14ac:dyDescent="0.3">
      <c r="A2451" s="151">
        <v>96538</v>
      </c>
      <c r="B2451" s="151" t="s">
        <v>5842</v>
      </c>
      <c r="C2451" s="151" t="s">
        <v>2167</v>
      </c>
      <c r="D2451" s="152" t="s">
        <v>5843</v>
      </c>
    </row>
    <row r="2452" spans="1:4" x14ac:dyDescent="0.3">
      <c r="A2452" s="151">
        <v>96539</v>
      </c>
      <c r="B2452" s="151" t="s">
        <v>5844</v>
      </c>
      <c r="C2452" s="151" t="s">
        <v>2167</v>
      </c>
      <c r="D2452" s="152" t="s">
        <v>5845</v>
      </c>
    </row>
    <row r="2453" spans="1:4" x14ac:dyDescent="0.3">
      <c r="A2453" s="151">
        <v>96540</v>
      </c>
      <c r="B2453" s="151" t="s">
        <v>5846</v>
      </c>
      <c r="C2453" s="151" t="s">
        <v>2167</v>
      </c>
      <c r="D2453" s="152" t="s">
        <v>5847</v>
      </c>
    </row>
    <row r="2454" spans="1:4" x14ac:dyDescent="0.3">
      <c r="A2454" s="151">
        <v>96541</v>
      </c>
      <c r="B2454" s="151" t="s">
        <v>5848</v>
      </c>
      <c r="C2454" s="151" t="s">
        <v>2167</v>
      </c>
      <c r="D2454" s="152" t="s">
        <v>5849</v>
      </c>
    </row>
    <row r="2455" spans="1:4" x14ac:dyDescent="0.3">
      <c r="A2455" s="151">
        <v>96542</v>
      </c>
      <c r="B2455" s="151" t="s">
        <v>5850</v>
      </c>
      <c r="C2455" s="151" t="s">
        <v>2167</v>
      </c>
      <c r="D2455" s="152" t="s">
        <v>5851</v>
      </c>
    </row>
    <row r="2456" spans="1:4" x14ac:dyDescent="0.3">
      <c r="A2456" s="151">
        <v>96543</v>
      </c>
      <c r="B2456" s="151" t="s">
        <v>651</v>
      </c>
      <c r="C2456" s="151" t="s">
        <v>38</v>
      </c>
      <c r="D2456" s="152" t="s">
        <v>5852</v>
      </c>
    </row>
    <row r="2457" spans="1:4" x14ac:dyDescent="0.3">
      <c r="A2457" s="151">
        <v>101791</v>
      </c>
      <c r="B2457" s="151" t="s">
        <v>5853</v>
      </c>
      <c r="C2457" s="151" t="s">
        <v>31</v>
      </c>
      <c r="D2457" s="152" t="s">
        <v>5854</v>
      </c>
    </row>
    <row r="2458" spans="1:4" x14ac:dyDescent="0.3">
      <c r="A2458" s="151">
        <v>101792</v>
      </c>
      <c r="B2458" s="151" t="s">
        <v>5855</v>
      </c>
      <c r="C2458" s="151" t="s">
        <v>2203</v>
      </c>
      <c r="D2458" s="152" t="s">
        <v>5856</v>
      </c>
    </row>
    <row r="2459" spans="1:4" x14ac:dyDescent="0.3">
      <c r="A2459" s="151">
        <v>101793</v>
      </c>
      <c r="B2459" s="151" t="s">
        <v>5857</v>
      </c>
      <c r="C2459" s="151" t="s">
        <v>2203</v>
      </c>
      <c r="D2459" s="152" t="s">
        <v>5858</v>
      </c>
    </row>
    <row r="2460" spans="1:4" x14ac:dyDescent="0.3">
      <c r="A2460" s="151">
        <v>101969</v>
      </c>
      <c r="B2460" s="151" t="s">
        <v>5859</v>
      </c>
      <c r="C2460" s="151" t="s">
        <v>2167</v>
      </c>
      <c r="D2460" s="152" t="s">
        <v>5860</v>
      </c>
    </row>
    <row r="2461" spans="1:4" x14ac:dyDescent="0.3">
      <c r="A2461" s="151">
        <v>101971</v>
      </c>
      <c r="B2461" s="151" t="s">
        <v>5861</v>
      </c>
      <c r="C2461" s="151" t="s">
        <v>2167</v>
      </c>
      <c r="D2461" s="152" t="s">
        <v>5862</v>
      </c>
    </row>
    <row r="2462" spans="1:4" x14ac:dyDescent="0.3">
      <c r="A2462" s="151">
        <v>101973</v>
      </c>
      <c r="B2462" s="151" t="s">
        <v>5863</v>
      </c>
      <c r="C2462" s="151" t="s">
        <v>2167</v>
      </c>
      <c r="D2462" s="152" t="s">
        <v>5864</v>
      </c>
    </row>
    <row r="2463" spans="1:4" x14ac:dyDescent="0.3">
      <c r="A2463" s="151">
        <v>101974</v>
      </c>
      <c r="B2463" s="151" t="s">
        <v>5865</v>
      </c>
      <c r="C2463" s="151" t="s">
        <v>2167</v>
      </c>
      <c r="D2463" s="152" t="s">
        <v>5866</v>
      </c>
    </row>
    <row r="2464" spans="1:4" x14ac:dyDescent="0.3">
      <c r="A2464" s="151">
        <v>101975</v>
      </c>
      <c r="B2464" s="151" t="s">
        <v>5867</v>
      </c>
      <c r="C2464" s="151" t="s">
        <v>2167</v>
      </c>
      <c r="D2464" s="152" t="s">
        <v>5868</v>
      </c>
    </row>
    <row r="2465" spans="1:4" x14ac:dyDescent="0.3">
      <c r="A2465" s="151">
        <v>101977</v>
      </c>
      <c r="B2465" s="151" t="s">
        <v>5869</v>
      </c>
      <c r="C2465" s="151" t="s">
        <v>2167</v>
      </c>
      <c r="D2465" s="152" t="s">
        <v>5870</v>
      </c>
    </row>
    <row r="2466" spans="1:4" x14ac:dyDescent="0.3">
      <c r="A2466" s="151">
        <v>101980</v>
      </c>
      <c r="B2466" s="151" t="s">
        <v>5871</v>
      </c>
      <c r="C2466" s="151" t="s">
        <v>2167</v>
      </c>
      <c r="D2466" s="152" t="s">
        <v>5872</v>
      </c>
    </row>
    <row r="2467" spans="1:4" x14ac:dyDescent="0.3">
      <c r="A2467" s="151">
        <v>101981</v>
      </c>
      <c r="B2467" s="151" t="s">
        <v>5873</v>
      </c>
      <c r="C2467" s="151" t="s">
        <v>2167</v>
      </c>
      <c r="D2467" s="152" t="s">
        <v>5874</v>
      </c>
    </row>
    <row r="2468" spans="1:4" x14ac:dyDescent="0.3">
      <c r="A2468" s="151">
        <v>101982</v>
      </c>
      <c r="B2468" s="151" t="s">
        <v>5875</v>
      </c>
      <c r="C2468" s="151" t="s">
        <v>2167</v>
      </c>
      <c r="D2468" s="152" t="s">
        <v>5876</v>
      </c>
    </row>
    <row r="2469" spans="1:4" x14ac:dyDescent="0.3">
      <c r="A2469" s="151">
        <v>101983</v>
      </c>
      <c r="B2469" s="151" t="s">
        <v>5877</v>
      </c>
      <c r="C2469" s="151" t="s">
        <v>2167</v>
      </c>
      <c r="D2469" s="152" t="s">
        <v>5878</v>
      </c>
    </row>
    <row r="2470" spans="1:4" x14ac:dyDescent="0.3">
      <c r="A2470" s="151">
        <v>101985</v>
      </c>
      <c r="B2470" s="151" t="s">
        <v>5879</v>
      </c>
      <c r="C2470" s="151" t="s">
        <v>2167</v>
      </c>
      <c r="D2470" s="152" t="s">
        <v>5880</v>
      </c>
    </row>
    <row r="2471" spans="1:4" x14ac:dyDescent="0.3">
      <c r="A2471" s="151">
        <v>101986</v>
      </c>
      <c r="B2471" s="151" t="s">
        <v>5881</v>
      </c>
      <c r="C2471" s="151" t="s">
        <v>2167</v>
      </c>
      <c r="D2471" s="152" t="s">
        <v>5882</v>
      </c>
    </row>
    <row r="2472" spans="1:4" x14ac:dyDescent="0.3">
      <c r="A2472" s="151">
        <v>101987</v>
      </c>
      <c r="B2472" s="151" t="s">
        <v>5883</v>
      </c>
      <c r="C2472" s="151" t="s">
        <v>2167</v>
      </c>
      <c r="D2472" s="152" t="s">
        <v>5884</v>
      </c>
    </row>
    <row r="2473" spans="1:4" x14ac:dyDescent="0.3">
      <c r="A2473" s="151">
        <v>101988</v>
      </c>
      <c r="B2473" s="151" t="s">
        <v>5885</v>
      </c>
      <c r="C2473" s="151" t="s">
        <v>2167</v>
      </c>
      <c r="D2473" s="152" t="s">
        <v>5886</v>
      </c>
    </row>
    <row r="2474" spans="1:4" x14ac:dyDescent="0.3">
      <c r="A2474" s="151">
        <v>101989</v>
      </c>
      <c r="B2474" s="151" t="s">
        <v>5887</v>
      </c>
      <c r="C2474" s="151" t="s">
        <v>2167</v>
      </c>
      <c r="D2474" s="152" t="s">
        <v>5888</v>
      </c>
    </row>
    <row r="2475" spans="1:4" x14ac:dyDescent="0.3">
      <c r="A2475" s="151">
        <v>101990</v>
      </c>
      <c r="B2475" s="151" t="s">
        <v>5889</v>
      </c>
      <c r="C2475" s="151" t="s">
        <v>2167</v>
      </c>
      <c r="D2475" s="152" t="s">
        <v>5890</v>
      </c>
    </row>
    <row r="2476" spans="1:4" x14ac:dyDescent="0.3">
      <c r="A2476" s="151">
        <v>101991</v>
      </c>
      <c r="B2476" s="151" t="s">
        <v>5891</v>
      </c>
      <c r="C2476" s="151" t="s">
        <v>2167</v>
      </c>
      <c r="D2476" s="152" t="s">
        <v>2922</v>
      </c>
    </row>
    <row r="2477" spans="1:4" x14ac:dyDescent="0.3">
      <c r="A2477" s="151">
        <v>101992</v>
      </c>
      <c r="B2477" s="151" t="s">
        <v>5892</v>
      </c>
      <c r="C2477" s="151" t="s">
        <v>2167</v>
      </c>
      <c r="D2477" s="152" t="s">
        <v>5893</v>
      </c>
    </row>
    <row r="2478" spans="1:4" x14ac:dyDescent="0.3">
      <c r="A2478" s="151">
        <v>101993</v>
      </c>
      <c r="B2478" s="151" t="s">
        <v>5894</v>
      </c>
      <c r="C2478" s="151" t="s">
        <v>2167</v>
      </c>
      <c r="D2478" s="152" t="s">
        <v>5895</v>
      </c>
    </row>
    <row r="2479" spans="1:4" x14ac:dyDescent="0.3">
      <c r="A2479" s="151">
        <v>101994</v>
      </c>
      <c r="B2479" s="151" t="s">
        <v>5896</v>
      </c>
      <c r="C2479" s="151" t="s">
        <v>2167</v>
      </c>
      <c r="D2479" s="152" t="s">
        <v>5897</v>
      </c>
    </row>
    <row r="2480" spans="1:4" x14ac:dyDescent="0.3">
      <c r="A2480" s="151">
        <v>101995</v>
      </c>
      <c r="B2480" s="151" t="s">
        <v>5898</v>
      </c>
      <c r="C2480" s="151" t="s">
        <v>2167</v>
      </c>
      <c r="D2480" s="152" t="s">
        <v>5899</v>
      </c>
    </row>
    <row r="2481" spans="1:4" x14ac:dyDescent="0.3">
      <c r="A2481" s="151">
        <v>101996</v>
      </c>
      <c r="B2481" s="151" t="s">
        <v>5900</v>
      </c>
      <c r="C2481" s="151" t="s">
        <v>2167</v>
      </c>
      <c r="D2481" s="152" t="s">
        <v>5901</v>
      </c>
    </row>
    <row r="2482" spans="1:4" x14ac:dyDescent="0.3">
      <c r="A2482" s="151">
        <v>101997</v>
      </c>
      <c r="B2482" s="151" t="s">
        <v>5902</v>
      </c>
      <c r="C2482" s="151" t="s">
        <v>2167</v>
      </c>
      <c r="D2482" s="152" t="s">
        <v>5903</v>
      </c>
    </row>
    <row r="2483" spans="1:4" x14ac:dyDescent="0.3">
      <c r="A2483" s="151">
        <v>101998</v>
      </c>
      <c r="B2483" s="151" t="s">
        <v>5904</v>
      </c>
      <c r="C2483" s="151" t="s">
        <v>2167</v>
      </c>
      <c r="D2483" s="152" t="s">
        <v>5905</v>
      </c>
    </row>
    <row r="2484" spans="1:4" x14ac:dyDescent="0.3">
      <c r="A2484" s="151">
        <v>101999</v>
      </c>
      <c r="B2484" s="151" t="s">
        <v>5906</v>
      </c>
      <c r="C2484" s="151" t="s">
        <v>2167</v>
      </c>
      <c r="D2484" s="152" t="s">
        <v>5907</v>
      </c>
    </row>
    <row r="2485" spans="1:4" x14ac:dyDescent="0.3">
      <c r="A2485" s="151">
        <v>102000</v>
      </c>
      <c r="B2485" s="151" t="s">
        <v>5908</v>
      </c>
      <c r="C2485" s="151" t="s">
        <v>2167</v>
      </c>
      <c r="D2485" s="152" t="s">
        <v>5909</v>
      </c>
    </row>
    <row r="2486" spans="1:4" x14ac:dyDescent="0.3">
      <c r="A2486" s="151">
        <v>102001</v>
      </c>
      <c r="B2486" s="151" t="s">
        <v>5910</v>
      </c>
      <c r="C2486" s="151" t="s">
        <v>2167</v>
      </c>
      <c r="D2486" s="152" t="s">
        <v>5911</v>
      </c>
    </row>
    <row r="2487" spans="1:4" x14ac:dyDescent="0.3">
      <c r="A2487" s="151">
        <v>102002</v>
      </c>
      <c r="B2487" s="151" t="s">
        <v>5912</v>
      </c>
      <c r="C2487" s="151" t="s">
        <v>2167</v>
      </c>
      <c r="D2487" s="152" t="s">
        <v>5913</v>
      </c>
    </row>
    <row r="2488" spans="1:4" x14ac:dyDescent="0.3">
      <c r="A2488" s="151">
        <v>102003</v>
      </c>
      <c r="B2488" s="151" t="s">
        <v>5914</v>
      </c>
      <c r="C2488" s="151" t="s">
        <v>2167</v>
      </c>
      <c r="D2488" s="152" t="s">
        <v>5915</v>
      </c>
    </row>
    <row r="2489" spans="1:4" x14ac:dyDescent="0.3">
      <c r="A2489" s="151">
        <v>102004</v>
      </c>
      <c r="B2489" s="151" t="s">
        <v>5916</v>
      </c>
      <c r="C2489" s="151" t="s">
        <v>2167</v>
      </c>
      <c r="D2489" s="152" t="s">
        <v>5917</v>
      </c>
    </row>
    <row r="2490" spans="1:4" x14ac:dyDescent="0.3">
      <c r="A2490" s="151">
        <v>102005</v>
      </c>
      <c r="B2490" s="151" t="s">
        <v>5918</v>
      </c>
      <c r="C2490" s="151" t="s">
        <v>2167</v>
      </c>
      <c r="D2490" s="152" t="s">
        <v>5919</v>
      </c>
    </row>
    <row r="2491" spans="1:4" x14ac:dyDescent="0.3">
      <c r="A2491" s="151">
        <v>102006</v>
      </c>
      <c r="B2491" s="151" t="s">
        <v>5920</v>
      </c>
      <c r="C2491" s="151" t="s">
        <v>2167</v>
      </c>
      <c r="D2491" s="152" t="s">
        <v>5921</v>
      </c>
    </row>
    <row r="2492" spans="1:4" x14ac:dyDescent="0.3">
      <c r="A2492" s="151">
        <v>102007</v>
      </c>
      <c r="B2492" s="151" t="s">
        <v>5922</v>
      </c>
      <c r="C2492" s="151" t="s">
        <v>2167</v>
      </c>
      <c r="D2492" s="152" t="s">
        <v>5923</v>
      </c>
    </row>
    <row r="2493" spans="1:4" x14ac:dyDescent="0.3">
      <c r="A2493" s="151">
        <v>102008</v>
      </c>
      <c r="B2493" s="151" t="s">
        <v>5924</v>
      </c>
      <c r="C2493" s="151" t="s">
        <v>2167</v>
      </c>
      <c r="D2493" s="152" t="s">
        <v>5925</v>
      </c>
    </row>
    <row r="2494" spans="1:4" x14ac:dyDescent="0.3">
      <c r="A2494" s="151">
        <v>102009</v>
      </c>
      <c r="B2494" s="151" t="s">
        <v>5926</v>
      </c>
      <c r="C2494" s="151" t="s">
        <v>2167</v>
      </c>
      <c r="D2494" s="152" t="s">
        <v>5927</v>
      </c>
    </row>
    <row r="2495" spans="1:4" x14ac:dyDescent="0.3">
      <c r="A2495" s="151">
        <v>102010</v>
      </c>
      <c r="B2495" s="151" t="s">
        <v>5928</v>
      </c>
      <c r="C2495" s="151" t="s">
        <v>2167</v>
      </c>
      <c r="D2495" s="152" t="s">
        <v>2242</v>
      </c>
    </row>
    <row r="2496" spans="1:4" x14ac:dyDescent="0.3">
      <c r="A2496" s="151">
        <v>102011</v>
      </c>
      <c r="B2496" s="151" t="s">
        <v>5929</v>
      </c>
      <c r="C2496" s="151" t="s">
        <v>2167</v>
      </c>
      <c r="D2496" s="152" t="s">
        <v>5930</v>
      </c>
    </row>
    <row r="2497" spans="1:4" x14ac:dyDescent="0.3">
      <c r="A2497" s="151">
        <v>102012</v>
      </c>
      <c r="B2497" s="151" t="s">
        <v>5931</v>
      </c>
      <c r="C2497" s="151" t="s">
        <v>2167</v>
      </c>
      <c r="D2497" s="152" t="s">
        <v>5932</v>
      </c>
    </row>
    <row r="2498" spans="1:4" x14ac:dyDescent="0.3">
      <c r="A2498" s="151">
        <v>102013</v>
      </c>
      <c r="B2498" s="151" t="s">
        <v>5933</v>
      </c>
      <c r="C2498" s="151" t="s">
        <v>2167</v>
      </c>
      <c r="D2498" s="152" t="s">
        <v>5615</v>
      </c>
    </row>
    <row r="2499" spans="1:4" x14ac:dyDescent="0.3">
      <c r="A2499" s="151">
        <v>102014</v>
      </c>
      <c r="B2499" s="151" t="s">
        <v>5934</v>
      </c>
      <c r="C2499" s="151" t="s">
        <v>2167</v>
      </c>
      <c r="D2499" s="152" t="s">
        <v>5935</v>
      </c>
    </row>
    <row r="2500" spans="1:4" x14ac:dyDescent="0.3">
      <c r="A2500" s="151">
        <v>102015</v>
      </c>
      <c r="B2500" s="151" t="s">
        <v>5936</v>
      </c>
      <c r="C2500" s="151" t="s">
        <v>2167</v>
      </c>
      <c r="D2500" s="152" t="s">
        <v>5937</v>
      </c>
    </row>
    <row r="2501" spans="1:4" x14ac:dyDescent="0.3">
      <c r="A2501" s="151">
        <v>102016</v>
      </c>
      <c r="B2501" s="151" t="s">
        <v>5938</v>
      </c>
      <c r="C2501" s="151" t="s">
        <v>2167</v>
      </c>
      <c r="D2501" s="152" t="s">
        <v>5939</v>
      </c>
    </row>
    <row r="2502" spans="1:4" x14ac:dyDescent="0.3">
      <c r="A2502" s="151">
        <v>102017</v>
      </c>
      <c r="B2502" s="151" t="s">
        <v>5940</v>
      </c>
      <c r="C2502" s="151" t="s">
        <v>2167</v>
      </c>
      <c r="D2502" s="152" t="s">
        <v>5941</v>
      </c>
    </row>
    <row r="2503" spans="1:4" x14ac:dyDescent="0.3">
      <c r="A2503" s="151">
        <v>102036</v>
      </c>
      <c r="B2503" s="151" t="s">
        <v>5942</v>
      </c>
      <c r="C2503" s="151" t="s">
        <v>2167</v>
      </c>
      <c r="D2503" s="152" t="s">
        <v>5943</v>
      </c>
    </row>
    <row r="2504" spans="1:4" x14ac:dyDescent="0.3">
      <c r="A2504" s="151">
        <v>102037</v>
      </c>
      <c r="B2504" s="151" t="s">
        <v>5944</v>
      </c>
      <c r="C2504" s="151" t="s">
        <v>2167</v>
      </c>
      <c r="D2504" s="152" t="s">
        <v>5945</v>
      </c>
    </row>
    <row r="2505" spans="1:4" x14ac:dyDescent="0.3">
      <c r="A2505" s="151">
        <v>102038</v>
      </c>
      <c r="B2505" s="151" t="s">
        <v>5946</v>
      </c>
      <c r="C2505" s="151" t="s">
        <v>2167</v>
      </c>
      <c r="D2505" s="152" t="s">
        <v>5947</v>
      </c>
    </row>
    <row r="2506" spans="1:4" x14ac:dyDescent="0.3">
      <c r="A2506" s="151">
        <v>102039</v>
      </c>
      <c r="B2506" s="151" t="s">
        <v>5948</v>
      </c>
      <c r="C2506" s="151" t="s">
        <v>2167</v>
      </c>
      <c r="D2506" s="152" t="s">
        <v>5949</v>
      </c>
    </row>
    <row r="2507" spans="1:4" x14ac:dyDescent="0.3">
      <c r="A2507" s="151">
        <v>102040</v>
      </c>
      <c r="B2507" s="151" t="s">
        <v>5950</v>
      </c>
      <c r="C2507" s="151" t="s">
        <v>2167</v>
      </c>
      <c r="D2507" s="152" t="s">
        <v>5951</v>
      </c>
    </row>
    <row r="2508" spans="1:4" x14ac:dyDescent="0.3">
      <c r="A2508" s="151">
        <v>102041</v>
      </c>
      <c r="B2508" s="151" t="s">
        <v>5952</v>
      </c>
      <c r="C2508" s="151" t="s">
        <v>2167</v>
      </c>
      <c r="D2508" s="152" t="s">
        <v>5953</v>
      </c>
    </row>
    <row r="2509" spans="1:4" x14ac:dyDescent="0.3">
      <c r="A2509" s="151">
        <v>102042</v>
      </c>
      <c r="B2509" s="151" t="s">
        <v>5954</v>
      </c>
      <c r="C2509" s="151" t="s">
        <v>2167</v>
      </c>
      <c r="D2509" s="152" t="s">
        <v>5955</v>
      </c>
    </row>
    <row r="2510" spans="1:4" x14ac:dyDescent="0.3">
      <c r="A2510" s="151">
        <v>102043</v>
      </c>
      <c r="B2510" s="151" t="s">
        <v>5956</v>
      </c>
      <c r="C2510" s="151" t="s">
        <v>2167</v>
      </c>
      <c r="D2510" s="152" t="s">
        <v>5957</v>
      </c>
    </row>
    <row r="2511" spans="1:4" x14ac:dyDescent="0.3">
      <c r="A2511" s="151">
        <v>102044</v>
      </c>
      <c r="B2511" s="151" t="s">
        <v>5958</v>
      </c>
      <c r="C2511" s="151" t="s">
        <v>2167</v>
      </c>
      <c r="D2511" s="152" t="s">
        <v>5959</v>
      </c>
    </row>
    <row r="2512" spans="1:4" x14ac:dyDescent="0.3">
      <c r="A2512" s="151">
        <v>102045</v>
      </c>
      <c r="B2512" s="151" t="s">
        <v>5960</v>
      </c>
      <c r="C2512" s="151" t="s">
        <v>2167</v>
      </c>
      <c r="D2512" s="152" t="s">
        <v>5961</v>
      </c>
    </row>
    <row r="2513" spans="1:4" x14ac:dyDescent="0.3">
      <c r="A2513" s="151">
        <v>102046</v>
      </c>
      <c r="B2513" s="151" t="s">
        <v>5962</v>
      </c>
      <c r="C2513" s="151" t="s">
        <v>2167</v>
      </c>
      <c r="D2513" s="152" t="s">
        <v>5963</v>
      </c>
    </row>
    <row r="2514" spans="1:4" x14ac:dyDescent="0.3">
      <c r="A2514" s="151">
        <v>102047</v>
      </c>
      <c r="B2514" s="151" t="s">
        <v>5964</v>
      </c>
      <c r="C2514" s="151" t="s">
        <v>2167</v>
      </c>
      <c r="D2514" s="152" t="s">
        <v>5965</v>
      </c>
    </row>
    <row r="2515" spans="1:4" x14ac:dyDescent="0.3">
      <c r="A2515" s="151">
        <v>102048</v>
      </c>
      <c r="B2515" s="151" t="s">
        <v>5966</v>
      </c>
      <c r="C2515" s="151" t="s">
        <v>2167</v>
      </c>
      <c r="D2515" s="152" t="s">
        <v>5967</v>
      </c>
    </row>
    <row r="2516" spans="1:4" x14ac:dyDescent="0.3">
      <c r="A2516" s="151">
        <v>102049</v>
      </c>
      <c r="B2516" s="151" t="s">
        <v>5968</v>
      </c>
      <c r="C2516" s="151" t="s">
        <v>2167</v>
      </c>
      <c r="D2516" s="152" t="s">
        <v>5969</v>
      </c>
    </row>
    <row r="2517" spans="1:4" x14ac:dyDescent="0.3">
      <c r="A2517" s="151">
        <v>102050</v>
      </c>
      <c r="B2517" s="151" t="s">
        <v>5970</v>
      </c>
      <c r="C2517" s="151" t="s">
        <v>2167</v>
      </c>
      <c r="D2517" s="152" t="s">
        <v>5971</v>
      </c>
    </row>
    <row r="2518" spans="1:4" x14ac:dyDescent="0.3">
      <c r="A2518" s="151">
        <v>102051</v>
      </c>
      <c r="B2518" s="151" t="s">
        <v>5972</v>
      </c>
      <c r="C2518" s="151" t="s">
        <v>2167</v>
      </c>
      <c r="D2518" s="152" t="s">
        <v>5973</v>
      </c>
    </row>
    <row r="2519" spans="1:4" x14ac:dyDescent="0.3">
      <c r="A2519" s="151">
        <v>102052</v>
      </c>
      <c r="B2519" s="151" t="s">
        <v>5974</v>
      </c>
      <c r="C2519" s="151" t="s">
        <v>2167</v>
      </c>
      <c r="D2519" s="152" t="s">
        <v>5975</v>
      </c>
    </row>
    <row r="2520" spans="1:4" x14ac:dyDescent="0.3">
      <c r="A2520" s="151">
        <v>102059</v>
      </c>
      <c r="B2520" s="151" t="s">
        <v>5976</v>
      </c>
      <c r="C2520" s="151" t="s">
        <v>2167</v>
      </c>
      <c r="D2520" s="152" t="s">
        <v>5977</v>
      </c>
    </row>
    <row r="2521" spans="1:4" x14ac:dyDescent="0.3">
      <c r="A2521" s="151">
        <v>102060</v>
      </c>
      <c r="B2521" s="151" t="s">
        <v>5978</v>
      </c>
      <c r="C2521" s="151" t="s">
        <v>2167</v>
      </c>
      <c r="D2521" s="152" t="s">
        <v>5979</v>
      </c>
    </row>
    <row r="2522" spans="1:4" x14ac:dyDescent="0.3">
      <c r="A2522" s="151">
        <v>102061</v>
      </c>
      <c r="B2522" s="151" t="s">
        <v>5980</v>
      </c>
      <c r="C2522" s="151" t="s">
        <v>2167</v>
      </c>
      <c r="D2522" s="152" t="s">
        <v>5981</v>
      </c>
    </row>
    <row r="2523" spans="1:4" x14ac:dyDescent="0.3">
      <c r="A2523" s="151">
        <v>102062</v>
      </c>
      <c r="B2523" s="151" t="s">
        <v>5982</v>
      </c>
      <c r="C2523" s="151" t="s">
        <v>2167</v>
      </c>
      <c r="D2523" s="152" t="s">
        <v>5983</v>
      </c>
    </row>
    <row r="2524" spans="1:4" x14ac:dyDescent="0.3">
      <c r="A2524" s="151">
        <v>102063</v>
      </c>
      <c r="B2524" s="151" t="s">
        <v>5984</v>
      </c>
      <c r="C2524" s="151" t="s">
        <v>2167</v>
      </c>
      <c r="D2524" s="152" t="s">
        <v>5985</v>
      </c>
    </row>
    <row r="2525" spans="1:4" x14ac:dyDescent="0.3">
      <c r="A2525" s="151">
        <v>102064</v>
      </c>
      <c r="B2525" s="151" t="s">
        <v>5986</v>
      </c>
      <c r="C2525" s="151" t="s">
        <v>2167</v>
      </c>
      <c r="D2525" s="152" t="s">
        <v>5987</v>
      </c>
    </row>
    <row r="2526" spans="1:4" x14ac:dyDescent="0.3">
      <c r="A2526" s="151">
        <v>102065</v>
      </c>
      <c r="B2526" s="151" t="s">
        <v>5988</v>
      </c>
      <c r="C2526" s="151" t="s">
        <v>2167</v>
      </c>
      <c r="D2526" s="152" t="s">
        <v>5989</v>
      </c>
    </row>
    <row r="2527" spans="1:4" x14ac:dyDescent="0.3">
      <c r="A2527" s="151">
        <v>102066</v>
      </c>
      <c r="B2527" s="151" t="s">
        <v>5990</v>
      </c>
      <c r="C2527" s="151" t="s">
        <v>2167</v>
      </c>
      <c r="D2527" s="152" t="s">
        <v>1517</v>
      </c>
    </row>
    <row r="2528" spans="1:4" x14ac:dyDescent="0.3">
      <c r="A2528" s="151">
        <v>102067</v>
      </c>
      <c r="B2528" s="151" t="s">
        <v>5991</v>
      </c>
      <c r="C2528" s="151" t="s">
        <v>2167</v>
      </c>
      <c r="D2528" s="152" t="s">
        <v>5992</v>
      </c>
    </row>
    <row r="2529" spans="1:4" x14ac:dyDescent="0.3">
      <c r="A2529" s="151">
        <v>102068</v>
      </c>
      <c r="B2529" s="151" t="s">
        <v>5993</v>
      </c>
      <c r="C2529" s="151" t="s">
        <v>2167</v>
      </c>
      <c r="D2529" s="152" t="s">
        <v>5994</v>
      </c>
    </row>
    <row r="2530" spans="1:4" x14ac:dyDescent="0.3">
      <c r="A2530" s="151">
        <v>102069</v>
      </c>
      <c r="B2530" s="151" t="s">
        <v>5995</v>
      </c>
      <c r="C2530" s="151" t="s">
        <v>2167</v>
      </c>
      <c r="D2530" s="152" t="s">
        <v>5996</v>
      </c>
    </row>
    <row r="2531" spans="1:4" x14ac:dyDescent="0.3">
      <c r="A2531" s="151">
        <v>102070</v>
      </c>
      <c r="B2531" s="151" t="s">
        <v>5997</v>
      </c>
      <c r="C2531" s="151" t="s">
        <v>2167</v>
      </c>
      <c r="D2531" s="152" t="s">
        <v>5998</v>
      </c>
    </row>
    <row r="2532" spans="1:4" x14ac:dyDescent="0.3">
      <c r="A2532" s="151">
        <v>102071</v>
      </c>
      <c r="B2532" s="151" t="s">
        <v>5999</v>
      </c>
      <c r="C2532" s="151" t="s">
        <v>2167</v>
      </c>
      <c r="D2532" s="152" t="s">
        <v>6000</v>
      </c>
    </row>
    <row r="2533" spans="1:4" x14ac:dyDescent="0.3">
      <c r="A2533" s="151">
        <v>102072</v>
      </c>
      <c r="B2533" s="151" t="s">
        <v>6001</v>
      </c>
      <c r="C2533" s="151" t="s">
        <v>2167</v>
      </c>
      <c r="D2533" s="152" t="s">
        <v>6002</v>
      </c>
    </row>
    <row r="2534" spans="1:4" x14ac:dyDescent="0.3">
      <c r="A2534" s="151">
        <v>102073</v>
      </c>
      <c r="B2534" s="151" t="s">
        <v>6003</v>
      </c>
      <c r="C2534" s="151" t="s">
        <v>2203</v>
      </c>
      <c r="D2534" s="152" t="s">
        <v>6004</v>
      </c>
    </row>
    <row r="2535" spans="1:4" x14ac:dyDescent="0.3">
      <c r="A2535" s="151">
        <v>102074</v>
      </c>
      <c r="B2535" s="151" t="s">
        <v>6005</v>
      </c>
      <c r="C2535" s="151" t="s">
        <v>2203</v>
      </c>
      <c r="D2535" s="152" t="s">
        <v>6006</v>
      </c>
    </row>
    <row r="2536" spans="1:4" x14ac:dyDescent="0.3">
      <c r="A2536" s="151">
        <v>102075</v>
      </c>
      <c r="B2536" s="151" t="s">
        <v>6007</v>
      </c>
      <c r="C2536" s="151" t="s">
        <v>2203</v>
      </c>
      <c r="D2536" s="152" t="s">
        <v>6008</v>
      </c>
    </row>
    <row r="2537" spans="1:4" x14ac:dyDescent="0.3">
      <c r="A2537" s="151">
        <v>102076</v>
      </c>
      <c r="B2537" s="151" t="s">
        <v>6009</v>
      </c>
      <c r="C2537" s="151" t="s">
        <v>2203</v>
      </c>
      <c r="D2537" s="152" t="s">
        <v>6010</v>
      </c>
    </row>
    <row r="2538" spans="1:4" x14ac:dyDescent="0.3">
      <c r="A2538" s="151">
        <v>102077</v>
      </c>
      <c r="B2538" s="151" t="s">
        <v>6011</v>
      </c>
      <c r="C2538" s="151" t="s">
        <v>2203</v>
      </c>
      <c r="D2538" s="152" t="s">
        <v>6012</v>
      </c>
    </row>
    <row r="2539" spans="1:4" x14ac:dyDescent="0.3">
      <c r="A2539" s="151">
        <v>102078</v>
      </c>
      <c r="B2539" s="151" t="s">
        <v>6013</v>
      </c>
      <c r="C2539" s="151" t="s">
        <v>2203</v>
      </c>
      <c r="D2539" s="152" t="s">
        <v>6014</v>
      </c>
    </row>
    <row r="2540" spans="1:4" x14ac:dyDescent="0.3">
      <c r="A2540" s="151">
        <v>102079</v>
      </c>
      <c r="B2540" s="151" t="s">
        <v>6015</v>
      </c>
      <c r="C2540" s="151" t="s">
        <v>2203</v>
      </c>
      <c r="D2540" s="152" t="s">
        <v>6016</v>
      </c>
    </row>
    <row r="2541" spans="1:4" x14ac:dyDescent="0.3">
      <c r="A2541" s="151">
        <v>102080</v>
      </c>
      <c r="B2541" s="151" t="s">
        <v>6017</v>
      </c>
      <c r="C2541" s="151" t="s">
        <v>2203</v>
      </c>
      <c r="D2541" s="152" t="s">
        <v>6018</v>
      </c>
    </row>
    <row r="2542" spans="1:4" x14ac:dyDescent="0.3">
      <c r="A2542" s="151">
        <v>102086</v>
      </c>
      <c r="B2542" s="151" t="s">
        <v>6019</v>
      </c>
      <c r="C2542" s="151" t="s">
        <v>2167</v>
      </c>
      <c r="D2542" s="152" t="s">
        <v>6020</v>
      </c>
    </row>
    <row r="2543" spans="1:4" x14ac:dyDescent="0.3">
      <c r="A2543" s="151">
        <v>102087</v>
      </c>
      <c r="B2543" s="151" t="s">
        <v>6021</v>
      </c>
      <c r="C2543" s="151" t="s">
        <v>2167</v>
      </c>
      <c r="D2543" s="152" t="s">
        <v>6022</v>
      </c>
    </row>
    <row r="2544" spans="1:4" x14ac:dyDescent="0.3">
      <c r="A2544" s="151">
        <v>102088</v>
      </c>
      <c r="B2544" s="151" t="s">
        <v>6023</v>
      </c>
      <c r="C2544" s="151" t="s">
        <v>2167</v>
      </c>
      <c r="D2544" s="152" t="s">
        <v>6024</v>
      </c>
    </row>
    <row r="2545" spans="1:4" x14ac:dyDescent="0.3">
      <c r="A2545" s="151">
        <v>102089</v>
      </c>
      <c r="B2545" s="151" t="s">
        <v>6025</v>
      </c>
      <c r="C2545" s="151" t="s">
        <v>2167</v>
      </c>
      <c r="D2545" s="152" t="s">
        <v>6026</v>
      </c>
    </row>
    <row r="2546" spans="1:4" x14ac:dyDescent="0.3">
      <c r="A2546" s="151">
        <v>102090</v>
      </c>
      <c r="B2546" s="151" t="s">
        <v>6027</v>
      </c>
      <c r="C2546" s="151" t="s">
        <v>2167</v>
      </c>
      <c r="D2546" s="152" t="s">
        <v>6028</v>
      </c>
    </row>
    <row r="2547" spans="1:4" x14ac:dyDescent="0.3">
      <c r="A2547" s="151">
        <v>102091</v>
      </c>
      <c r="B2547" s="151" t="s">
        <v>6029</v>
      </c>
      <c r="C2547" s="151" t="s">
        <v>2167</v>
      </c>
      <c r="D2547" s="152" t="s">
        <v>6030</v>
      </c>
    </row>
    <row r="2548" spans="1:4" x14ac:dyDescent="0.3">
      <c r="A2548" s="151">
        <v>103760</v>
      </c>
      <c r="B2548" s="151" t="s">
        <v>6031</v>
      </c>
      <c r="C2548" s="151" t="s">
        <v>2167</v>
      </c>
      <c r="D2548" s="152" t="s">
        <v>6032</v>
      </c>
    </row>
    <row r="2549" spans="1:4" x14ac:dyDescent="0.3">
      <c r="A2549" s="151">
        <v>103761</v>
      </c>
      <c r="B2549" s="151" t="s">
        <v>6033</v>
      </c>
      <c r="C2549" s="151" t="s">
        <v>2167</v>
      </c>
      <c r="D2549" s="152" t="s">
        <v>6034</v>
      </c>
    </row>
    <row r="2550" spans="1:4" x14ac:dyDescent="0.3">
      <c r="A2550" s="151">
        <v>103762</v>
      </c>
      <c r="B2550" s="151" t="s">
        <v>6035</v>
      </c>
      <c r="C2550" s="151" t="s">
        <v>2167</v>
      </c>
      <c r="D2550" s="152" t="s">
        <v>6036</v>
      </c>
    </row>
    <row r="2551" spans="1:4" x14ac:dyDescent="0.3">
      <c r="A2551" s="151">
        <v>103763</v>
      </c>
      <c r="B2551" s="151" t="s">
        <v>6037</v>
      </c>
      <c r="C2551" s="151" t="s">
        <v>2167</v>
      </c>
      <c r="D2551" s="152" t="s">
        <v>6038</v>
      </c>
    </row>
    <row r="2552" spans="1:4" x14ac:dyDescent="0.3">
      <c r="A2552" s="151">
        <v>104925</v>
      </c>
      <c r="B2552" s="151" t="s">
        <v>6039</v>
      </c>
      <c r="C2552" s="151" t="s">
        <v>2167</v>
      </c>
      <c r="D2552" s="152" t="s">
        <v>6040</v>
      </c>
    </row>
    <row r="2553" spans="1:4" x14ac:dyDescent="0.3">
      <c r="A2553" s="151">
        <v>104926</v>
      </c>
      <c r="B2553" s="151" t="s">
        <v>6041</v>
      </c>
      <c r="C2553" s="151" t="s">
        <v>2167</v>
      </c>
      <c r="D2553" s="152" t="s">
        <v>6042</v>
      </c>
    </row>
    <row r="2554" spans="1:4" x14ac:dyDescent="0.3">
      <c r="A2554" s="151">
        <v>104927</v>
      </c>
      <c r="B2554" s="151" t="s">
        <v>6043</v>
      </c>
      <c r="C2554" s="151" t="s">
        <v>2167</v>
      </c>
      <c r="D2554" s="152" t="s">
        <v>6044</v>
      </c>
    </row>
    <row r="2555" spans="1:4" x14ac:dyDescent="0.3">
      <c r="A2555" s="151">
        <v>104928</v>
      </c>
      <c r="B2555" s="151" t="s">
        <v>6045</v>
      </c>
      <c r="C2555" s="151" t="s">
        <v>2167</v>
      </c>
      <c r="D2555" s="152" t="s">
        <v>6046</v>
      </c>
    </row>
    <row r="2556" spans="1:4" x14ac:dyDescent="0.3">
      <c r="A2556" s="151">
        <v>104929</v>
      </c>
      <c r="B2556" s="151" t="s">
        <v>6047</v>
      </c>
      <c r="C2556" s="151" t="s">
        <v>2167</v>
      </c>
      <c r="D2556" s="152" t="s">
        <v>6048</v>
      </c>
    </row>
    <row r="2557" spans="1:4" x14ac:dyDescent="0.3">
      <c r="A2557" s="151">
        <v>105403</v>
      </c>
      <c r="B2557" s="151" t="s">
        <v>6049</v>
      </c>
      <c r="C2557" s="151" t="s">
        <v>2167</v>
      </c>
      <c r="D2557" s="152" t="s">
        <v>6050</v>
      </c>
    </row>
    <row r="2558" spans="1:4" x14ac:dyDescent="0.3">
      <c r="A2558" s="151">
        <v>105406</v>
      </c>
      <c r="B2558" s="151" t="s">
        <v>6051</v>
      </c>
      <c r="C2558" s="151" t="s">
        <v>2167</v>
      </c>
      <c r="D2558" s="152" t="s">
        <v>6052</v>
      </c>
    </row>
    <row r="2559" spans="1:4" x14ac:dyDescent="0.3">
      <c r="A2559" s="151">
        <v>89996</v>
      </c>
      <c r="B2559" s="151" t="s">
        <v>6053</v>
      </c>
      <c r="C2559" s="151" t="s">
        <v>38</v>
      </c>
      <c r="D2559" s="152" t="s">
        <v>6054</v>
      </c>
    </row>
    <row r="2560" spans="1:4" x14ac:dyDescent="0.3">
      <c r="A2560" s="151">
        <v>89997</v>
      </c>
      <c r="B2560" s="151" t="s">
        <v>6055</v>
      </c>
      <c r="C2560" s="151" t="s">
        <v>38</v>
      </c>
      <c r="D2560" s="152" t="s">
        <v>6056</v>
      </c>
    </row>
    <row r="2561" spans="1:4" x14ac:dyDescent="0.3">
      <c r="A2561" s="151">
        <v>89998</v>
      </c>
      <c r="B2561" s="151" t="s">
        <v>6057</v>
      </c>
      <c r="C2561" s="151" t="s">
        <v>38</v>
      </c>
      <c r="D2561" s="152" t="s">
        <v>6058</v>
      </c>
    </row>
    <row r="2562" spans="1:4" x14ac:dyDescent="0.3">
      <c r="A2562" s="151">
        <v>89999</v>
      </c>
      <c r="B2562" s="151" t="s">
        <v>6059</v>
      </c>
      <c r="C2562" s="151" t="s">
        <v>38</v>
      </c>
      <c r="D2562" s="152" t="s">
        <v>6060</v>
      </c>
    </row>
    <row r="2563" spans="1:4" x14ac:dyDescent="0.3">
      <c r="A2563" s="151">
        <v>90000</v>
      </c>
      <c r="B2563" s="151" t="s">
        <v>6061</v>
      </c>
      <c r="C2563" s="151" t="s">
        <v>38</v>
      </c>
      <c r="D2563" s="152" t="s">
        <v>6062</v>
      </c>
    </row>
    <row r="2564" spans="1:4" x14ac:dyDescent="0.3">
      <c r="A2564" s="151">
        <v>91593</v>
      </c>
      <c r="B2564" s="151" t="s">
        <v>6063</v>
      </c>
      <c r="C2564" s="151" t="s">
        <v>38</v>
      </c>
      <c r="D2564" s="152" t="s">
        <v>6064</v>
      </c>
    </row>
    <row r="2565" spans="1:4" x14ac:dyDescent="0.3">
      <c r="A2565" s="151">
        <v>91594</v>
      </c>
      <c r="B2565" s="151" t="s">
        <v>6065</v>
      </c>
      <c r="C2565" s="151" t="s">
        <v>38</v>
      </c>
      <c r="D2565" s="152" t="s">
        <v>6066</v>
      </c>
    </row>
    <row r="2566" spans="1:4" x14ac:dyDescent="0.3">
      <c r="A2566" s="151">
        <v>91595</v>
      </c>
      <c r="B2566" s="151" t="s">
        <v>6067</v>
      </c>
      <c r="C2566" s="151" t="s">
        <v>38</v>
      </c>
      <c r="D2566" s="152" t="s">
        <v>6068</v>
      </c>
    </row>
    <row r="2567" spans="1:4" x14ac:dyDescent="0.3">
      <c r="A2567" s="151">
        <v>91596</v>
      </c>
      <c r="B2567" s="151" t="s">
        <v>6069</v>
      </c>
      <c r="C2567" s="151" t="s">
        <v>38</v>
      </c>
      <c r="D2567" s="152" t="s">
        <v>3533</v>
      </c>
    </row>
    <row r="2568" spans="1:4" x14ac:dyDescent="0.3">
      <c r="A2568" s="151">
        <v>91597</v>
      </c>
      <c r="B2568" s="151" t="s">
        <v>6070</v>
      </c>
      <c r="C2568" s="151" t="s">
        <v>38</v>
      </c>
      <c r="D2568" s="152" t="s">
        <v>6071</v>
      </c>
    </row>
    <row r="2569" spans="1:4" x14ac:dyDescent="0.3">
      <c r="A2569" s="151">
        <v>91598</v>
      </c>
      <c r="B2569" s="151" t="s">
        <v>6072</v>
      </c>
      <c r="C2569" s="151" t="s">
        <v>38</v>
      </c>
      <c r="D2569" s="152" t="s">
        <v>6073</v>
      </c>
    </row>
    <row r="2570" spans="1:4" x14ac:dyDescent="0.3">
      <c r="A2570" s="151">
        <v>91599</v>
      </c>
      <c r="B2570" s="151" t="s">
        <v>6074</v>
      </c>
      <c r="C2570" s="151" t="s">
        <v>38</v>
      </c>
      <c r="D2570" s="152" t="s">
        <v>6075</v>
      </c>
    </row>
    <row r="2571" spans="1:4" x14ac:dyDescent="0.3">
      <c r="A2571" s="151">
        <v>91600</v>
      </c>
      <c r="B2571" s="151" t="s">
        <v>6076</v>
      </c>
      <c r="C2571" s="151" t="s">
        <v>38</v>
      </c>
      <c r="D2571" s="152" t="s">
        <v>6077</v>
      </c>
    </row>
    <row r="2572" spans="1:4" x14ac:dyDescent="0.3">
      <c r="A2572" s="151">
        <v>91601</v>
      </c>
      <c r="B2572" s="151" t="s">
        <v>6078</v>
      </c>
      <c r="C2572" s="151" t="s">
        <v>38</v>
      </c>
      <c r="D2572" s="152" t="s">
        <v>6079</v>
      </c>
    </row>
    <row r="2573" spans="1:4" x14ac:dyDescent="0.3">
      <c r="A2573" s="151">
        <v>91602</v>
      </c>
      <c r="B2573" s="151" t="s">
        <v>6080</v>
      </c>
      <c r="C2573" s="151" t="s">
        <v>38</v>
      </c>
      <c r="D2573" s="152" t="s">
        <v>6081</v>
      </c>
    </row>
    <row r="2574" spans="1:4" x14ac:dyDescent="0.3">
      <c r="A2574" s="151">
        <v>91603</v>
      </c>
      <c r="B2574" s="151" t="s">
        <v>6082</v>
      </c>
      <c r="C2574" s="151" t="s">
        <v>38</v>
      </c>
      <c r="D2574" s="152" t="s">
        <v>6083</v>
      </c>
    </row>
    <row r="2575" spans="1:4" x14ac:dyDescent="0.3">
      <c r="A2575" s="151">
        <v>92759</v>
      </c>
      <c r="B2575" s="151" t="s">
        <v>61</v>
      </c>
      <c r="C2575" s="151" t="s">
        <v>38</v>
      </c>
      <c r="D2575" s="152" t="s">
        <v>6084</v>
      </c>
    </row>
    <row r="2576" spans="1:4" x14ac:dyDescent="0.3">
      <c r="A2576" s="151">
        <v>92760</v>
      </c>
      <c r="B2576" s="151" t="s">
        <v>69</v>
      </c>
      <c r="C2576" s="151" t="s">
        <v>38</v>
      </c>
      <c r="D2576" s="152" t="s">
        <v>6085</v>
      </c>
    </row>
    <row r="2577" spans="1:4" x14ac:dyDescent="0.3">
      <c r="A2577" s="151">
        <v>92761</v>
      </c>
      <c r="B2577" s="151" t="s">
        <v>71</v>
      </c>
      <c r="C2577" s="151" t="s">
        <v>38</v>
      </c>
      <c r="D2577" s="152" t="s">
        <v>6086</v>
      </c>
    </row>
    <row r="2578" spans="1:4" x14ac:dyDescent="0.3">
      <c r="A2578" s="151">
        <v>92762</v>
      </c>
      <c r="B2578" s="151" t="s">
        <v>55</v>
      </c>
      <c r="C2578" s="151" t="s">
        <v>38</v>
      </c>
      <c r="D2578" s="152" t="s">
        <v>6087</v>
      </c>
    </row>
    <row r="2579" spans="1:4" x14ac:dyDescent="0.3">
      <c r="A2579" s="151">
        <v>92763</v>
      </c>
      <c r="B2579" s="151" t="s">
        <v>57</v>
      </c>
      <c r="C2579" s="151" t="s">
        <v>38</v>
      </c>
      <c r="D2579" s="152" t="s">
        <v>3816</v>
      </c>
    </row>
    <row r="2580" spans="1:4" x14ac:dyDescent="0.3">
      <c r="A2580" s="151">
        <v>92764</v>
      </c>
      <c r="B2580" s="151" t="s">
        <v>59</v>
      </c>
      <c r="C2580" s="151" t="s">
        <v>38</v>
      </c>
      <c r="D2580" s="152" t="s">
        <v>3314</v>
      </c>
    </row>
    <row r="2581" spans="1:4" x14ac:dyDescent="0.3">
      <c r="A2581" s="151">
        <v>92765</v>
      </c>
      <c r="B2581" s="151" t="s">
        <v>6088</v>
      </c>
      <c r="C2581" s="151" t="s">
        <v>38</v>
      </c>
      <c r="D2581" s="152" t="s">
        <v>6089</v>
      </c>
    </row>
    <row r="2582" spans="1:4" x14ac:dyDescent="0.3">
      <c r="A2582" s="151">
        <v>92766</v>
      </c>
      <c r="B2582" s="151" t="s">
        <v>6090</v>
      </c>
      <c r="C2582" s="151" t="s">
        <v>38</v>
      </c>
      <c r="D2582" s="152" t="s">
        <v>6091</v>
      </c>
    </row>
    <row r="2583" spans="1:4" x14ac:dyDescent="0.3">
      <c r="A2583" s="151">
        <v>92767</v>
      </c>
      <c r="B2583" s="151" t="s">
        <v>6092</v>
      </c>
      <c r="C2583" s="151" t="s">
        <v>38</v>
      </c>
      <c r="D2583" s="152" t="s">
        <v>6093</v>
      </c>
    </row>
    <row r="2584" spans="1:4" x14ac:dyDescent="0.3">
      <c r="A2584" s="151">
        <v>92768</v>
      </c>
      <c r="B2584" s="151" t="s">
        <v>82</v>
      </c>
      <c r="C2584" s="151" t="s">
        <v>38</v>
      </c>
      <c r="D2584" s="152" t="s">
        <v>1908</v>
      </c>
    </row>
    <row r="2585" spans="1:4" x14ac:dyDescent="0.3">
      <c r="A2585" s="151">
        <v>92769</v>
      </c>
      <c r="B2585" s="151" t="s">
        <v>84</v>
      </c>
      <c r="C2585" s="151" t="s">
        <v>38</v>
      </c>
      <c r="D2585" s="152" t="s">
        <v>6068</v>
      </c>
    </row>
    <row r="2586" spans="1:4" x14ac:dyDescent="0.3">
      <c r="A2586" s="151">
        <v>92770</v>
      </c>
      <c r="B2586" s="151" t="s">
        <v>86</v>
      </c>
      <c r="C2586" s="151" t="s">
        <v>38</v>
      </c>
      <c r="D2586" s="152" t="s">
        <v>1314</v>
      </c>
    </row>
    <row r="2587" spans="1:4" x14ac:dyDescent="0.3">
      <c r="A2587" s="151">
        <v>92771</v>
      </c>
      <c r="B2587" s="151" t="s">
        <v>88</v>
      </c>
      <c r="C2587" s="151" t="s">
        <v>38</v>
      </c>
      <c r="D2587" s="152" t="s">
        <v>6094</v>
      </c>
    </row>
    <row r="2588" spans="1:4" x14ac:dyDescent="0.3">
      <c r="A2588" s="151">
        <v>92772</v>
      </c>
      <c r="B2588" s="151" t="s">
        <v>6095</v>
      </c>
      <c r="C2588" s="151" t="s">
        <v>38</v>
      </c>
      <c r="D2588" s="152" t="s">
        <v>1252</v>
      </c>
    </row>
    <row r="2589" spans="1:4" x14ac:dyDescent="0.3">
      <c r="A2589" s="151">
        <v>92773</v>
      </c>
      <c r="B2589" s="151" t="s">
        <v>6096</v>
      </c>
      <c r="C2589" s="151" t="s">
        <v>38</v>
      </c>
      <c r="D2589" s="152" t="s">
        <v>6097</v>
      </c>
    </row>
    <row r="2590" spans="1:4" x14ac:dyDescent="0.3">
      <c r="A2590" s="151">
        <v>92774</v>
      </c>
      <c r="B2590" s="151" t="s">
        <v>6098</v>
      </c>
      <c r="C2590" s="151" t="s">
        <v>38</v>
      </c>
      <c r="D2590" s="152" t="s">
        <v>4915</v>
      </c>
    </row>
    <row r="2591" spans="1:4" x14ac:dyDescent="0.3">
      <c r="A2591" s="151">
        <v>92798</v>
      </c>
      <c r="B2591" s="151" t="s">
        <v>6099</v>
      </c>
      <c r="C2591" s="151" t="s">
        <v>38</v>
      </c>
      <c r="D2591" s="152" t="s">
        <v>6100</v>
      </c>
    </row>
    <row r="2592" spans="1:4" x14ac:dyDescent="0.3">
      <c r="A2592" s="151">
        <v>92799</v>
      </c>
      <c r="B2592" s="151" t="s">
        <v>6101</v>
      </c>
      <c r="C2592" s="151" t="s">
        <v>38</v>
      </c>
      <c r="D2592" s="152" t="s">
        <v>6087</v>
      </c>
    </row>
    <row r="2593" spans="1:4" x14ac:dyDescent="0.3">
      <c r="A2593" s="151">
        <v>92800</v>
      </c>
      <c r="B2593" s="151" t="s">
        <v>6102</v>
      </c>
      <c r="C2593" s="151" t="s">
        <v>38</v>
      </c>
      <c r="D2593" s="152" t="s">
        <v>2378</v>
      </c>
    </row>
    <row r="2594" spans="1:4" x14ac:dyDescent="0.3">
      <c r="A2594" s="151">
        <v>92801</v>
      </c>
      <c r="B2594" s="151" t="s">
        <v>6103</v>
      </c>
      <c r="C2594" s="151" t="s">
        <v>38</v>
      </c>
      <c r="D2594" s="152" t="s">
        <v>6104</v>
      </c>
    </row>
    <row r="2595" spans="1:4" x14ac:dyDescent="0.3">
      <c r="A2595" s="151">
        <v>92802</v>
      </c>
      <c r="B2595" s="151" t="s">
        <v>6105</v>
      </c>
      <c r="C2595" s="151" t="s">
        <v>38</v>
      </c>
      <c r="D2595" s="152" t="s">
        <v>6106</v>
      </c>
    </row>
    <row r="2596" spans="1:4" x14ac:dyDescent="0.3">
      <c r="A2596" s="151">
        <v>92803</v>
      </c>
      <c r="B2596" s="151" t="s">
        <v>6107</v>
      </c>
      <c r="C2596" s="151" t="s">
        <v>38</v>
      </c>
      <c r="D2596" s="152" t="s">
        <v>6108</v>
      </c>
    </row>
    <row r="2597" spans="1:4" x14ac:dyDescent="0.3">
      <c r="A2597" s="151">
        <v>92804</v>
      </c>
      <c r="B2597" s="151" t="s">
        <v>6109</v>
      </c>
      <c r="C2597" s="151" t="s">
        <v>38</v>
      </c>
      <c r="D2597" s="152" t="s">
        <v>6110</v>
      </c>
    </row>
    <row r="2598" spans="1:4" x14ac:dyDescent="0.3">
      <c r="A2598" s="151">
        <v>92805</v>
      </c>
      <c r="B2598" s="151" t="s">
        <v>6111</v>
      </c>
      <c r="C2598" s="151" t="s">
        <v>38</v>
      </c>
      <c r="D2598" s="152" t="s">
        <v>6112</v>
      </c>
    </row>
    <row r="2599" spans="1:4" x14ac:dyDescent="0.3">
      <c r="A2599" s="151">
        <v>92806</v>
      </c>
      <c r="B2599" s="151" t="s">
        <v>6113</v>
      </c>
      <c r="C2599" s="151" t="s">
        <v>38</v>
      </c>
      <c r="D2599" s="152" t="s">
        <v>6100</v>
      </c>
    </row>
    <row r="2600" spans="1:4" x14ac:dyDescent="0.3">
      <c r="A2600" s="151">
        <v>92875</v>
      </c>
      <c r="B2600" s="151" t="s">
        <v>6114</v>
      </c>
      <c r="C2600" s="151" t="s">
        <v>38</v>
      </c>
      <c r="D2600" s="152" t="s">
        <v>2625</v>
      </c>
    </row>
    <row r="2601" spans="1:4" x14ac:dyDescent="0.3">
      <c r="A2601" s="151">
        <v>92876</v>
      </c>
      <c r="B2601" s="151" t="s">
        <v>6115</v>
      </c>
      <c r="C2601" s="151" t="s">
        <v>38</v>
      </c>
      <c r="D2601" s="152" t="s">
        <v>6116</v>
      </c>
    </row>
    <row r="2602" spans="1:4" x14ac:dyDescent="0.3">
      <c r="A2602" s="151">
        <v>92877</v>
      </c>
      <c r="B2602" s="151" t="s">
        <v>6117</v>
      </c>
      <c r="C2602" s="151" t="s">
        <v>38</v>
      </c>
      <c r="D2602" s="152" t="s">
        <v>6106</v>
      </c>
    </row>
    <row r="2603" spans="1:4" x14ac:dyDescent="0.3">
      <c r="A2603" s="151">
        <v>92878</v>
      </c>
      <c r="B2603" s="151" t="s">
        <v>6118</v>
      </c>
      <c r="C2603" s="151" t="s">
        <v>38</v>
      </c>
      <c r="D2603" s="152" t="s">
        <v>6119</v>
      </c>
    </row>
    <row r="2604" spans="1:4" x14ac:dyDescent="0.3">
      <c r="A2604" s="151">
        <v>92879</v>
      </c>
      <c r="B2604" s="151" t="s">
        <v>6120</v>
      </c>
      <c r="C2604" s="151" t="s">
        <v>38</v>
      </c>
      <c r="D2604" s="152" t="s">
        <v>6121</v>
      </c>
    </row>
    <row r="2605" spans="1:4" x14ac:dyDescent="0.3">
      <c r="A2605" s="151">
        <v>92880</v>
      </c>
      <c r="B2605" s="151" t="s">
        <v>6122</v>
      </c>
      <c r="C2605" s="151" t="s">
        <v>38</v>
      </c>
      <c r="D2605" s="152" t="s">
        <v>6123</v>
      </c>
    </row>
    <row r="2606" spans="1:4" x14ac:dyDescent="0.3">
      <c r="A2606" s="151">
        <v>92881</v>
      </c>
      <c r="B2606" s="151" t="s">
        <v>6124</v>
      </c>
      <c r="C2606" s="151" t="s">
        <v>38</v>
      </c>
      <c r="D2606" s="152" t="s">
        <v>3409</v>
      </c>
    </row>
    <row r="2607" spans="1:4" x14ac:dyDescent="0.3">
      <c r="A2607" s="151">
        <v>92882</v>
      </c>
      <c r="B2607" s="151" t="s">
        <v>6125</v>
      </c>
      <c r="C2607" s="151" t="s">
        <v>38</v>
      </c>
      <c r="D2607" s="152" t="s">
        <v>6126</v>
      </c>
    </row>
    <row r="2608" spans="1:4" x14ac:dyDescent="0.3">
      <c r="A2608" s="151">
        <v>92883</v>
      </c>
      <c r="B2608" s="151" t="s">
        <v>6127</v>
      </c>
      <c r="C2608" s="151" t="s">
        <v>38</v>
      </c>
      <c r="D2608" s="152" t="s">
        <v>6128</v>
      </c>
    </row>
    <row r="2609" spans="1:4" x14ac:dyDescent="0.3">
      <c r="A2609" s="151">
        <v>92884</v>
      </c>
      <c r="B2609" s="151" t="s">
        <v>6129</v>
      </c>
      <c r="C2609" s="151" t="s">
        <v>38</v>
      </c>
      <c r="D2609" s="152" t="s">
        <v>6130</v>
      </c>
    </row>
    <row r="2610" spans="1:4" x14ac:dyDescent="0.3">
      <c r="A2610" s="151">
        <v>92885</v>
      </c>
      <c r="B2610" s="151" t="s">
        <v>6131</v>
      </c>
      <c r="C2610" s="151" t="s">
        <v>38</v>
      </c>
      <c r="D2610" s="152" t="s">
        <v>6132</v>
      </c>
    </row>
    <row r="2611" spans="1:4" x14ac:dyDescent="0.3">
      <c r="A2611" s="151">
        <v>92886</v>
      </c>
      <c r="B2611" s="151" t="s">
        <v>6133</v>
      </c>
      <c r="C2611" s="151" t="s">
        <v>38</v>
      </c>
      <c r="D2611" s="152" t="s">
        <v>4256</v>
      </c>
    </row>
    <row r="2612" spans="1:4" x14ac:dyDescent="0.3">
      <c r="A2612" s="151">
        <v>92887</v>
      </c>
      <c r="B2612" s="151" t="s">
        <v>6134</v>
      </c>
      <c r="C2612" s="151" t="s">
        <v>38</v>
      </c>
      <c r="D2612" s="152" t="s">
        <v>6135</v>
      </c>
    </row>
    <row r="2613" spans="1:4" x14ac:dyDescent="0.3">
      <c r="A2613" s="151">
        <v>92888</v>
      </c>
      <c r="B2613" s="151" t="s">
        <v>6136</v>
      </c>
      <c r="C2613" s="151" t="s">
        <v>38</v>
      </c>
      <c r="D2613" s="152" t="s">
        <v>6137</v>
      </c>
    </row>
    <row r="2614" spans="1:4" x14ac:dyDescent="0.3">
      <c r="A2614" s="151">
        <v>92915</v>
      </c>
      <c r="B2614" s="151" t="s">
        <v>6138</v>
      </c>
      <c r="C2614" s="151" t="s">
        <v>38</v>
      </c>
      <c r="D2614" s="152" t="s">
        <v>6139</v>
      </c>
    </row>
    <row r="2615" spans="1:4" x14ac:dyDescent="0.3">
      <c r="A2615" s="151">
        <v>92916</v>
      </c>
      <c r="B2615" s="151" t="s">
        <v>6140</v>
      </c>
      <c r="C2615" s="151" t="s">
        <v>38</v>
      </c>
      <c r="D2615" s="152" t="s">
        <v>6141</v>
      </c>
    </row>
    <row r="2616" spans="1:4" x14ac:dyDescent="0.3">
      <c r="A2616" s="151">
        <v>92917</v>
      </c>
      <c r="B2616" s="151" t="s">
        <v>6142</v>
      </c>
      <c r="C2616" s="151" t="s">
        <v>38</v>
      </c>
      <c r="D2616" s="152" t="s">
        <v>6143</v>
      </c>
    </row>
    <row r="2617" spans="1:4" x14ac:dyDescent="0.3">
      <c r="A2617" s="151">
        <v>92919</v>
      </c>
      <c r="B2617" s="151" t="s">
        <v>6144</v>
      </c>
      <c r="C2617" s="151" t="s">
        <v>38</v>
      </c>
      <c r="D2617" s="152" t="s">
        <v>6145</v>
      </c>
    </row>
    <row r="2618" spans="1:4" x14ac:dyDescent="0.3">
      <c r="A2618" s="151">
        <v>92921</v>
      </c>
      <c r="B2618" s="151" t="s">
        <v>6146</v>
      </c>
      <c r="C2618" s="151" t="s">
        <v>38</v>
      </c>
      <c r="D2618" s="152" t="s">
        <v>2378</v>
      </c>
    </row>
    <row r="2619" spans="1:4" x14ac:dyDescent="0.3">
      <c r="A2619" s="151">
        <v>92922</v>
      </c>
      <c r="B2619" s="151" t="s">
        <v>6147</v>
      </c>
      <c r="C2619" s="151" t="s">
        <v>38</v>
      </c>
      <c r="D2619" s="152" t="s">
        <v>6148</v>
      </c>
    </row>
    <row r="2620" spans="1:4" x14ac:dyDescent="0.3">
      <c r="A2620" s="151">
        <v>92923</v>
      </c>
      <c r="B2620" s="151" t="s">
        <v>6149</v>
      </c>
      <c r="C2620" s="151" t="s">
        <v>38</v>
      </c>
      <c r="D2620" s="152" t="s">
        <v>6150</v>
      </c>
    </row>
    <row r="2621" spans="1:4" x14ac:dyDescent="0.3">
      <c r="A2621" s="151">
        <v>92924</v>
      </c>
      <c r="B2621" s="151" t="s">
        <v>6151</v>
      </c>
      <c r="C2621" s="151" t="s">
        <v>38</v>
      </c>
      <c r="D2621" s="152" t="s">
        <v>6152</v>
      </c>
    </row>
    <row r="2622" spans="1:4" x14ac:dyDescent="0.3">
      <c r="A2622" s="151">
        <v>95448</v>
      </c>
      <c r="B2622" s="151" t="s">
        <v>6153</v>
      </c>
      <c r="C2622" s="151" t="s">
        <v>38</v>
      </c>
      <c r="D2622" s="152" t="s">
        <v>6154</v>
      </c>
    </row>
    <row r="2623" spans="1:4" x14ac:dyDescent="0.3">
      <c r="A2623" s="151">
        <v>95576</v>
      </c>
      <c r="B2623" s="151" t="s">
        <v>6155</v>
      </c>
      <c r="C2623" s="151" t="s">
        <v>38</v>
      </c>
      <c r="D2623" s="152" t="s">
        <v>3644</v>
      </c>
    </row>
    <row r="2624" spans="1:4" x14ac:dyDescent="0.3">
      <c r="A2624" s="151">
        <v>95577</v>
      </c>
      <c r="B2624" s="151" t="s">
        <v>6156</v>
      </c>
      <c r="C2624" s="151" t="s">
        <v>38</v>
      </c>
      <c r="D2624" s="152" t="s">
        <v>6137</v>
      </c>
    </row>
    <row r="2625" spans="1:4" x14ac:dyDescent="0.3">
      <c r="A2625" s="151">
        <v>95578</v>
      </c>
      <c r="B2625" s="151" t="s">
        <v>6157</v>
      </c>
      <c r="C2625" s="151" t="s">
        <v>38</v>
      </c>
      <c r="D2625" s="152" t="s">
        <v>6158</v>
      </c>
    </row>
    <row r="2626" spans="1:4" x14ac:dyDescent="0.3">
      <c r="A2626" s="151">
        <v>95579</v>
      </c>
      <c r="B2626" s="151" t="s">
        <v>6159</v>
      </c>
      <c r="C2626" s="151" t="s">
        <v>38</v>
      </c>
      <c r="D2626" s="152" t="s">
        <v>6160</v>
      </c>
    </row>
    <row r="2627" spans="1:4" x14ac:dyDescent="0.3">
      <c r="A2627" s="151">
        <v>95580</v>
      </c>
      <c r="B2627" s="151" t="s">
        <v>6161</v>
      </c>
      <c r="C2627" s="151" t="s">
        <v>38</v>
      </c>
      <c r="D2627" s="152" t="s">
        <v>6162</v>
      </c>
    </row>
    <row r="2628" spans="1:4" x14ac:dyDescent="0.3">
      <c r="A2628" s="151">
        <v>95581</v>
      </c>
      <c r="B2628" s="151" t="s">
        <v>6163</v>
      </c>
      <c r="C2628" s="151" t="s">
        <v>38</v>
      </c>
      <c r="D2628" s="152" t="s">
        <v>3409</v>
      </c>
    </row>
    <row r="2629" spans="1:4" x14ac:dyDescent="0.3">
      <c r="A2629" s="151">
        <v>95582</v>
      </c>
      <c r="B2629" s="151" t="s">
        <v>6164</v>
      </c>
      <c r="C2629" s="151" t="s">
        <v>38</v>
      </c>
      <c r="D2629" s="152" t="s">
        <v>2380</v>
      </c>
    </row>
    <row r="2630" spans="1:4" x14ac:dyDescent="0.3">
      <c r="A2630" s="151">
        <v>95583</v>
      </c>
      <c r="B2630" s="151" t="s">
        <v>6165</v>
      </c>
      <c r="C2630" s="151" t="s">
        <v>38</v>
      </c>
      <c r="D2630" s="152" t="s">
        <v>6166</v>
      </c>
    </row>
    <row r="2631" spans="1:4" x14ac:dyDescent="0.3">
      <c r="A2631" s="151">
        <v>95584</v>
      </c>
      <c r="B2631" s="151" t="s">
        <v>6167</v>
      </c>
      <c r="C2631" s="151" t="s">
        <v>38</v>
      </c>
      <c r="D2631" s="152" t="s">
        <v>6168</v>
      </c>
    </row>
    <row r="2632" spans="1:4" x14ac:dyDescent="0.3">
      <c r="A2632" s="151">
        <v>95592</v>
      </c>
      <c r="B2632" s="151" t="s">
        <v>6169</v>
      </c>
      <c r="C2632" s="151" t="s">
        <v>38</v>
      </c>
      <c r="D2632" s="152" t="s">
        <v>6166</v>
      </c>
    </row>
    <row r="2633" spans="1:4" x14ac:dyDescent="0.3">
      <c r="A2633" s="151">
        <v>95593</v>
      </c>
      <c r="B2633" s="151" t="s">
        <v>6170</v>
      </c>
      <c r="C2633" s="151" t="s">
        <v>38</v>
      </c>
      <c r="D2633" s="152" t="s">
        <v>6168</v>
      </c>
    </row>
    <row r="2634" spans="1:4" x14ac:dyDescent="0.3">
      <c r="A2634" s="151">
        <v>95943</v>
      </c>
      <c r="B2634" s="151" t="s">
        <v>6171</v>
      </c>
      <c r="C2634" s="151" t="s">
        <v>38</v>
      </c>
      <c r="D2634" s="152" t="s">
        <v>6172</v>
      </c>
    </row>
    <row r="2635" spans="1:4" x14ac:dyDescent="0.3">
      <c r="A2635" s="151">
        <v>95944</v>
      </c>
      <c r="B2635" s="151" t="s">
        <v>6173</v>
      </c>
      <c r="C2635" s="151" t="s">
        <v>38</v>
      </c>
      <c r="D2635" s="152" t="s">
        <v>2088</v>
      </c>
    </row>
    <row r="2636" spans="1:4" x14ac:dyDescent="0.3">
      <c r="A2636" s="151">
        <v>95945</v>
      </c>
      <c r="B2636" s="151" t="s">
        <v>6174</v>
      </c>
      <c r="C2636" s="151" t="s">
        <v>38</v>
      </c>
      <c r="D2636" s="152" t="s">
        <v>6175</v>
      </c>
    </row>
    <row r="2637" spans="1:4" x14ac:dyDescent="0.3">
      <c r="A2637" s="151">
        <v>95946</v>
      </c>
      <c r="B2637" s="151" t="s">
        <v>6176</v>
      </c>
      <c r="C2637" s="151" t="s">
        <v>38</v>
      </c>
      <c r="D2637" s="152" t="s">
        <v>6177</v>
      </c>
    </row>
    <row r="2638" spans="1:4" x14ac:dyDescent="0.3">
      <c r="A2638" s="151">
        <v>95947</v>
      </c>
      <c r="B2638" s="151" t="s">
        <v>6178</v>
      </c>
      <c r="C2638" s="151" t="s">
        <v>38</v>
      </c>
      <c r="D2638" s="152" t="s">
        <v>6179</v>
      </c>
    </row>
    <row r="2639" spans="1:4" x14ac:dyDescent="0.3">
      <c r="A2639" s="151">
        <v>95948</v>
      </c>
      <c r="B2639" s="151" t="s">
        <v>6180</v>
      </c>
      <c r="C2639" s="151" t="s">
        <v>38</v>
      </c>
      <c r="D2639" s="152" t="s">
        <v>6181</v>
      </c>
    </row>
    <row r="2640" spans="1:4" x14ac:dyDescent="0.3">
      <c r="A2640" s="151">
        <v>96544</v>
      </c>
      <c r="B2640" s="151" t="s">
        <v>652</v>
      </c>
      <c r="C2640" s="151" t="s">
        <v>38</v>
      </c>
      <c r="D2640" s="152" t="s">
        <v>6182</v>
      </c>
    </row>
    <row r="2641" spans="1:4" x14ac:dyDescent="0.3">
      <c r="A2641" s="151">
        <v>96545</v>
      </c>
      <c r="B2641" s="151" t="s">
        <v>653</v>
      </c>
      <c r="C2641" s="151" t="s">
        <v>38</v>
      </c>
      <c r="D2641" s="152" t="s">
        <v>6183</v>
      </c>
    </row>
    <row r="2642" spans="1:4" x14ac:dyDescent="0.3">
      <c r="A2642" s="151">
        <v>96546</v>
      </c>
      <c r="B2642" s="151" t="s">
        <v>654</v>
      </c>
      <c r="C2642" s="151" t="s">
        <v>38</v>
      </c>
      <c r="D2642" s="152" t="s">
        <v>6184</v>
      </c>
    </row>
    <row r="2643" spans="1:4" x14ac:dyDescent="0.3">
      <c r="A2643" s="151">
        <v>100064</v>
      </c>
      <c r="B2643" s="151" t="s">
        <v>6185</v>
      </c>
      <c r="C2643" s="151" t="s">
        <v>38</v>
      </c>
      <c r="D2643" s="152" t="s">
        <v>6186</v>
      </c>
    </row>
    <row r="2644" spans="1:4" x14ac:dyDescent="0.3">
      <c r="A2644" s="151">
        <v>100066</v>
      </c>
      <c r="B2644" s="151" t="s">
        <v>6187</v>
      </c>
      <c r="C2644" s="151" t="s">
        <v>38</v>
      </c>
      <c r="D2644" s="152" t="s">
        <v>1924</v>
      </c>
    </row>
    <row r="2645" spans="1:4" x14ac:dyDescent="0.3">
      <c r="A2645" s="151">
        <v>100067</v>
      </c>
      <c r="B2645" s="151" t="s">
        <v>6188</v>
      </c>
      <c r="C2645" s="151" t="s">
        <v>38</v>
      </c>
      <c r="D2645" s="152" t="s">
        <v>6189</v>
      </c>
    </row>
    <row r="2646" spans="1:4" x14ac:dyDescent="0.3">
      <c r="A2646" s="151">
        <v>100068</v>
      </c>
      <c r="B2646" s="151" t="s">
        <v>6190</v>
      </c>
      <c r="C2646" s="151" t="s">
        <v>38</v>
      </c>
      <c r="D2646" s="152" t="s">
        <v>6100</v>
      </c>
    </row>
    <row r="2647" spans="1:4" x14ac:dyDescent="0.3">
      <c r="A2647" s="151">
        <v>102920</v>
      </c>
      <c r="B2647" s="151" t="s">
        <v>6191</v>
      </c>
      <c r="C2647" s="151" t="s">
        <v>38</v>
      </c>
      <c r="D2647" s="152" t="s">
        <v>5266</v>
      </c>
    </row>
    <row r="2648" spans="1:4" x14ac:dyDescent="0.3">
      <c r="A2648" s="151">
        <v>102921</v>
      </c>
      <c r="B2648" s="151" t="s">
        <v>6192</v>
      </c>
      <c r="C2648" s="151" t="s">
        <v>38</v>
      </c>
      <c r="D2648" s="152" t="s">
        <v>6193</v>
      </c>
    </row>
    <row r="2649" spans="1:4" x14ac:dyDescent="0.3">
      <c r="A2649" s="151">
        <v>102922</v>
      </c>
      <c r="B2649" s="151" t="s">
        <v>6194</v>
      </c>
      <c r="C2649" s="151" t="s">
        <v>38</v>
      </c>
      <c r="D2649" s="152" t="s">
        <v>6195</v>
      </c>
    </row>
    <row r="2650" spans="1:4" x14ac:dyDescent="0.3">
      <c r="A2650" s="151">
        <v>102923</v>
      </c>
      <c r="B2650" s="151" t="s">
        <v>6196</v>
      </c>
      <c r="C2650" s="151" t="s">
        <v>38</v>
      </c>
      <c r="D2650" s="152" t="s">
        <v>6112</v>
      </c>
    </row>
    <row r="2651" spans="1:4" x14ac:dyDescent="0.3">
      <c r="A2651" s="151">
        <v>103088</v>
      </c>
      <c r="B2651" s="151" t="s">
        <v>6197</v>
      </c>
      <c r="C2651" s="151" t="s">
        <v>38</v>
      </c>
      <c r="D2651" s="152" t="s">
        <v>6058</v>
      </c>
    </row>
    <row r="2652" spans="1:4" x14ac:dyDescent="0.3">
      <c r="A2652" s="151">
        <v>104104</v>
      </c>
      <c r="B2652" s="151" t="s">
        <v>6198</v>
      </c>
      <c r="C2652" s="151" t="s">
        <v>38</v>
      </c>
      <c r="D2652" s="152" t="s">
        <v>6199</v>
      </c>
    </row>
    <row r="2653" spans="1:4" x14ac:dyDescent="0.3">
      <c r="A2653" s="151">
        <v>104105</v>
      </c>
      <c r="B2653" s="151" t="s">
        <v>6200</v>
      </c>
      <c r="C2653" s="151" t="s">
        <v>38</v>
      </c>
      <c r="D2653" s="152" t="s">
        <v>6199</v>
      </c>
    </row>
    <row r="2654" spans="1:4" x14ac:dyDescent="0.3">
      <c r="A2654" s="151">
        <v>104106</v>
      </c>
      <c r="B2654" s="151" t="s">
        <v>6201</v>
      </c>
      <c r="C2654" s="151" t="s">
        <v>38</v>
      </c>
      <c r="D2654" s="152" t="s">
        <v>6202</v>
      </c>
    </row>
    <row r="2655" spans="1:4" x14ac:dyDescent="0.3">
      <c r="A2655" s="151">
        <v>104107</v>
      </c>
      <c r="B2655" s="151" t="s">
        <v>6203</v>
      </c>
      <c r="C2655" s="151" t="s">
        <v>38</v>
      </c>
      <c r="D2655" s="152" t="s">
        <v>6204</v>
      </c>
    </row>
    <row r="2656" spans="1:4" x14ac:dyDescent="0.3">
      <c r="A2656" s="151">
        <v>104108</v>
      </c>
      <c r="B2656" s="151" t="s">
        <v>6205</v>
      </c>
      <c r="C2656" s="151" t="s">
        <v>38</v>
      </c>
      <c r="D2656" s="152" t="s">
        <v>5103</v>
      </c>
    </row>
    <row r="2657" spans="1:4" x14ac:dyDescent="0.3">
      <c r="A2657" s="151">
        <v>104109</v>
      </c>
      <c r="B2657" s="151" t="s">
        <v>6206</v>
      </c>
      <c r="C2657" s="151" t="s">
        <v>38</v>
      </c>
      <c r="D2657" s="152" t="s">
        <v>6207</v>
      </c>
    </row>
    <row r="2658" spans="1:4" x14ac:dyDescent="0.3">
      <c r="A2658" s="151">
        <v>104110</v>
      </c>
      <c r="B2658" s="151" t="s">
        <v>6208</v>
      </c>
      <c r="C2658" s="151" t="s">
        <v>38</v>
      </c>
      <c r="D2658" s="152" t="s">
        <v>6209</v>
      </c>
    </row>
    <row r="2659" spans="1:4" x14ac:dyDescent="0.3">
      <c r="A2659" s="151">
        <v>104111</v>
      </c>
      <c r="B2659" s="151" t="s">
        <v>6210</v>
      </c>
      <c r="C2659" s="151" t="s">
        <v>38</v>
      </c>
      <c r="D2659" s="152" t="s">
        <v>6211</v>
      </c>
    </row>
    <row r="2660" spans="1:4" x14ac:dyDescent="0.3">
      <c r="A2660" s="151">
        <v>104915</v>
      </c>
      <c r="B2660" s="151" t="s">
        <v>6212</v>
      </c>
      <c r="C2660" s="151" t="s">
        <v>38</v>
      </c>
      <c r="D2660" s="152" t="s">
        <v>3614</v>
      </c>
    </row>
    <row r="2661" spans="1:4" x14ac:dyDescent="0.3">
      <c r="A2661" s="151">
        <v>104917</v>
      </c>
      <c r="B2661" s="151" t="s">
        <v>6213</v>
      </c>
      <c r="C2661" s="151" t="s">
        <v>38</v>
      </c>
      <c r="D2661" s="152" t="s">
        <v>6214</v>
      </c>
    </row>
    <row r="2662" spans="1:4" x14ac:dyDescent="0.3">
      <c r="A2662" s="151">
        <v>104918</v>
      </c>
      <c r="B2662" s="151" t="s">
        <v>6215</v>
      </c>
      <c r="C2662" s="151" t="s">
        <v>38</v>
      </c>
      <c r="D2662" s="152" t="s">
        <v>6216</v>
      </c>
    </row>
    <row r="2663" spans="1:4" x14ac:dyDescent="0.3">
      <c r="A2663" s="151">
        <v>104919</v>
      </c>
      <c r="B2663" s="151" t="s">
        <v>6217</v>
      </c>
      <c r="C2663" s="151" t="s">
        <v>38</v>
      </c>
      <c r="D2663" s="152" t="s">
        <v>6218</v>
      </c>
    </row>
    <row r="2664" spans="1:4" x14ac:dyDescent="0.3">
      <c r="A2664" s="151">
        <v>104920</v>
      </c>
      <c r="B2664" s="151" t="s">
        <v>655</v>
      </c>
      <c r="C2664" s="151" t="s">
        <v>38</v>
      </c>
      <c r="D2664" s="152" t="s">
        <v>6219</v>
      </c>
    </row>
    <row r="2665" spans="1:4" x14ac:dyDescent="0.3">
      <c r="A2665" s="151">
        <v>104921</v>
      </c>
      <c r="B2665" s="151" t="s">
        <v>656</v>
      </c>
      <c r="C2665" s="151" t="s">
        <v>38</v>
      </c>
      <c r="D2665" s="152" t="s">
        <v>6220</v>
      </c>
    </row>
    <row r="2666" spans="1:4" x14ac:dyDescent="0.3">
      <c r="A2666" s="151">
        <v>104922</v>
      </c>
      <c r="B2666" s="151" t="s">
        <v>6221</v>
      </c>
      <c r="C2666" s="151" t="s">
        <v>38</v>
      </c>
      <c r="D2666" s="152" t="s">
        <v>6222</v>
      </c>
    </row>
    <row r="2667" spans="1:4" x14ac:dyDescent="0.3">
      <c r="A2667" s="151">
        <v>89993</v>
      </c>
      <c r="B2667" s="151" t="s">
        <v>6223</v>
      </c>
      <c r="C2667" s="151" t="s">
        <v>2203</v>
      </c>
      <c r="D2667" s="152" t="s">
        <v>6224</v>
      </c>
    </row>
    <row r="2668" spans="1:4" x14ac:dyDescent="0.3">
      <c r="A2668" s="151">
        <v>89994</v>
      </c>
      <c r="B2668" s="151" t="s">
        <v>6225</v>
      </c>
      <c r="C2668" s="151" t="s">
        <v>2203</v>
      </c>
      <c r="D2668" s="152" t="s">
        <v>6226</v>
      </c>
    </row>
    <row r="2669" spans="1:4" x14ac:dyDescent="0.3">
      <c r="A2669" s="151">
        <v>89995</v>
      </c>
      <c r="B2669" s="151" t="s">
        <v>6227</v>
      </c>
      <c r="C2669" s="151" t="s">
        <v>2203</v>
      </c>
      <c r="D2669" s="152" t="s">
        <v>6228</v>
      </c>
    </row>
    <row r="2670" spans="1:4" x14ac:dyDescent="0.3">
      <c r="A2670" s="151">
        <v>90278</v>
      </c>
      <c r="B2670" s="151" t="s">
        <v>6229</v>
      </c>
      <c r="C2670" s="151" t="s">
        <v>2203</v>
      </c>
      <c r="D2670" s="152" t="s">
        <v>6230</v>
      </c>
    </row>
    <row r="2671" spans="1:4" x14ac:dyDescent="0.3">
      <c r="A2671" s="151">
        <v>90279</v>
      </c>
      <c r="B2671" s="151" t="s">
        <v>6231</v>
      </c>
      <c r="C2671" s="151" t="s">
        <v>2203</v>
      </c>
      <c r="D2671" s="152" t="s">
        <v>6232</v>
      </c>
    </row>
    <row r="2672" spans="1:4" x14ac:dyDescent="0.3">
      <c r="A2672" s="151">
        <v>90280</v>
      </c>
      <c r="B2672" s="151" t="s">
        <v>6233</v>
      </c>
      <c r="C2672" s="151" t="s">
        <v>2203</v>
      </c>
      <c r="D2672" s="152" t="s">
        <v>6234</v>
      </c>
    </row>
    <row r="2673" spans="1:4" x14ac:dyDescent="0.3">
      <c r="A2673" s="151">
        <v>90281</v>
      </c>
      <c r="B2673" s="151" t="s">
        <v>6235</v>
      </c>
      <c r="C2673" s="151" t="s">
        <v>2203</v>
      </c>
      <c r="D2673" s="152" t="s">
        <v>6236</v>
      </c>
    </row>
    <row r="2674" spans="1:4" x14ac:dyDescent="0.3">
      <c r="A2674" s="151">
        <v>90282</v>
      </c>
      <c r="B2674" s="151" t="s">
        <v>6237</v>
      </c>
      <c r="C2674" s="151" t="s">
        <v>2203</v>
      </c>
      <c r="D2674" s="152" t="s">
        <v>6238</v>
      </c>
    </row>
    <row r="2675" spans="1:4" x14ac:dyDescent="0.3">
      <c r="A2675" s="151">
        <v>90283</v>
      </c>
      <c r="B2675" s="151" t="s">
        <v>6239</v>
      </c>
      <c r="C2675" s="151" t="s">
        <v>2203</v>
      </c>
      <c r="D2675" s="152" t="s">
        <v>6240</v>
      </c>
    </row>
    <row r="2676" spans="1:4" x14ac:dyDescent="0.3">
      <c r="A2676" s="151">
        <v>90284</v>
      </c>
      <c r="B2676" s="151" t="s">
        <v>6241</v>
      </c>
      <c r="C2676" s="151" t="s">
        <v>2203</v>
      </c>
      <c r="D2676" s="152" t="s">
        <v>6242</v>
      </c>
    </row>
    <row r="2677" spans="1:4" x14ac:dyDescent="0.3">
      <c r="A2677" s="151">
        <v>90285</v>
      </c>
      <c r="B2677" s="151" t="s">
        <v>6243</v>
      </c>
      <c r="C2677" s="151" t="s">
        <v>2203</v>
      </c>
      <c r="D2677" s="152" t="s">
        <v>6244</v>
      </c>
    </row>
    <row r="2678" spans="1:4" x14ac:dyDescent="0.3">
      <c r="A2678" s="151">
        <v>94962</v>
      </c>
      <c r="B2678" s="151" t="s">
        <v>405</v>
      </c>
      <c r="C2678" s="151" t="s">
        <v>2203</v>
      </c>
      <c r="D2678" s="152" t="s">
        <v>6245</v>
      </c>
    </row>
    <row r="2679" spans="1:4" x14ac:dyDescent="0.3">
      <c r="A2679" s="151">
        <v>94963</v>
      </c>
      <c r="B2679" s="151" t="s">
        <v>6246</v>
      </c>
      <c r="C2679" s="151" t="s">
        <v>2203</v>
      </c>
      <c r="D2679" s="152" t="s">
        <v>6247</v>
      </c>
    </row>
    <row r="2680" spans="1:4" x14ac:dyDescent="0.3">
      <c r="A2680" s="151">
        <v>94964</v>
      </c>
      <c r="B2680" s="151" t="s">
        <v>6248</v>
      </c>
      <c r="C2680" s="151" t="s">
        <v>2203</v>
      </c>
      <c r="D2680" s="152" t="s">
        <v>6249</v>
      </c>
    </row>
    <row r="2681" spans="1:4" x14ac:dyDescent="0.3">
      <c r="A2681" s="151">
        <v>94965</v>
      </c>
      <c r="B2681" s="151" t="s">
        <v>6250</v>
      </c>
      <c r="C2681" s="151" t="s">
        <v>2203</v>
      </c>
      <c r="D2681" s="152" t="s">
        <v>6251</v>
      </c>
    </row>
    <row r="2682" spans="1:4" x14ac:dyDescent="0.3">
      <c r="A2682" s="151">
        <v>94966</v>
      </c>
      <c r="B2682" s="151" t="s">
        <v>6252</v>
      </c>
      <c r="C2682" s="151" t="s">
        <v>2203</v>
      </c>
      <c r="D2682" s="152" t="s">
        <v>6253</v>
      </c>
    </row>
    <row r="2683" spans="1:4" x14ac:dyDescent="0.3">
      <c r="A2683" s="151">
        <v>94967</v>
      </c>
      <c r="B2683" s="151" t="s">
        <v>6254</v>
      </c>
      <c r="C2683" s="151" t="s">
        <v>2203</v>
      </c>
      <c r="D2683" s="152" t="s">
        <v>6255</v>
      </c>
    </row>
    <row r="2684" spans="1:4" x14ac:dyDescent="0.3">
      <c r="A2684" s="151">
        <v>94968</v>
      </c>
      <c r="B2684" s="151" t="s">
        <v>6256</v>
      </c>
      <c r="C2684" s="151" t="s">
        <v>2203</v>
      </c>
      <c r="D2684" s="152" t="s">
        <v>6257</v>
      </c>
    </row>
    <row r="2685" spans="1:4" x14ac:dyDescent="0.3">
      <c r="A2685" s="151">
        <v>94969</v>
      </c>
      <c r="B2685" s="151" t="s">
        <v>6258</v>
      </c>
      <c r="C2685" s="151" t="s">
        <v>2203</v>
      </c>
      <c r="D2685" s="152" t="s">
        <v>6259</v>
      </c>
    </row>
    <row r="2686" spans="1:4" x14ac:dyDescent="0.3">
      <c r="A2686" s="151">
        <v>94970</v>
      </c>
      <c r="B2686" s="151" t="s">
        <v>6260</v>
      </c>
      <c r="C2686" s="151" t="s">
        <v>2203</v>
      </c>
      <c r="D2686" s="152" t="s">
        <v>6261</v>
      </c>
    </row>
    <row r="2687" spans="1:4" x14ac:dyDescent="0.3">
      <c r="A2687" s="151">
        <v>94971</v>
      </c>
      <c r="B2687" s="151" t="s">
        <v>6262</v>
      </c>
      <c r="C2687" s="151" t="s">
        <v>2203</v>
      </c>
      <c r="D2687" s="152" t="s">
        <v>6263</v>
      </c>
    </row>
    <row r="2688" spans="1:4" x14ac:dyDescent="0.3">
      <c r="A2688" s="151">
        <v>94972</v>
      </c>
      <c r="B2688" s="151" t="s">
        <v>6264</v>
      </c>
      <c r="C2688" s="151" t="s">
        <v>2203</v>
      </c>
      <c r="D2688" s="152" t="s">
        <v>6265</v>
      </c>
    </row>
    <row r="2689" spans="1:4" x14ac:dyDescent="0.3">
      <c r="A2689" s="151">
        <v>94973</v>
      </c>
      <c r="B2689" s="151" t="s">
        <v>6266</v>
      </c>
      <c r="C2689" s="151" t="s">
        <v>2203</v>
      </c>
      <c r="D2689" s="152" t="s">
        <v>6267</v>
      </c>
    </row>
    <row r="2690" spans="1:4" x14ac:dyDescent="0.3">
      <c r="A2690" s="151">
        <v>94974</v>
      </c>
      <c r="B2690" s="151" t="s">
        <v>6268</v>
      </c>
      <c r="C2690" s="151" t="s">
        <v>2203</v>
      </c>
      <c r="D2690" s="152" t="s">
        <v>6269</v>
      </c>
    </row>
    <row r="2691" spans="1:4" x14ac:dyDescent="0.3">
      <c r="A2691" s="151">
        <v>94975</v>
      </c>
      <c r="B2691" s="151" t="s">
        <v>6270</v>
      </c>
      <c r="C2691" s="151" t="s">
        <v>2203</v>
      </c>
      <c r="D2691" s="152" t="s">
        <v>6271</v>
      </c>
    </row>
    <row r="2692" spans="1:4" x14ac:dyDescent="0.3">
      <c r="A2692" s="151">
        <v>96555</v>
      </c>
      <c r="B2692" s="151" t="s">
        <v>6272</v>
      </c>
      <c r="C2692" s="151" t="s">
        <v>2203</v>
      </c>
      <c r="D2692" s="152" t="s">
        <v>6273</v>
      </c>
    </row>
    <row r="2693" spans="1:4" x14ac:dyDescent="0.3">
      <c r="A2693" s="151">
        <v>96556</v>
      </c>
      <c r="B2693" s="151" t="s">
        <v>6274</v>
      </c>
      <c r="C2693" s="151" t="s">
        <v>2203</v>
      </c>
      <c r="D2693" s="152" t="s">
        <v>6275</v>
      </c>
    </row>
    <row r="2694" spans="1:4" x14ac:dyDescent="0.3">
      <c r="A2694" s="151">
        <v>96557</v>
      </c>
      <c r="B2694" s="151" t="s">
        <v>1179</v>
      </c>
      <c r="C2694" s="151" t="s">
        <v>2203</v>
      </c>
      <c r="D2694" s="152" t="s">
        <v>6276</v>
      </c>
    </row>
    <row r="2695" spans="1:4" x14ac:dyDescent="0.3">
      <c r="A2695" s="151">
        <v>96558</v>
      </c>
      <c r="B2695" s="151" t="s">
        <v>6277</v>
      </c>
      <c r="C2695" s="151" t="s">
        <v>2203</v>
      </c>
      <c r="D2695" s="152" t="s">
        <v>6278</v>
      </c>
    </row>
    <row r="2696" spans="1:4" x14ac:dyDescent="0.3">
      <c r="A2696" s="151">
        <v>99235</v>
      </c>
      <c r="B2696" s="151" t="s">
        <v>6279</v>
      </c>
      <c r="C2696" s="151" t="s">
        <v>2203</v>
      </c>
      <c r="D2696" s="152" t="s">
        <v>6280</v>
      </c>
    </row>
    <row r="2697" spans="1:4" x14ac:dyDescent="0.3">
      <c r="A2697" s="151">
        <v>99431</v>
      </c>
      <c r="B2697" s="151" t="s">
        <v>6281</v>
      </c>
      <c r="C2697" s="151" t="s">
        <v>2203</v>
      </c>
      <c r="D2697" s="152" t="s">
        <v>6282</v>
      </c>
    </row>
    <row r="2698" spans="1:4" x14ac:dyDescent="0.3">
      <c r="A2698" s="151">
        <v>99432</v>
      </c>
      <c r="B2698" s="151" t="s">
        <v>6283</v>
      </c>
      <c r="C2698" s="151" t="s">
        <v>2203</v>
      </c>
      <c r="D2698" s="152" t="s">
        <v>6284</v>
      </c>
    </row>
    <row r="2699" spans="1:4" x14ac:dyDescent="0.3">
      <c r="A2699" s="151">
        <v>99433</v>
      </c>
      <c r="B2699" s="151" t="s">
        <v>6285</v>
      </c>
      <c r="C2699" s="151" t="s">
        <v>2203</v>
      </c>
      <c r="D2699" s="152" t="s">
        <v>6286</v>
      </c>
    </row>
    <row r="2700" spans="1:4" x14ac:dyDescent="0.3">
      <c r="A2700" s="151">
        <v>99434</v>
      </c>
      <c r="B2700" s="151" t="s">
        <v>6287</v>
      </c>
      <c r="C2700" s="151" t="s">
        <v>2203</v>
      </c>
      <c r="D2700" s="152" t="s">
        <v>6288</v>
      </c>
    </row>
    <row r="2701" spans="1:4" x14ac:dyDescent="0.3">
      <c r="A2701" s="151">
        <v>99435</v>
      </c>
      <c r="B2701" s="151" t="s">
        <v>6289</v>
      </c>
      <c r="C2701" s="151" t="s">
        <v>2203</v>
      </c>
      <c r="D2701" s="152" t="s">
        <v>6290</v>
      </c>
    </row>
    <row r="2702" spans="1:4" x14ac:dyDescent="0.3">
      <c r="A2702" s="151">
        <v>99436</v>
      </c>
      <c r="B2702" s="151" t="s">
        <v>6291</v>
      </c>
      <c r="C2702" s="151" t="s">
        <v>2203</v>
      </c>
      <c r="D2702" s="152" t="s">
        <v>6292</v>
      </c>
    </row>
    <row r="2703" spans="1:4" x14ac:dyDescent="0.3">
      <c r="A2703" s="151">
        <v>99437</v>
      </c>
      <c r="B2703" s="151" t="s">
        <v>6293</v>
      </c>
      <c r="C2703" s="151" t="s">
        <v>2203</v>
      </c>
      <c r="D2703" s="152" t="s">
        <v>6294</v>
      </c>
    </row>
    <row r="2704" spans="1:4" x14ac:dyDescent="0.3">
      <c r="A2704" s="151">
        <v>99438</v>
      </c>
      <c r="B2704" s="151" t="s">
        <v>6295</v>
      </c>
      <c r="C2704" s="151" t="s">
        <v>2203</v>
      </c>
      <c r="D2704" s="152" t="s">
        <v>6296</v>
      </c>
    </row>
    <row r="2705" spans="1:4" x14ac:dyDescent="0.3">
      <c r="A2705" s="151">
        <v>99439</v>
      </c>
      <c r="B2705" s="151" t="s">
        <v>6297</v>
      </c>
      <c r="C2705" s="151" t="s">
        <v>2203</v>
      </c>
      <c r="D2705" s="152" t="s">
        <v>6298</v>
      </c>
    </row>
    <row r="2706" spans="1:4" x14ac:dyDescent="0.3">
      <c r="A2706" s="151">
        <v>102473</v>
      </c>
      <c r="B2706" s="151" t="s">
        <v>6299</v>
      </c>
      <c r="C2706" s="151" t="s">
        <v>2203</v>
      </c>
      <c r="D2706" s="152" t="s">
        <v>6300</v>
      </c>
    </row>
    <row r="2707" spans="1:4" x14ac:dyDescent="0.3">
      <c r="A2707" s="151">
        <v>102474</v>
      </c>
      <c r="B2707" s="151" t="s">
        <v>6301</v>
      </c>
      <c r="C2707" s="151" t="s">
        <v>2203</v>
      </c>
      <c r="D2707" s="152" t="s">
        <v>6302</v>
      </c>
    </row>
    <row r="2708" spans="1:4" x14ac:dyDescent="0.3">
      <c r="A2708" s="151">
        <v>102475</v>
      </c>
      <c r="B2708" s="151" t="s">
        <v>6303</v>
      </c>
      <c r="C2708" s="151" t="s">
        <v>2203</v>
      </c>
      <c r="D2708" s="152" t="s">
        <v>6304</v>
      </c>
    </row>
    <row r="2709" spans="1:4" x14ac:dyDescent="0.3">
      <c r="A2709" s="151">
        <v>102476</v>
      </c>
      <c r="B2709" s="151" t="s">
        <v>6305</v>
      </c>
      <c r="C2709" s="151" t="s">
        <v>2203</v>
      </c>
      <c r="D2709" s="152" t="s">
        <v>6306</v>
      </c>
    </row>
    <row r="2710" spans="1:4" x14ac:dyDescent="0.3">
      <c r="A2710" s="151">
        <v>102477</v>
      </c>
      <c r="B2710" s="151" t="s">
        <v>6307</v>
      </c>
      <c r="C2710" s="151" t="s">
        <v>2203</v>
      </c>
      <c r="D2710" s="152" t="s">
        <v>6308</v>
      </c>
    </row>
    <row r="2711" spans="1:4" x14ac:dyDescent="0.3">
      <c r="A2711" s="151">
        <v>102478</v>
      </c>
      <c r="B2711" s="151" t="s">
        <v>6309</v>
      </c>
      <c r="C2711" s="151" t="s">
        <v>2203</v>
      </c>
      <c r="D2711" s="152" t="s">
        <v>6310</v>
      </c>
    </row>
    <row r="2712" spans="1:4" x14ac:dyDescent="0.3">
      <c r="A2712" s="151">
        <v>102479</v>
      </c>
      <c r="B2712" s="151" t="s">
        <v>6311</v>
      </c>
      <c r="C2712" s="151" t="s">
        <v>2203</v>
      </c>
      <c r="D2712" s="152" t="s">
        <v>6312</v>
      </c>
    </row>
    <row r="2713" spans="1:4" x14ac:dyDescent="0.3">
      <c r="A2713" s="151">
        <v>102480</v>
      </c>
      <c r="B2713" s="151" t="s">
        <v>6313</v>
      </c>
      <c r="C2713" s="151" t="s">
        <v>2203</v>
      </c>
      <c r="D2713" s="152" t="s">
        <v>6314</v>
      </c>
    </row>
    <row r="2714" spans="1:4" x14ac:dyDescent="0.3">
      <c r="A2714" s="151">
        <v>102481</v>
      </c>
      <c r="B2714" s="151" t="s">
        <v>6315</v>
      </c>
      <c r="C2714" s="151" t="s">
        <v>2203</v>
      </c>
      <c r="D2714" s="152" t="s">
        <v>6316</v>
      </c>
    </row>
    <row r="2715" spans="1:4" x14ac:dyDescent="0.3">
      <c r="A2715" s="151">
        <v>102482</v>
      </c>
      <c r="B2715" s="151" t="s">
        <v>6317</v>
      </c>
      <c r="C2715" s="151" t="s">
        <v>2203</v>
      </c>
      <c r="D2715" s="152" t="s">
        <v>6318</v>
      </c>
    </row>
    <row r="2716" spans="1:4" x14ac:dyDescent="0.3">
      <c r="A2716" s="151">
        <v>102483</v>
      </c>
      <c r="B2716" s="151" t="s">
        <v>6319</v>
      </c>
      <c r="C2716" s="151" t="s">
        <v>2203</v>
      </c>
      <c r="D2716" s="152" t="s">
        <v>6320</v>
      </c>
    </row>
    <row r="2717" spans="1:4" x14ac:dyDescent="0.3">
      <c r="A2717" s="151">
        <v>102484</v>
      </c>
      <c r="B2717" s="151" t="s">
        <v>6321</v>
      </c>
      <c r="C2717" s="151" t="s">
        <v>2203</v>
      </c>
      <c r="D2717" s="152" t="s">
        <v>6322</v>
      </c>
    </row>
    <row r="2718" spans="1:4" x14ac:dyDescent="0.3">
      <c r="A2718" s="151">
        <v>102485</v>
      </c>
      <c r="B2718" s="151" t="s">
        <v>6323</v>
      </c>
      <c r="C2718" s="151" t="s">
        <v>2203</v>
      </c>
      <c r="D2718" s="152" t="s">
        <v>6324</v>
      </c>
    </row>
    <row r="2719" spans="1:4" x14ac:dyDescent="0.3">
      <c r="A2719" s="151">
        <v>102486</v>
      </c>
      <c r="B2719" s="151" t="s">
        <v>6325</v>
      </c>
      <c r="C2719" s="151" t="s">
        <v>2203</v>
      </c>
      <c r="D2719" s="152" t="s">
        <v>6326</v>
      </c>
    </row>
    <row r="2720" spans="1:4" x14ac:dyDescent="0.3">
      <c r="A2720" s="151">
        <v>102487</v>
      </c>
      <c r="B2720" s="151" t="s">
        <v>6327</v>
      </c>
      <c r="C2720" s="151" t="s">
        <v>2203</v>
      </c>
      <c r="D2720" s="152" t="s">
        <v>6328</v>
      </c>
    </row>
    <row r="2721" spans="1:4" x14ac:dyDescent="0.3">
      <c r="A2721" s="151">
        <v>103183</v>
      </c>
      <c r="B2721" s="151" t="s">
        <v>6329</v>
      </c>
      <c r="C2721" s="151" t="s">
        <v>2203</v>
      </c>
      <c r="D2721" s="152" t="s">
        <v>6330</v>
      </c>
    </row>
    <row r="2722" spans="1:4" x14ac:dyDescent="0.3">
      <c r="A2722" s="151">
        <v>103184</v>
      </c>
      <c r="B2722" s="151" t="s">
        <v>6331</v>
      </c>
      <c r="C2722" s="151" t="s">
        <v>2203</v>
      </c>
      <c r="D2722" s="152" t="s">
        <v>6332</v>
      </c>
    </row>
    <row r="2723" spans="1:4" x14ac:dyDescent="0.3">
      <c r="A2723" s="151">
        <v>103669</v>
      </c>
      <c r="B2723" s="151" t="s">
        <v>6333</v>
      </c>
      <c r="C2723" s="151" t="s">
        <v>2203</v>
      </c>
      <c r="D2723" s="152" t="s">
        <v>6334</v>
      </c>
    </row>
    <row r="2724" spans="1:4" x14ac:dyDescent="0.3">
      <c r="A2724" s="151">
        <v>103670</v>
      </c>
      <c r="B2724" s="151" t="s">
        <v>6335</v>
      </c>
      <c r="C2724" s="151" t="s">
        <v>2203</v>
      </c>
      <c r="D2724" s="152" t="s">
        <v>6336</v>
      </c>
    </row>
    <row r="2725" spans="1:4" x14ac:dyDescent="0.3">
      <c r="A2725" s="151">
        <v>103671</v>
      </c>
      <c r="B2725" s="151" t="s">
        <v>6337</v>
      </c>
      <c r="C2725" s="151" t="s">
        <v>2203</v>
      </c>
      <c r="D2725" s="152" t="s">
        <v>6338</v>
      </c>
    </row>
    <row r="2726" spans="1:4" x14ac:dyDescent="0.3">
      <c r="A2726" s="151">
        <v>103672</v>
      </c>
      <c r="B2726" s="151" t="s">
        <v>6339</v>
      </c>
      <c r="C2726" s="151" t="s">
        <v>2203</v>
      </c>
      <c r="D2726" s="152" t="s">
        <v>6340</v>
      </c>
    </row>
    <row r="2727" spans="1:4" x14ac:dyDescent="0.3">
      <c r="A2727" s="151">
        <v>103673</v>
      </c>
      <c r="B2727" s="151" t="s">
        <v>6341</v>
      </c>
      <c r="C2727" s="151" t="s">
        <v>2203</v>
      </c>
      <c r="D2727" s="152" t="s">
        <v>6342</v>
      </c>
    </row>
    <row r="2728" spans="1:4" x14ac:dyDescent="0.3">
      <c r="A2728" s="151">
        <v>103674</v>
      </c>
      <c r="B2728" s="151" t="s">
        <v>6343</v>
      </c>
      <c r="C2728" s="151" t="s">
        <v>2203</v>
      </c>
      <c r="D2728" s="152" t="s">
        <v>6344</v>
      </c>
    </row>
    <row r="2729" spans="1:4" x14ac:dyDescent="0.3">
      <c r="A2729" s="151">
        <v>103675</v>
      </c>
      <c r="B2729" s="151" t="s">
        <v>6345</v>
      </c>
      <c r="C2729" s="151" t="s">
        <v>2203</v>
      </c>
      <c r="D2729" s="152" t="s">
        <v>6346</v>
      </c>
    </row>
    <row r="2730" spans="1:4" x14ac:dyDescent="0.3">
      <c r="A2730" s="151">
        <v>103676</v>
      </c>
      <c r="B2730" s="151" t="s">
        <v>6347</v>
      </c>
      <c r="C2730" s="151" t="s">
        <v>2203</v>
      </c>
      <c r="D2730" s="152" t="s">
        <v>6348</v>
      </c>
    </row>
    <row r="2731" spans="1:4" x14ac:dyDescent="0.3">
      <c r="A2731" s="151">
        <v>103677</v>
      </c>
      <c r="B2731" s="151" t="s">
        <v>6349</v>
      </c>
      <c r="C2731" s="151" t="s">
        <v>2203</v>
      </c>
      <c r="D2731" s="152" t="s">
        <v>6350</v>
      </c>
    </row>
    <row r="2732" spans="1:4" x14ac:dyDescent="0.3">
      <c r="A2732" s="151">
        <v>103678</v>
      </c>
      <c r="B2732" s="151" t="s">
        <v>6351</v>
      </c>
      <c r="C2732" s="151" t="s">
        <v>2203</v>
      </c>
      <c r="D2732" s="152" t="s">
        <v>6352</v>
      </c>
    </row>
    <row r="2733" spans="1:4" x14ac:dyDescent="0.3">
      <c r="A2733" s="151">
        <v>103679</v>
      </c>
      <c r="B2733" s="151" t="s">
        <v>6353</v>
      </c>
      <c r="C2733" s="151" t="s">
        <v>2203</v>
      </c>
      <c r="D2733" s="152" t="s">
        <v>6354</v>
      </c>
    </row>
    <row r="2734" spans="1:4" x14ac:dyDescent="0.3">
      <c r="A2734" s="151">
        <v>103680</v>
      </c>
      <c r="B2734" s="151" t="s">
        <v>6355</v>
      </c>
      <c r="C2734" s="151" t="s">
        <v>2203</v>
      </c>
      <c r="D2734" s="152" t="s">
        <v>6356</v>
      </c>
    </row>
    <row r="2735" spans="1:4" x14ac:dyDescent="0.3">
      <c r="A2735" s="151">
        <v>103681</v>
      </c>
      <c r="B2735" s="151" t="s">
        <v>6357</v>
      </c>
      <c r="C2735" s="151" t="s">
        <v>2203</v>
      </c>
      <c r="D2735" s="152" t="s">
        <v>6358</v>
      </c>
    </row>
    <row r="2736" spans="1:4" x14ac:dyDescent="0.3">
      <c r="A2736" s="151">
        <v>103682</v>
      </c>
      <c r="B2736" s="151" t="s">
        <v>6359</v>
      </c>
      <c r="C2736" s="151" t="s">
        <v>2203</v>
      </c>
      <c r="D2736" s="152" t="s">
        <v>6360</v>
      </c>
    </row>
    <row r="2737" spans="1:4" x14ac:dyDescent="0.3">
      <c r="A2737" s="151">
        <v>103683</v>
      </c>
      <c r="B2737" s="151" t="s">
        <v>6361</v>
      </c>
      <c r="C2737" s="151" t="s">
        <v>2203</v>
      </c>
      <c r="D2737" s="152" t="s">
        <v>6362</v>
      </c>
    </row>
    <row r="2738" spans="1:4" x14ac:dyDescent="0.3">
      <c r="A2738" s="151">
        <v>103684</v>
      </c>
      <c r="B2738" s="151" t="s">
        <v>6363</v>
      </c>
      <c r="C2738" s="151" t="s">
        <v>2203</v>
      </c>
      <c r="D2738" s="152" t="s">
        <v>6364</v>
      </c>
    </row>
    <row r="2739" spans="1:4" x14ac:dyDescent="0.3">
      <c r="A2739" s="151">
        <v>103685</v>
      </c>
      <c r="B2739" s="151" t="s">
        <v>6365</v>
      </c>
      <c r="C2739" s="151" t="s">
        <v>2203</v>
      </c>
      <c r="D2739" s="152" t="s">
        <v>6366</v>
      </c>
    </row>
    <row r="2740" spans="1:4" x14ac:dyDescent="0.3">
      <c r="A2740" s="151">
        <v>103686</v>
      </c>
      <c r="B2740" s="151" t="s">
        <v>6367</v>
      </c>
      <c r="C2740" s="151" t="s">
        <v>2203</v>
      </c>
      <c r="D2740" s="152" t="s">
        <v>6368</v>
      </c>
    </row>
    <row r="2741" spans="1:4" x14ac:dyDescent="0.3">
      <c r="A2741" s="151">
        <v>103687</v>
      </c>
      <c r="B2741" s="151" t="s">
        <v>6369</v>
      </c>
      <c r="C2741" s="151" t="s">
        <v>2203</v>
      </c>
      <c r="D2741" s="152" t="s">
        <v>6370</v>
      </c>
    </row>
    <row r="2742" spans="1:4" x14ac:dyDescent="0.3">
      <c r="A2742" s="151">
        <v>103688</v>
      </c>
      <c r="B2742" s="151" t="s">
        <v>6371</v>
      </c>
      <c r="C2742" s="151" t="s">
        <v>2203</v>
      </c>
      <c r="D2742" s="152" t="s">
        <v>6372</v>
      </c>
    </row>
    <row r="2743" spans="1:4" x14ac:dyDescent="0.3">
      <c r="A2743" s="151">
        <v>104916</v>
      </c>
      <c r="B2743" s="151" t="s">
        <v>6373</v>
      </c>
      <c r="C2743" s="151" t="s">
        <v>38</v>
      </c>
      <c r="D2743" s="152" t="s">
        <v>6374</v>
      </c>
    </row>
    <row r="2744" spans="1:4" x14ac:dyDescent="0.3">
      <c r="A2744" s="151">
        <v>104923</v>
      </c>
      <c r="B2744" s="151" t="s">
        <v>6375</v>
      </c>
      <c r="C2744" s="151" t="s">
        <v>2203</v>
      </c>
      <c r="D2744" s="152" t="s">
        <v>6376</v>
      </c>
    </row>
    <row r="2745" spans="1:4" x14ac:dyDescent="0.3">
      <c r="A2745" s="151">
        <v>104924</v>
      </c>
      <c r="B2745" s="151" t="s">
        <v>6377</v>
      </c>
      <c r="C2745" s="151" t="s">
        <v>2203</v>
      </c>
      <c r="D2745" s="152" t="s">
        <v>6378</v>
      </c>
    </row>
    <row r="2746" spans="1:4" x14ac:dyDescent="0.3">
      <c r="A2746" s="151">
        <v>101963</v>
      </c>
      <c r="B2746" s="151" t="s">
        <v>6379</v>
      </c>
      <c r="C2746" s="151" t="s">
        <v>2167</v>
      </c>
      <c r="D2746" s="152" t="s">
        <v>6380</v>
      </c>
    </row>
    <row r="2747" spans="1:4" x14ac:dyDescent="0.3">
      <c r="A2747" s="151">
        <v>101964</v>
      </c>
      <c r="B2747" s="151" t="s">
        <v>6381</v>
      </c>
      <c r="C2747" s="151" t="s">
        <v>2167</v>
      </c>
      <c r="D2747" s="152" t="s">
        <v>6382</v>
      </c>
    </row>
    <row r="2748" spans="1:4" x14ac:dyDescent="0.3">
      <c r="A2748" s="151">
        <v>101165</v>
      </c>
      <c r="B2748" s="151" t="s">
        <v>6383</v>
      </c>
      <c r="C2748" s="151" t="s">
        <v>2203</v>
      </c>
      <c r="D2748" s="152" t="s">
        <v>6384</v>
      </c>
    </row>
    <row r="2749" spans="1:4" x14ac:dyDescent="0.3">
      <c r="A2749" s="151">
        <v>101166</v>
      </c>
      <c r="B2749" s="151" t="s">
        <v>6385</v>
      </c>
      <c r="C2749" s="151" t="s">
        <v>2203</v>
      </c>
      <c r="D2749" s="152" t="s">
        <v>6386</v>
      </c>
    </row>
    <row r="2750" spans="1:4" x14ac:dyDescent="0.3">
      <c r="A2750" s="151">
        <v>98575</v>
      </c>
      <c r="B2750" s="151" t="s">
        <v>6387</v>
      </c>
      <c r="C2750" s="151" t="s">
        <v>31</v>
      </c>
      <c r="D2750" s="152" t="s">
        <v>6388</v>
      </c>
    </row>
    <row r="2751" spans="1:4" x14ac:dyDescent="0.3">
      <c r="A2751" s="151">
        <v>98576</v>
      </c>
      <c r="B2751" s="151" t="s">
        <v>6389</v>
      </c>
      <c r="C2751" s="151" t="s">
        <v>31</v>
      </c>
      <c r="D2751" s="152" t="s">
        <v>6390</v>
      </c>
    </row>
    <row r="2752" spans="1:4" x14ac:dyDescent="0.3">
      <c r="A2752" s="151">
        <v>98577</v>
      </c>
      <c r="B2752" s="151" t="s">
        <v>6391</v>
      </c>
      <c r="C2752" s="151" t="s">
        <v>31</v>
      </c>
      <c r="D2752" s="152" t="s">
        <v>6392</v>
      </c>
    </row>
    <row r="2753" spans="1:4" x14ac:dyDescent="0.3">
      <c r="A2753" s="151">
        <v>93184</v>
      </c>
      <c r="B2753" s="151" t="s">
        <v>6393</v>
      </c>
      <c r="C2753" s="151" t="s">
        <v>31</v>
      </c>
      <c r="D2753" s="152" t="s">
        <v>6394</v>
      </c>
    </row>
    <row r="2754" spans="1:4" x14ac:dyDescent="0.3">
      <c r="A2754" s="151">
        <v>93187</v>
      </c>
      <c r="B2754" s="151" t="s">
        <v>6395</v>
      </c>
      <c r="C2754" s="151" t="s">
        <v>31</v>
      </c>
      <c r="D2754" s="152" t="s">
        <v>6396</v>
      </c>
    </row>
    <row r="2755" spans="1:4" x14ac:dyDescent="0.3">
      <c r="A2755" s="151">
        <v>93191</v>
      </c>
      <c r="B2755" s="151" t="s">
        <v>666</v>
      </c>
      <c r="C2755" s="151" t="s">
        <v>31</v>
      </c>
      <c r="D2755" s="152" t="s">
        <v>6397</v>
      </c>
    </row>
    <row r="2756" spans="1:4" x14ac:dyDescent="0.3">
      <c r="A2756" s="151">
        <v>93194</v>
      </c>
      <c r="B2756" s="151" t="s">
        <v>6398</v>
      </c>
      <c r="C2756" s="151" t="s">
        <v>31</v>
      </c>
      <c r="D2756" s="152" t="s">
        <v>6399</v>
      </c>
    </row>
    <row r="2757" spans="1:4" x14ac:dyDescent="0.3">
      <c r="A2757" s="151">
        <v>93197</v>
      </c>
      <c r="B2757" s="151" t="s">
        <v>6400</v>
      </c>
      <c r="C2757" s="151" t="s">
        <v>31</v>
      </c>
      <c r="D2757" s="152" t="s">
        <v>6401</v>
      </c>
    </row>
    <row r="2758" spans="1:4" x14ac:dyDescent="0.3">
      <c r="A2758" s="151">
        <v>93199</v>
      </c>
      <c r="B2758" s="151" t="s">
        <v>667</v>
      </c>
      <c r="C2758" s="151" t="s">
        <v>31</v>
      </c>
      <c r="D2758" s="152" t="s">
        <v>6402</v>
      </c>
    </row>
    <row r="2759" spans="1:4" x14ac:dyDescent="0.3">
      <c r="A2759" s="151">
        <v>93200</v>
      </c>
      <c r="B2759" s="151" t="s">
        <v>6403</v>
      </c>
      <c r="C2759" s="151" t="s">
        <v>31</v>
      </c>
      <c r="D2759" s="152" t="s">
        <v>6404</v>
      </c>
    </row>
    <row r="2760" spans="1:4" x14ac:dyDescent="0.3">
      <c r="A2760" s="151">
        <v>93202</v>
      </c>
      <c r="B2760" s="151" t="s">
        <v>6405</v>
      </c>
      <c r="C2760" s="151" t="s">
        <v>31</v>
      </c>
      <c r="D2760" s="152" t="s">
        <v>6406</v>
      </c>
    </row>
    <row r="2761" spans="1:4" x14ac:dyDescent="0.3">
      <c r="A2761" s="151">
        <v>93203</v>
      </c>
      <c r="B2761" s="151" t="s">
        <v>6407</v>
      </c>
      <c r="C2761" s="151" t="s">
        <v>31</v>
      </c>
      <c r="D2761" s="152" t="s">
        <v>6408</v>
      </c>
    </row>
    <row r="2762" spans="1:4" x14ac:dyDescent="0.3">
      <c r="A2762" s="151">
        <v>93205</v>
      </c>
      <c r="B2762" s="151" t="s">
        <v>6409</v>
      </c>
      <c r="C2762" s="151" t="s">
        <v>31</v>
      </c>
      <c r="D2762" s="152" t="s">
        <v>6410</v>
      </c>
    </row>
    <row r="2763" spans="1:4" x14ac:dyDescent="0.3">
      <c r="A2763" s="151">
        <v>105021</v>
      </c>
      <c r="B2763" s="151" t="s">
        <v>6411</v>
      </c>
      <c r="C2763" s="151" t="s">
        <v>31</v>
      </c>
      <c r="D2763" s="152" t="s">
        <v>6412</v>
      </c>
    </row>
    <row r="2764" spans="1:4" x14ac:dyDescent="0.3">
      <c r="A2764" s="151">
        <v>105022</v>
      </c>
      <c r="B2764" s="151" t="s">
        <v>6413</v>
      </c>
      <c r="C2764" s="151" t="s">
        <v>31</v>
      </c>
      <c r="D2764" s="152" t="s">
        <v>6414</v>
      </c>
    </row>
    <row r="2765" spans="1:4" x14ac:dyDescent="0.3">
      <c r="A2765" s="151">
        <v>105023</v>
      </c>
      <c r="B2765" s="151" t="s">
        <v>6415</v>
      </c>
      <c r="C2765" s="151" t="s">
        <v>31</v>
      </c>
      <c r="D2765" s="152" t="s">
        <v>6416</v>
      </c>
    </row>
    <row r="2766" spans="1:4" x14ac:dyDescent="0.3">
      <c r="A2766" s="151">
        <v>105024</v>
      </c>
      <c r="B2766" s="151" t="s">
        <v>6417</v>
      </c>
      <c r="C2766" s="151" t="s">
        <v>31</v>
      </c>
      <c r="D2766" s="152" t="s">
        <v>6418</v>
      </c>
    </row>
    <row r="2767" spans="1:4" x14ac:dyDescent="0.3">
      <c r="A2767" s="151">
        <v>105025</v>
      </c>
      <c r="B2767" s="151" t="s">
        <v>6419</v>
      </c>
      <c r="C2767" s="151" t="s">
        <v>31</v>
      </c>
      <c r="D2767" s="152" t="s">
        <v>6420</v>
      </c>
    </row>
    <row r="2768" spans="1:4" x14ac:dyDescent="0.3">
      <c r="A2768" s="151">
        <v>105026</v>
      </c>
      <c r="B2768" s="151" t="s">
        <v>6421</v>
      </c>
      <c r="C2768" s="151" t="s">
        <v>31</v>
      </c>
      <c r="D2768" s="152" t="s">
        <v>6422</v>
      </c>
    </row>
    <row r="2769" spans="1:4" x14ac:dyDescent="0.3">
      <c r="A2769" s="151">
        <v>105027</v>
      </c>
      <c r="B2769" s="151" t="s">
        <v>6423</v>
      </c>
      <c r="C2769" s="151" t="s">
        <v>31</v>
      </c>
      <c r="D2769" s="152" t="s">
        <v>6424</v>
      </c>
    </row>
    <row r="2770" spans="1:4" x14ac:dyDescent="0.3">
      <c r="A2770" s="151">
        <v>105028</v>
      </c>
      <c r="B2770" s="151" t="s">
        <v>6425</v>
      </c>
      <c r="C2770" s="151" t="s">
        <v>31</v>
      </c>
      <c r="D2770" s="152" t="s">
        <v>6426</v>
      </c>
    </row>
    <row r="2771" spans="1:4" x14ac:dyDescent="0.3">
      <c r="A2771" s="151">
        <v>105029</v>
      </c>
      <c r="B2771" s="151" t="s">
        <v>6427</v>
      </c>
      <c r="C2771" s="151" t="s">
        <v>31</v>
      </c>
      <c r="D2771" s="152" t="s">
        <v>6428</v>
      </c>
    </row>
    <row r="2772" spans="1:4" x14ac:dyDescent="0.3">
      <c r="A2772" s="151">
        <v>105030</v>
      </c>
      <c r="B2772" s="151" t="s">
        <v>6429</v>
      </c>
      <c r="C2772" s="151" t="s">
        <v>31</v>
      </c>
      <c r="D2772" s="152" t="s">
        <v>6430</v>
      </c>
    </row>
    <row r="2773" spans="1:4" x14ac:dyDescent="0.3">
      <c r="A2773" s="151">
        <v>105031</v>
      </c>
      <c r="B2773" s="151" t="s">
        <v>6431</v>
      </c>
      <c r="C2773" s="151" t="s">
        <v>31</v>
      </c>
      <c r="D2773" s="152" t="s">
        <v>6432</v>
      </c>
    </row>
    <row r="2774" spans="1:4" x14ac:dyDescent="0.3">
      <c r="A2774" s="151">
        <v>105032</v>
      </c>
      <c r="B2774" s="151" t="s">
        <v>6433</v>
      </c>
      <c r="C2774" s="151" t="s">
        <v>31</v>
      </c>
      <c r="D2774" s="152" t="s">
        <v>6434</v>
      </c>
    </row>
    <row r="2775" spans="1:4" x14ac:dyDescent="0.3">
      <c r="A2775" s="151">
        <v>105033</v>
      </c>
      <c r="B2775" s="151" t="s">
        <v>6435</v>
      </c>
      <c r="C2775" s="151" t="s">
        <v>31</v>
      </c>
      <c r="D2775" s="152" t="s">
        <v>6436</v>
      </c>
    </row>
    <row r="2776" spans="1:4" x14ac:dyDescent="0.3">
      <c r="A2776" s="151">
        <v>105034</v>
      </c>
      <c r="B2776" s="151" t="s">
        <v>6437</v>
      </c>
      <c r="C2776" s="151" t="s">
        <v>31</v>
      </c>
      <c r="D2776" s="152" t="s">
        <v>2888</v>
      </c>
    </row>
    <row r="2777" spans="1:4" x14ac:dyDescent="0.3">
      <c r="A2777" s="151">
        <v>105035</v>
      </c>
      <c r="B2777" s="151" t="s">
        <v>6438</v>
      </c>
      <c r="C2777" s="151" t="s">
        <v>31</v>
      </c>
      <c r="D2777" s="152" t="s">
        <v>6439</v>
      </c>
    </row>
    <row r="2778" spans="1:4" x14ac:dyDescent="0.3">
      <c r="A2778" s="151">
        <v>105036</v>
      </c>
      <c r="B2778" s="151" t="s">
        <v>6440</v>
      </c>
      <c r="C2778" s="151" t="s">
        <v>31</v>
      </c>
      <c r="D2778" s="152" t="s">
        <v>6441</v>
      </c>
    </row>
    <row r="2779" spans="1:4" x14ac:dyDescent="0.3">
      <c r="A2779" s="151">
        <v>105037</v>
      </c>
      <c r="B2779" s="151" t="s">
        <v>6442</v>
      </c>
      <c r="C2779" s="151" t="s">
        <v>31</v>
      </c>
      <c r="D2779" s="152" t="s">
        <v>6443</v>
      </c>
    </row>
    <row r="2780" spans="1:4" x14ac:dyDescent="0.3">
      <c r="A2780" s="151">
        <v>105038</v>
      </c>
      <c r="B2780" s="151" t="s">
        <v>6444</v>
      </c>
      <c r="C2780" s="151" t="s">
        <v>31</v>
      </c>
      <c r="D2780" s="152" t="s">
        <v>6445</v>
      </c>
    </row>
    <row r="2781" spans="1:4" x14ac:dyDescent="0.3">
      <c r="A2781" s="151">
        <v>105039</v>
      </c>
      <c r="B2781" s="151" t="s">
        <v>6446</v>
      </c>
      <c r="C2781" s="151" t="s">
        <v>31</v>
      </c>
      <c r="D2781" s="152" t="s">
        <v>6447</v>
      </c>
    </row>
    <row r="2782" spans="1:4" x14ac:dyDescent="0.3">
      <c r="A2782" s="151">
        <v>105040</v>
      </c>
      <c r="B2782" s="151" t="s">
        <v>6448</v>
      </c>
      <c r="C2782" s="151" t="s">
        <v>31</v>
      </c>
      <c r="D2782" s="152" t="s">
        <v>3764</v>
      </c>
    </row>
    <row r="2783" spans="1:4" x14ac:dyDescent="0.3">
      <c r="A2783" s="151">
        <v>97733</v>
      </c>
      <c r="B2783" s="151" t="s">
        <v>6449</v>
      </c>
      <c r="C2783" s="151" t="s">
        <v>2203</v>
      </c>
      <c r="D2783" s="152" t="s">
        <v>6450</v>
      </c>
    </row>
    <row r="2784" spans="1:4" x14ac:dyDescent="0.3">
      <c r="A2784" s="151">
        <v>97734</v>
      </c>
      <c r="B2784" s="151" t="s">
        <v>6451</v>
      </c>
      <c r="C2784" s="151" t="s">
        <v>2203</v>
      </c>
      <c r="D2784" s="152" t="s">
        <v>6452</v>
      </c>
    </row>
    <row r="2785" spans="1:4" x14ac:dyDescent="0.3">
      <c r="A2785" s="151">
        <v>97735</v>
      </c>
      <c r="B2785" s="151" t="s">
        <v>6453</v>
      </c>
      <c r="C2785" s="151" t="s">
        <v>2203</v>
      </c>
      <c r="D2785" s="152" t="s">
        <v>6454</v>
      </c>
    </row>
    <row r="2786" spans="1:4" x14ac:dyDescent="0.3">
      <c r="A2786" s="151">
        <v>97736</v>
      </c>
      <c r="B2786" s="151" t="s">
        <v>6455</v>
      </c>
      <c r="C2786" s="151" t="s">
        <v>2203</v>
      </c>
      <c r="D2786" s="152" t="s">
        <v>6456</v>
      </c>
    </row>
    <row r="2787" spans="1:4" x14ac:dyDescent="0.3">
      <c r="A2787" s="151">
        <v>97737</v>
      </c>
      <c r="B2787" s="151" t="s">
        <v>6457</v>
      </c>
      <c r="C2787" s="151" t="s">
        <v>2203</v>
      </c>
      <c r="D2787" s="152" t="s">
        <v>6458</v>
      </c>
    </row>
    <row r="2788" spans="1:4" x14ac:dyDescent="0.3">
      <c r="A2788" s="151">
        <v>97738</v>
      </c>
      <c r="B2788" s="151" t="s">
        <v>6459</v>
      </c>
      <c r="C2788" s="151" t="s">
        <v>2203</v>
      </c>
      <c r="D2788" s="152" t="s">
        <v>6460</v>
      </c>
    </row>
    <row r="2789" spans="1:4" x14ac:dyDescent="0.3">
      <c r="A2789" s="151">
        <v>97739</v>
      </c>
      <c r="B2789" s="151" t="s">
        <v>6461</v>
      </c>
      <c r="C2789" s="151" t="s">
        <v>2203</v>
      </c>
      <c r="D2789" s="152" t="s">
        <v>6462</v>
      </c>
    </row>
    <row r="2790" spans="1:4" x14ac:dyDescent="0.3">
      <c r="A2790" s="151">
        <v>97740</v>
      </c>
      <c r="B2790" s="151" t="s">
        <v>6463</v>
      </c>
      <c r="C2790" s="151" t="s">
        <v>2203</v>
      </c>
      <c r="D2790" s="152" t="s">
        <v>6464</v>
      </c>
    </row>
    <row r="2791" spans="1:4" x14ac:dyDescent="0.3">
      <c r="A2791" s="151">
        <v>98615</v>
      </c>
      <c r="B2791" s="151" t="s">
        <v>6465</v>
      </c>
      <c r="C2791" s="151" t="s">
        <v>2167</v>
      </c>
      <c r="D2791" s="152" t="s">
        <v>6466</v>
      </c>
    </row>
    <row r="2792" spans="1:4" x14ac:dyDescent="0.3">
      <c r="A2792" s="151">
        <v>98616</v>
      </c>
      <c r="B2792" s="151" t="s">
        <v>6467</v>
      </c>
      <c r="C2792" s="151" t="s">
        <v>2167</v>
      </c>
      <c r="D2792" s="152" t="s">
        <v>6468</v>
      </c>
    </row>
    <row r="2793" spans="1:4" x14ac:dyDescent="0.3">
      <c r="A2793" s="151">
        <v>98617</v>
      </c>
      <c r="B2793" s="151" t="s">
        <v>6469</v>
      </c>
      <c r="C2793" s="151" t="s">
        <v>2167</v>
      </c>
      <c r="D2793" s="152" t="s">
        <v>6470</v>
      </c>
    </row>
    <row r="2794" spans="1:4" x14ac:dyDescent="0.3">
      <c r="A2794" s="151">
        <v>98618</v>
      </c>
      <c r="B2794" s="151" t="s">
        <v>6471</v>
      </c>
      <c r="C2794" s="151" t="s">
        <v>2167</v>
      </c>
      <c r="D2794" s="152" t="s">
        <v>6472</v>
      </c>
    </row>
    <row r="2795" spans="1:4" x14ac:dyDescent="0.3">
      <c r="A2795" s="151">
        <v>98619</v>
      </c>
      <c r="B2795" s="151" t="s">
        <v>6473</v>
      </c>
      <c r="C2795" s="151" t="s">
        <v>2167</v>
      </c>
      <c r="D2795" s="152" t="s">
        <v>6474</v>
      </c>
    </row>
    <row r="2796" spans="1:4" x14ac:dyDescent="0.3">
      <c r="A2796" s="151">
        <v>98620</v>
      </c>
      <c r="B2796" s="151" t="s">
        <v>6475</v>
      </c>
      <c r="C2796" s="151" t="s">
        <v>2167</v>
      </c>
      <c r="D2796" s="152" t="s">
        <v>6476</v>
      </c>
    </row>
    <row r="2797" spans="1:4" x14ac:dyDescent="0.3">
      <c r="A2797" s="151">
        <v>98621</v>
      </c>
      <c r="B2797" s="151" t="s">
        <v>6477</v>
      </c>
      <c r="C2797" s="151" t="s">
        <v>2167</v>
      </c>
      <c r="D2797" s="152" t="s">
        <v>6478</v>
      </c>
    </row>
    <row r="2798" spans="1:4" x14ac:dyDescent="0.3">
      <c r="A2798" s="151">
        <v>98622</v>
      </c>
      <c r="B2798" s="151" t="s">
        <v>6479</v>
      </c>
      <c r="C2798" s="151" t="s">
        <v>2167</v>
      </c>
      <c r="D2798" s="152" t="s">
        <v>6480</v>
      </c>
    </row>
    <row r="2799" spans="1:4" x14ac:dyDescent="0.3">
      <c r="A2799" s="151">
        <v>98623</v>
      </c>
      <c r="B2799" s="151" t="s">
        <v>6481</v>
      </c>
      <c r="C2799" s="151" t="s">
        <v>2167</v>
      </c>
      <c r="D2799" s="152" t="s">
        <v>6482</v>
      </c>
    </row>
    <row r="2800" spans="1:4" x14ac:dyDescent="0.3">
      <c r="A2800" s="151">
        <v>98624</v>
      </c>
      <c r="B2800" s="151" t="s">
        <v>6483</v>
      </c>
      <c r="C2800" s="151" t="s">
        <v>2167</v>
      </c>
      <c r="D2800" s="152" t="s">
        <v>6484</v>
      </c>
    </row>
    <row r="2801" spans="1:4" x14ac:dyDescent="0.3">
      <c r="A2801" s="151">
        <v>98625</v>
      </c>
      <c r="B2801" s="151" t="s">
        <v>6485</v>
      </c>
      <c r="C2801" s="151" t="s">
        <v>2167</v>
      </c>
      <c r="D2801" s="152" t="s">
        <v>6486</v>
      </c>
    </row>
    <row r="2802" spans="1:4" x14ac:dyDescent="0.3">
      <c r="A2802" s="151">
        <v>98626</v>
      </c>
      <c r="B2802" s="151" t="s">
        <v>6487</v>
      </c>
      <c r="C2802" s="151" t="s">
        <v>2167</v>
      </c>
      <c r="D2802" s="152" t="s">
        <v>6488</v>
      </c>
    </row>
    <row r="2803" spans="1:4" x14ac:dyDescent="0.3">
      <c r="A2803" s="151">
        <v>98655</v>
      </c>
      <c r="B2803" s="151" t="s">
        <v>6489</v>
      </c>
      <c r="C2803" s="151" t="s">
        <v>31</v>
      </c>
      <c r="D2803" s="152" t="s">
        <v>6490</v>
      </c>
    </row>
    <row r="2804" spans="1:4" x14ac:dyDescent="0.3">
      <c r="A2804" s="151">
        <v>98656</v>
      </c>
      <c r="B2804" s="151" t="s">
        <v>6491</v>
      </c>
      <c r="C2804" s="151" t="s">
        <v>31</v>
      </c>
      <c r="D2804" s="152" t="s">
        <v>6492</v>
      </c>
    </row>
    <row r="2805" spans="1:4" x14ac:dyDescent="0.3">
      <c r="A2805" s="151">
        <v>98657</v>
      </c>
      <c r="B2805" s="151" t="s">
        <v>6493</v>
      </c>
      <c r="C2805" s="151" t="s">
        <v>31</v>
      </c>
      <c r="D2805" s="152" t="s">
        <v>6494</v>
      </c>
    </row>
    <row r="2806" spans="1:4" x14ac:dyDescent="0.3">
      <c r="A2806" s="151">
        <v>98658</v>
      </c>
      <c r="B2806" s="151" t="s">
        <v>6495</v>
      </c>
      <c r="C2806" s="151" t="s">
        <v>31</v>
      </c>
      <c r="D2806" s="152" t="s">
        <v>6496</v>
      </c>
    </row>
    <row r="2807" spans="1:4" x14ac:dyDescent="0.3">
      <c r="A2807" s="151">
        <v>98659</v>
      </c>
      <c r="B2807" s="151" t="s">
        <v>6497</v>
      </c>
      <c r="C2807" s="151" t="s">
        <v>31</v>
      </c>
      <c r="D2807" s="152" t="s">
        <v>6498</v>
      </c>
    </row>
    <row r="2808" spans="1:4" x14ac:dyDescent="0.3">
      <c r="A2808" s="151">
        <v>98746</v>
      </c>
      <c r="B2808" s="151" t="s">
        <v>6499</v>
      </c>
      <c r="C2808" s="151" t="s">
        <v>31</v>
      </c>
      <c r="D2808" s="152" t="s">
        <v>6500</v>
      </c>
    </row>
    <row r="2809" spans="1:4" x14ac:dyDescent="0.3">
      <c r="A2809" s="151">
        <v>98749</v>
      </c>
      <c r="B2809" s="151" t="s">
        <v>6501</v>
      </c>
      <c r="C2809" s="151" t="s">
        <v>31</v>
      </c>
      <c r="D2809" s="152" t="s">
        <v>5753</v>
      </c>
    </row>
    <row r="2810" spans="1:4" x14ac:dyDescent="0.3">
      <c r="A2810" s="151">
        <v>98750</v>
      </c>
      <c r="B2810" s="151" t="s">
        <v>6502</v>
      </c>
      <c r="C2810" s="151" t="s">
        <v>31</v>
      </c>
      <c r="D2810" s="152" t="s">
        <v>6503</v>
      </c>
    </row>
    <row r="2811" spans="1:4" x14ac:dyDescent="0.3">
      <c r="A2811" s="151">
        <v>98751</v>
      </c>
      <c r="B2811" s="151" t="s">
        <v>6504</v>
      </c>
      <c r="C2811" s="151" t="s">
        <v>31</v>
      </c>
      <c r="D2811" s="152" t="s">
        <v>6505</v>
      </c>
    </row>
    <row r="2812" spans="1:4" x14ac:dyDescent="0.3">
      <c r="A2812" s="151">
        <v>98752</v>
      </c>
      <c r="B2812" s="151" t="s">
        <v>6506</v>
      </c>
      <c r="C2812" s="151" t="s">
        <v>31</v>
      </c>
      <c r="D2812" s="152" t="s">
        <v>6507</v>
      </c>
    </row>
    <row r="2813" spans="1:4" x14ac:dyDescent="0.3">
      <c r="A2813" s="151">
        <v>98753</v>
      </c>
      <c r="B2813" s="151" t="s">
        <v>6508</v>
      </c>
      <c r="C2813" s="151" t="s">
        <v>31</v>
      </c>
      <c r="D2813" s="152" t="s">
        <v>6509</v>
      </c>
    </row>
    <row r="2814" spans="1:4" x14ac:dyDescent="0.3">
      <c r="A2814" s="151">
        <v>100763</v>
      </c>
      <c r="B2814" s="151" t="s">
        <v>6510</v>
      </c>
      <c r="C2814" s="151" t="s">
        <v>38</v>
      </c>
      <c r="D2814" s="152" t="s">
        <v>6511</v>
      </c>
    </row>
    <row r="2815" spans="1:4" x14ac:dyDescent="0.3">
      <c r="A2815" s="151">
        <v>100764</v>
      </c>
      <c r="B2815" s="151" t="s">
        <v>6512</v>
      </c>
      <c r="C2815" s="151" t="s">
        <v>38</v>
      </c>
      <c r="D2815" s="152" t="s">
        <v>6513</v>
      </c>
    </row>
    <row r="2816" spans="1:4" x14ac:dyDescent="0.3">
      <c r="A2816" s="151">
        <v>100765</v>
      </c>
      <c r="B2816" s="151" t="s">
        <v>6514</v>
      </c>
      <c r="C2816" s="151" t="s">
        <v>38</v>
      </c>
      <c r="D2816" s="152" t="s">
        <v>6515</v>
      </c>
    </row>
    <row r="2817" spans="1:4" x14ac:dyDescent="0.3">
      <c r="A2817" s="151">
        <v>100766</v>
      </c>
      <c r="B2817" s="151" t="s">
        <v>6516</v>
      </c>
      <c r="C2817" s="151" t="s">
        <v>38</v>
      </c>
      <c r="D2817" s="152" t="s">
        <v>6517</v>
      </c>
    </row>
    <row r="2818" spans="1:4" x14ac:dyDescent="0.3">
      <c r="A2818" s="151">
        <v>100767</v>
      </c>
      <c r="B2818" s="151" t="s">
        <v>6518</v>
      </c>
      <c r="C2818" s="151" t="s">
        <v>38</v>
      </c>
      <c r="D2818" s="152" t="s">
        <v>6519</v>
      </c>
    </row>
    <row r="2819" spans="1:4" x14ac:dyDescent="0.3">
      <c r="A2819" s="151">
        <v>100768</v>
      </c>
      <c r="B2819" s="151" t="s">
        <v>6520</v>
      </c>
      <c r="C2819" s="151" t="s">
        <v>38</v>
      </c>
      <c r="D2819" s="152" t="s">
        <v>6521</v>
      </c>
    </row>
    <row r="2820" spans="1:4" x14ac:dyDescent="0.3">
      <c r="A2820" s="151">
        <v>100769</v>
      </c>
      <c r="B2820" s="151" t="s">
        <v>6522</v>
      </c>
      <c r="C2820" s="151" t="s">
        <v>38</v>
      </c>
      <c r="D2820" s="152" t="s">
        <v>6523</v>
      </c>
    </row>
    <row r="2821" spans="1:4" x14ac:dyDescent="0.3">
      <c r="A2821" s="151">
        <v>100770</v>
      </c>
      <c r="B2821" s="151" t="s">
        <v>6524</v>
      </c>
      <c r="C2821" s="151" t="s">
        <v>38</v>
      </c>
      <c r="D2821" s="152" t="s">
        <v>6525</v>
      </c>
    </row>
    <row r="2822" spans="1:4" x14ac:dyDescent="0.3">
      <c r="A2822" s="151">
        <v>100771</v>
      </c>
      <c r="B2822" s="151" t="s">
        <v>6526</v>
      </c>
      <c r="C2822" s="151" t="s">
        <v>38</v>
      </c>
      <c r="D2822" s="152" t="s">
        <v>6527</v>
      </c>
    </row>
    <row r="2823" spans="1:4" x14ac:dyDescent="0.3">
      <c r="A2823" s="151">
        <v>100772</v>
      </c>
      <c r="B2823" s="151" t="s">
        <v>6528</v>
      </c>
      <c r="C2823" s="151" t="s">
        <v>38</v>
      </c>
      <c r="D2823" s="152" t="s">
        <v>6529</v>
      </c>
    </row>
    <row r="2824" spans="1:4" x14ac:dyDescent="0.3">
      <c r="A2824" s="151">
        <v>100773</v>
      </c>
      <c r="B2824" s="151" t="s">
        <v>6530</v>
      </c>
      <c r="C2824" s="151" t="s">
        <v>38</v>
      </c>
      <c r="D2824" s="152" t="s">
        <v>6531</v>
      </c>
    </row>
    <row r="2825" spans="1:4" x14ac:dyDescent="0.3">
      <c r="A2825" s="151">
        <v>100774</v>
      </c>
      <c r="B2825" s="151" t="s">
        <v>6532</v>
      </c>
      <c r="C2825" s="151" t="s">
        <v>38</v>
      </c>
      <c r="D2825" s="152" t="s">
        <v>6204</v>
      </c>
    </row>
    <row r="2826" spans="1:4" x14ac:dyDescent="0.3">
      <c r="A2826" s="151">
        <v>100775</v>
      </c>
      <c r="B2826" s="151" t="s">
        <v>6533</v>
      </c>
      <c r="C2826" s="151" t="s">
        <v>38</v>
      </c>
      <c r="D2826" s="152" t="s">
        <v>1430</v>
      </c>
    </row>
    <row r="2827" spans="1:4" x14ac:dyDescent="0.3">
      <c r="A2827" s="151">
        <v>100776</v>
      </c>
      <c r="B2827" s="151" t="s">
        <v>672</v>
      </c>
      <c r="C2827" s="151" t="s">
        <v>38</v>
      </c>
      <c r="D2827" s="152" t="s">
        <v>6534</v>
      </c>
    </row>
    <row r="2828" spans="1:4" x14ac:dyDescent="0.3">
      <c r="A2828" s="151">
        <v>100777</v>
      </c>
      <c r="B2828" s="151" t="s">
        <v>6535</v>
      </c>
      <c r="C2828" s="151" t="s">
        <v>38</v>
      </c>
      <c r="D2828" s="152" t="s">
        <v>2646</v>
      </c>
    </row>
    <row r="2829" spans="1:4" x14ac:dyDescent="0.3">
      <c r="A2829" s="151">
        <v>100778</v>
      </c>
      <c r="B2829" s="151" t="s">
        <v>6536</v>
      </c>
      <c r="C2829" s="151" t="s">
        <v>38</v>
      </c>
      <c r="D2829" s="152" t="s">
        <v>6537</v>
      </c>
    </row>
    <row r="2830" spans="1:4" x14ac:dyDescent="0.3">
      <c r="A2830" s="151">
        <v>103795</v>
      </c>
      <c r="B2830" s="151" t="s">
        <v>6538</v>
      </c>
      <c r="C2830" s="151" t="s">
        <v>2167</v>
      </c>
      <c r="D2830" s="152" t="s">
        <v>6539</v>
      </c>
    </row>
    <row r="2831" spans="1:4" x14ac:dyDescent="0.3">
      <c r="A2831" s="151">
        <v>103796</v>
      </c>
      <c r="B2831" s="151" t="s">
        <v>6540</v>
      </c>
      <c r="C2831" s="151" t="s">
        <v>2167</v>
      </c>
      <c r="D2831" s="152" t="s">
        <v>6541</v>
      </c>
    </row>
    <row r="2832" spans="1:4" x14ac:dyDescent="0.3">
      <c r="A2832" s="151">
        <v>103797</v>
      </c>
      <c r="B2832" s="151" t="s">
        <v>6542</v>
      </c>
      <c r="C2832" s="151" t="s">
        <v>38</v>
      </c>
      <c r="D2832" s="152" t="s">
        <v>3706</v>
      </c>
    </row>
    <row r="2833" spans="1:4" x14ac:dyDescent="0.3">
      <c r="A2833" s="151">
        <v>103798</v>
      </c>
      <c r="B2833" s="151" t="s">
        <v>6543</v>
      </c>
      <c r="C2833" s="151" t="s">
        <v>2203</v>
      </c>
      <c r="D2833" s="152" t="s">
        <v>6544</v>
      </c>
    </row>
    <row r="2834" spans="1:4" x14ac:dyDescent="0.3">
      <c r="A2834" s="151">
        <v>103799</v>
      </c>
      <c r="B2834" s="151" t="s">
        <v>6545</v>
      </c>
      <c r="C2834" s="151" t="s">
        <v>2203</v>
      </c>
      <c r="D2834" s="152" t="s">
        <v>6546</v>
      </c>
    </row>
    <row r="2835" spans="1:4" x14ac:dyDescent="0.3">
      <c r="A2835" s="151">
        <v>103800</v>
      </c>
      <c r="B2835" s="151" t="s">
        <v>6547</v>
      </c>
      <c r="C2835" s="151" t="s">
        <v>2203</v>
      </c>
      <c r="D2835" s="152" t="s">
        <v>6548</v>
      </c>
    </row>
    <row r="2836" spans="1:4" x14ac:dyDescent="0.3">
      <c r="A2836" s="151">
        <v>103801</v>
      </c>
      <c r="B2836" s="151" t="s">
        <v>6549</v>
      </c>
      <c r="C2836" s="151" t="s">
        <v>2203</v>
      </c>
      <c r="D2836" s="152" t="s">
        <v>6550</v>
      </c>
    </row>
    <row r="2837" spans="1:4" x14ac:dyDescent="0.3">
      <c r="A2837" s="151">
        <v>103925</v>
      </c>
      <c r="B2837" s="151" t="s">
        <v>6551</v>
      </c>
      <c r="C2837" s="151" t="s">
        <v>2203</v>
      </c>
      <c r="D2837" s="152" t="s">
        <v>6552</v>
      </c>
    </row>
    <row r="2838" spans="1:4" x14ac:dyDescent="0.3">
      <c r="A2838" s="151">
        <v>103926</v>
      </c>
      <c r="B2838" s="151" t="s">
        <v>6553</v>
      </c>
      <c r="C2838" s="151" t="s">
        <v>2203</v>
      </c>
      <c r="D2838" s="152" t="s">
        <v>6554</v>
      </c>
    </row>
    <row r="2839" spans="1:4" x14ac:dyDescent="0.3">
      <c r="A2839" s="151">
        <v>103928</v>
      </c>
      <c r="B2839" s="151" t="s">
        <v>6555</v>
      </c>
      <c r="C2839" s="151" t="s">
        <v>2203</v>
      </c>
      <c r="D2839" s="152" t="s">
        <v>6548</v>
      </c>
    </row>
    <row r="2840" spans="1:4" x14ac:dyDescent="0.3">
      <c r="A2840" s="151">
        <v>103929</v>
      </c>
      <c r="B2840" s="151" t="s">
        <v>6556</v>
      </c>
      <c r="C2840" s="151" t="s">
        <v>2203</v>
      </c>
      <c r="D2840" s="152" t="s">
        <v>6557</v>
      </c>
    </row>
    <row r="2841" spans="1:4" x14ac:dyDescent="0.3">
      <c r="A2841" s="151">
        <v>103930</v>
      </c>
      <c r="B2841" s="151" t="s">
        <v>6558</v>
      </c>
      <c r="C2841" s="151" t="s">
        <v>2203</v>
      </c>
      <c r="D2841" s="152" t="s">
        <v>6559</v>
      </c>
    </row>
    <row r="2842" spans="1:4" x14ac:dyDescent="0.3">
      <c r="A2842" s="151">
        <v>103931</v>
      </c>
      <c r="B2842" s="151" t="s">
        <v>6560</v>
      </c>
      <c r="C2842" s="151" t="s">
        <v>2203</v>
      </c>
      <c r="D2842" s="152" t="s">
        <v>6561</v>
      </c>
    </row>
    <row r="2843" spans="1:4" x14ac:dyDescent="0.3">
      <c r="A2843" s="151">
        <v>103932</v>
      </c>
      <c r="B2843" s="151" t="s">
        <v>6562</v>
      </c>
      <c r="C2843" s="151" t="s">
        <v>2203</v>
      </c>
      <c r="D2843" s="152" t="s">
        <v>6563</v>
      </c>
    </row>
    <row r="2844" spans="1:4" x14ac:dyDescent="0.3">
      <c r="A2844" s="151">
        <v>103933</v>
      </c>
      <c r="B2844" s="151" t="s">
        <v>6564</v>
      </c>
      <c r="C2844" s="151" t="s">
        <v>2203</v>
      </c>
      <c r="D2844" s="152" t="s">
        <v>6565</v>
      </c>
    </row>
    <row r="2845" spans="1:4" x14ac:dyDescent="0.3">
      <c r="A2845" s="151">
        <v>105041</v>
      </c>
      <c r="B2845" s="151" t="s">
        <v>6566</v>
      </c>
      <c r="C2845" s="151" t="s">
        <v>31</v>
      </c>
      <c r="D2845" s="152" t="s">
        <v>6567</v>
      </c>
    </row>
    <row r="2846" spans="1:4" x14ac:dyDescent="0.3">
      <c r="A2846" s="151">
        <v>105042</v>
      </c>
      <c r="B2846" s="151" t="s">
        <v>6568</v>
      </c>
      <c r="C2846" s="151" t="s">
        <v>31</v>
      </c>
      <c r="D2846" s="152" t="s">
        <v>6569</v>
      </c>
    </row>
    <row r="2847" spans="1:4" x14ac:dyDescent="0.3">
      <c r="A2847" s="151">
        <v>105045</v>
      </c>
      <c r="B2847" s="151" t="s">
        <v>6570</v>
      </c>
      <c r="C2847" s="151" t="s">
        <v>31</v>
      </c>
      <c r="D2847" s="152" t="s">
        <v>6571</v>
      </c>
    </row>
    <row r="2848" spans="1:4" x14ac:dyDescent="0.3">
      <c r="A2848" s="151">
        <v>105046</v>
      </c>
      <c r="B2848" s="151" t="s">
        <v>6572</v>
      </c>
      <c r="C2848" s="151" t="s">
        <v>31</v>
      </c>
      <c r="D2848" s="152" t="s">
        <v>6573</v>
      </c>
    </row>
    <row r="2849" spans="1:4" x14ac:dyDescent="0.3">
      <c r="A2849" s="151">
        <v>105050</v>
      </c>
      <c r="B2849" s="151" t="s">
        <v>6574</v>
      </c>
      <c r="C2849" s="151" t="s">
        <v>31</v>
      </c>
      <c r="D2849" s="152" t="s">
        <v>6575</v>
      </c>
    </row>
    <row r="2850" spans="1:4" x14ac:dyDescent="0.3">
      <c r="A2850" s="151">
        <v>105053</v>
      </c>
      <c r="B2850" s="151" t="s">
        <v>6576</v>
      </c>
      <c r="C2850" s="151" t="s">
        <v>31</v>
      </c>
      <c r="D2850" s="152" t="s">
        <v>6577</v>
      </c>
    </row>
    <row r="2851" spans="1:4" x14ac:dyDescent="0.3">
      <c r="A2851" s="151">
        <v>105056</v>
      </c>
      <c r="B2851" s="151" t="s">
        <v>6578</v>
      </c>
      <c r="C2851" s="151" t="s">
        <v>31</v>
      </c>
      <c r="D2851" s="152" t="s">
        <v>6579</v>
      </c>
    </row>
    <row r="2852" spans="1:4" x14ac:dyDescent="0.3">
      <c r="A2852" s="151">
        <v>105058</v>
      </c>
      <c r="B2852" s="151" t="s">
        <v>6580</v>
      </c>
      <c r="C2852" s="151" t="s">
        <v>31</v>
      </c>
      <c r="D2852" s="152" t="s">
        <v>6581</v>
      </c>
    </row>
    <row r="2853" spans="1:4" x14ac:dyDescent="0.3">
      <c r="A2853" s="151">
        <v>105061</v>
      </c>
      <c r="B2853" s="151" t="s">
        <v>6582</v>
      </c>
      <c r="C2853" s="151" t="s">
        <v>31</v>
      </c>
      <c r="D2853" s="152" t="s">
        <v>6583</v>
      </c>
    </row>
    <row r="2854" spans="1:4" x14ac:dyDescent="0.3">
      <c r="A2854" s="151">
        <v>105064</v>
      </c>
      <c r="B2854" s="151" t="s">
        <v>6584</v>
      </c>
      <c r="C2854" s="151" t="s">
        <v>31</v>
      </c>
      <c r="D2854" s="152" t="s">
        <v>6585</v>
      </c>
    </row>
    <row r="2855" spans="1:4" x14ac:dyDescent="0.3">
      <c r="A2855" s="151">
        <v>105068</v>
      </c>
      <c r="B2855" s="151" t="s">
        <v>6586</v>
      </c>
      <c r="C2855" s="151" t="s">
        <v>31</v>
      </c>
      <c r="D2855" s="152" t="s">
        <v>6587</v>
      </c>
    </row>
    <row r="2856" spans="1:4" x14ac:dyDescent="0.3">
      <c r="A2856" s="151">
        <v>105071</v>
      </c>
      <c r="B2856" s="151" t="s">
        <v>6588</v>
      </c>
      <c r="C2856" s="151" t="s">
        <v>31</v>
      </c>
      <c r="D2856" s="152" t="s">
        <v>6589</v>
      </c>
    </row>
    <row r="2857" spans="1:4" x14ac:dyDescent="0.3">
      <c r="A2857" s="151">
        <v>105074</v>
      </c>
      <c r="B2857" s="151" t="s">
        <v>6590</v>
      </c>
      <c r="C2857" s="151" t="s">
        <v>31</v>
      </c>
      <c r="D2857" s="152" t="s">
        <v>6591</v>
      </c>
    </row>
    <row r="2858" spans="1:4" x14ac:dyDescent="0.3">
      <c r="A2858" s="151">
        <v>105077</v>
      </c>
      <c r="B2858" s="151" t="s">
        <v>6592</v>
      </c>
      <c r="C2858" s="151" t="s">
        <v>31</v>
      </c>
      <c r="D2858" s="152" t="s">
        <v>6593</v>
      </c>
    </row>
    <row r="2859" spans="1:4" x14ac:dyDescent="0.3">
      <c r="A2859" s="151">
        <v>105080</v>
      </c>
      <c r="B2859" s="151" t="s">
        <v>6594</v>
      </c>
      <c r="C2859" s="151" t="s">
        <v>31</v>
      </c>
      <c r="D2859" s="152" t="s">
        <v>6595</v>
      </c>
    </row>
    <row r="2860" spans="1:4" x14ac:dyDescent="0.3">
      <c r="A2860" s="151">
        <v>105081</v>
      </c>
      <c r="B2860" s="151" t="s">
        <v>6596</v>
      </c>
      <c r="C2860" s="151" t="s">
        <v>31</v>
      </c>
      <c r="D2860" s="152" t="s">
        <v>6597</v>
      </c>
    </row>
    <row r="2861" spans="1:4" x14ac:dyDescent="0.3">
      <c r="A2861" s="151">
        <v>105082</v>
      </c>
      <c r="B2861" s="151" t="s">
        <v>6598</v>
      </c>
      <c r="C2861" s="151" t="s">
        <v>31</v>
      </c>
      <c r="D2861" s="152" t="s">
        <v>6599</v>
      </c>
    </row>
    <row r="2862" spans="1:4" x14ac:dyDescent="0.3">
      <c r="A2862" s="151">
        <v>105083</v>
      </c>
      <c r="B2862" s="151" t="s">
        <v>6600</v>
      </c>
      <c r="C2862" s="151" t="s">
        <v>31</v>
      </c>
      <c r="D2862" s="152" t="s">
        <v>6601</v>
      </c>
    </row>
    <row r="2863" spans="1:4" x14ac:dyDescent="0.3">
      <c r="A2863" s="151">
        <v>105084</v>
      </c>
      <c r="B2863" s="151" t="s">
        <v>6602</v>
      </c>
      <c r="C2863" s="151" t="s">
        <v>31</v>
      </c>
      <c r="D2863" s="152" t="s">
        <v>6603</v>
      </c>
    </row>
    <row r="2864" spans="1:4" x14ac:dyDescent="0.3">
      <c r="A2864" s="151">
        <v>105085</v>
      </c>
      <c r="B2864" s="151" t="s">
        <v>6604</v>
      </c>
      <c r="C2864" s="151" t="s">
        <v>31</v>
      </c>
      <c r="D2864" s="152" t="s">
        <v>6605</v>
      </c>
    </row>
    <row r="2865" spans="1:4" x14ac:dyDescent="0.3">
      <c r="A2865" s="151">
        <v>105086</v>
      </c>
      <c r="B2865" s="151" t="s">
        <v>6606</v>
      </c>
      <c r="C2865" s="151" t="s">
        <v>31</v>
      </c>
      <c r="D2865" s="152" t="s">
        <v>6607</v>
      </c>
    </row>
    <row r="2866" spans="1:4" x14ac:dyDescent="0.3">
      <c r="A2866" s="151">
        <v>105087</v>
      </c>
      <c r="B2866" s="151" t="s">
        <v>6608</v>
      </c>
      <c r="C2866" s="151" t="s">
        <v>31</v>
      </c>
      <c r="D2866" s="152" t="s">
        <v>6609</v>
      </c>
    </row>
    <row r="2867" spans="1:4" x14ac:dyDescent="0.3">
      <c r="A2867" s="151">
        <v>105088</v>
      </c>
      <c r="B2867" s="151" t="s">
        <v>6610</v>
      </c>
      <c r="C2867" s="151" t="s">
        <v>31</v>
      </c>
      <c r="D2867" s="152" t="s">
        <v>6611</v>
      </c>
    </row>
    <row r="2868" spans="1:4" x14ac:dyDescent="0.3">
      <c r="A2868" s="151">
        <v>105089</v>
      </c>
      <c r="B2868" s="151" t="s">
        <v>6612</v>
      </c>
      <c r="C2868" s="151" t="s">
        <v>31</v>
      </c>
      <c r="D2868" s="152" t="s">
        <v>6613</v>
      </c>
    </row>
    <row r="2869" spans="1:4" x14ac:dyDescent="0.3">
      <c r="A2869" s="151">
        <v>105090</v>
      </c>
      <c r="B2869" s="151" t="s">
        <v>6614</v>
      </c>
      <c r="C2869" s="151" t="s">
        <v>2167</v>
      </c>
      <c r="D2869" s="152" t="s">
        <v>6615</v>
      </c>
    </row>
    <row r="2870" spans="1:4" x14ac:dyDescent="0.3">
      <c r="A2870" s="151">
        <v>105091</v>
      </c>
      <c r="B2870" s="151" t="s">
        <v>6616</v>
      </c>
      <c r="C2870" s="151" t="s">
        <v>31</v>
      </c>
      <c r="D2870" s="152" t="s">
        <v>6617</v>
      </c>
    </row>
    <row r="2871" spans="1:4" x14ac:dyDescent="0.3">
      <c r="A2871" s="151">
        <v>105092</v>
      </c>
      <c r="B2871" s="151" t="s">
        <v>6618</v>
      </c>
      <c r="C2871" s="151" t="s">
        <v>31</v>
      </c>
      <c r="D2871" s="152" t="s">
        <v>6619</v>
      </c>
    </row>
    <row r="2872" spans="1:4" x14ac:dyDescent="0.3">
      <c r="A2872" s="151">
        <v>105093</v>
      </c>
      <c r="B2872" s="151" t="s">
        <v>6620</v>
      </c>
      <c r="C2872" s="151" t="s">
        <v>31</v>
      </c>
      <c r="D2872" s="152" t="s">
        <v>6621</v>
      </c>
    </row>
    <row r="2873" spans="1:4" x14ac:dyDescent="0.3">
      <c r="A2873" s="151">
        <v>105095</v>
      </c>
      <c r="B2873" s="151" t="s">
        <v>6622</v>
      </c>
      <c r="C2873" s="151" t="s">
        <v>31</v>
      </c>
      <c r="D2873" s="152" t="s">
        <v>6623</v>
      </c>
    </row>
    <row r="2874" spans="1:4" x14ac:dyDescent="0.3">
      <c r="A2874" s="151">
        <v>105098</v>
      </c>
      <c r="B2874" s="151" t="s">
        <v>6624</v>
      </c>
      <c r="C2874" s="151" t="s">
        <v>31</v>
      </c>
      <c r="D2874" s="152" t="s">
        <v>1426</v>
      </c>
    </row>
    <row r="2875" spans="1:4" x14ac:dyDescent="0.3">
      <c r="A2875" s="151">
        <v>105099</v>
      </c>
      <c r="B2875" s="151" t="s">
        <v>6625</v>
      </c>
      <c r="C2875" s="151" t="s">
        <v>31</v>
      </c>
      <c r="D2875" s="152" t="s">
        <v>6626</v>
      </c>
    </row>
    <row r="2876" spans="1:4" x14ac:dyDescent="0.3">
      <c r="A2876" s="151">
        <v>105100</v>
      </c>
      <c r="B2876" s="151" t="s">
        <v>6627</v>
      </c>
      <c r="C2876" s="151" t="s">
        <v>31</v>
      </c>
      <c r="D2876" s="152" t="s">
        <v>6628</v>
      </c>
    </row>
    <row r="2877" spans="1:4" x14ac:dyDescent="0.3">
      <c r="A2877" s="151">
        <v>105101</v>
      </c>
      <c r="B2877" s="151" t="s">
        <v>6629</v>
      </c>
      <c r="C2877" s="151" t="s">
        <v>31</v>
      </c>
      <c r="D2877" s="152" t="s">
        <v>6630</v>
      </c>
    </row>
    <row r="2878" spans="1:4" x14ac:dyDescent="0.3">
      <c r="A2878" s="151">
        <v>105102</v>
      </c>
      <c r="B2878" s="151" t="s">
        <v>6631</v>
      </c>
      <c r="C2878" s="151" t="s">
        <v>31</v>
      </c>
      <c r="D2878" s="152" t="s">
        <v>6632</v>
      </c>
    </row>
    <row r="2879" spans="1:4" x14ac:dyDescent="0.3">
      <c r="A2879" s="151">
        <v>98562</v>
      </c>
      <c r="B2879" s="151" t="s">
        <v>6633</v>
      </c>
      <c r="C2879" s="151" t="s">
        <v>2167</v>
      </c>
      <c r="D2879" s="152" t="s">
        <v>6634</v>
      </c>
    </row>
    <row r="2880" spans="1:4" x14ac:dyDescent="0.3">
      <c r="A2880" s="151">
        <v>98555</v>
      </c>
      <c r="B2880" s="151" t="s">
        <v>1030</v>
      </c>
      <c r="C2880" s="151" t="s">
        <v>2167</v>
      </c>
      <c r="D2880" s="152" t="s">
        <v>6635</v>
      </c>
    </row>
    <row r="2881" spans="1:4" x14ac:dyDescent="0.3">
      <c r="A2881" s="151">
        <v>98556</v>
      </c>
      <c r="B2881" s="151" t="s">
        <v>6636</v>
      </c>
      <c r="C2881" s="151" t="s">
        <v>2167</v>
      </c>
      <c r="D2881" s="152" t="s">
        <v>6637</v>
      </c>
    </row>
    <row r="2882" spans="1:4" x14ac:dyDescent="0.3">
      <c r="A2882" s="151">
        <v>98558</v>
      </c>
      <c r="B2882" s="151" t="s">
        <v>6638</v>
      </c>
      <c r="C2882" s="151" t="s">
        <v>26</v>
      </c>
      <c r="D2882" s="152" t="s">
        <v>6100</v>
      </c>
    </row>
    <row r="2883" spans="1:4" x14ac:dyDescent="0.3">
      <c r="A2883" s="151">
        <v>98559</v>
      </c>
      <c r="B2883" s="151" t="s">
        <v>6639</v>
      </c>
      <c r="C2883" s="151" t="s">
        <v>31</v>
      </c>
      <c r="D2883" s="152" t="s">
        <v>2843</v>
      </c>
    </row>
    <row r="2884" spans="1:4" x14ac:dyDescent="0.3">
      <c r="A2884" s="151">
        <v>98546</v>
      </c>
      <c r="B2884" s="151" t="s">
        <v>6640</v>
      </c>
      <c r="C2884" s="151" t="s">
        <v>2167</v>
      </c>
      <c r="D2884" s="152" t="s">
        <v>6641</v>
      </c>
    </row>
    <row r="2885" spans="1:4" x14ac:dyDescent="0.3">
      <c r="A2885" s="151">
        <v>98547</v>
      </c>
      <c r="B2885" s="151" t="s">
        <v>6642</v>
      </c>
      <c r="C2885" s="151" t="s">
        <v>2167</v>
      </c>
      <c r="D2885" s="152" t="s">
        <v>6643</v>
      </c>
    </row>
    <row r="2886" spans="1:4" x14ac:dyDescent="0.3">
      <c r="A2886" s="151">
        <v>98553</v>
      </c>
      <c r="B2886" s="151" t="s">
        <v>6644</v>
      </c>
      <c r="C2886" s="151" t="s">
        <v>2167</v>
      </c>
      <c r="D2886" s="152" t="s">
        <v>6645</v>
      </c>
    </row>
    <row r="2887" spans="1:4" x14ac:dyDescent="0.3">
      <c r="A2887" s="151">
        <v>98554</v>
      </c>
      <c r="B2887" s="151" t="s">
        <v>6646</v>
      </c>
      <c r="C2887" s="151" t="s">
        <v>2167</v>
      </c>
      <c r="D2887" s="152" t="s">
        <v>6647</v>
      </c>
    </row>
    <row r="2888" spans="1:4" x14ac:dyDescent="0.3">
      <c r="A2888" s="151">
        <v>98557</v>
      </c>
      <c r="B2888" s="151" t="s">
        <v>47</v>
      </c>
      <c r="C2888" s="151" t="s">
        <v>2167</v>
      </c>
      <c r="D2888" s="152" t="s">
        <v>6648</v>
      </c>
    </row>
    <row r="2889" spans="1:4" x14ac:dyDescent="0.3">
      <c r="A2889" s="151">
        <v>98563</v>
      </c>
      <c r="B2889" s="151" t="s">
        <v>6649</v>
      </c>
      <c r="C2889" s="151" t="s">
        <v>2167</v>
      </c>
      <c r="D2889" s="152" t="s">
        <v>6650</v>
      </c>
    </row>
    <row r="2890" spans="1:4" x14ac:dyDescent="0.3">
      <c r="A2890" s="151">
        <v>98564</v>
      </c>
      <c r="B2890" s="151" t="s">
        <v>6651</v>
      </c>
      <c r="C2890" s="151" t="s">
        <v>2167</v>
      </c>
      <c r="D2890" s="152" t="s">
        <v>6652</v>
      </c>
    </row>
    <row r="2891" spans="1:4" x14ac:dyDescent="0.3">
      <c r="A2891" s="151">
        <v>98565</v>
      </c>
      <c r="B2891" s="151" t="s">
        <v>6653</v>
      </c>
      <c r="C2891" s="151" t="s">
        <v>2167</v>
      </c>
      <c r="D2891" s="152" t="s">
        <v>6654</v>
      </c>
    </row>
    <row r="2892" spans="1:4" x14ac:dyDescent="0.3">
      <c r="A2892" s="151">
        <v>98566</v>
      </c>
      <c r="B2892" s="151" t="s">
        <v>6655</v>
      </c>
      <c r="C2892" s="151" t="s">
        <v>2167</v>
      </c>
      <c r="D2892" s="152" t="s">
        <v>6656</v>
      </c>
    </row>
    <row r="2893" spans="1:4" x14ac:dyDescent="0.3">
      <c r="A2893" s="151">
        <v>98567</v>
      </c>
      <c r="B2893" s="151" t="s">
        <v>6657</v>
      </c>
      <c r="C2893" s="151" t="s">
        <v>2167</v>
      </c>
      <c r="D2893" s="152" t="s">
        <v>6658</v>
      </c>
    </row>
    <row r="2894" spans="1:4" x14ac:dyDescent="0.3">
      <c r="A2894" s="151">
        <v>98568</v>
      </c>
      <c r="B2894" s="151" t="s">
        <v>6659</v>
      </c>
      <c r="C2894" s="151" t="s">
        <v>2167</v>
      </c>
      <c r="D2894" s="152" t="s">
        <v>6660</v>
      </c>
    </row>
    <row r="2895" spans="1:4" x14ac:dyDescent="0.3">
      <c r="A2895" s="151">
        <v>98569</v>
      </c>
      <c r="B2895" s="151" t="s">
        <v>6661</v>
      </c>
      <c r="C2895" s="151" t="s">
        <v>2167</v>
      </c>
      <c r="D2895" s="152" t="s">
        <v>6662</v>
      </c>
    </row>
    <row r="2896" spans="1:4" x14ac:dyDescent="0.3">
      <c r="A2896" s="151">
        <v>98570</v>
      </c>
      <c r="B2896" s="151" t="s">
        <v>6663</v>
      </c>
      <c r="C2896" s="151" t="s">
        <v>2167</v>
      </c>
      <c r="D2896" s="152" t="s">
        <v>6664</v>
      </c>
    </row>
    <row r="2897" spans="1:4" x14ac:dyDescent="0.3">
      <c r="A2897" s="151">
        <v>98571</v>
      </c>
      <c r="B2897" s="151" t="s">
        <v>6665</v>
      </c>
      <c r="C2897" s="151" t="s">
        <v>2167</v>
      </c>
      <c r="D2897" s="152" t="s">
        <v>6666</v>
      </c>
    </row>
    <row r="2898" spans="1:4" x14ac:dyDescent="0.3">
      <c r="A2898" s="151">
        <v>98572</v>
      </c>
      <c r="B2898" s="151" t="s">
        <v>6667</v>
      </c>
      <c r="C2898" s="151" t="s">
        <v>2167</v>
      </c>
      <c r="D2898" s="152" t="s">
        <v>3097</v>
      </c>
    </row>
    <row r="2899" spans="1:4" x14ac:dyDescent="0.3">
      <c r="A2899" s="151">
        <v>98573</v>
      </c>
      <c r="B2899" s="151" t="s">
        <v>6668</v>
      </c>
      <c r="C2899" s="151" t="s">
        <v>2167</v>
      </c>
      <c r="D2899" s="152" t="s">
        <v>6669</v>
      </c>
    </row>
    <row r="2900" spans="1:4" x14ac:dyDescent="0.3">
      <c r="A2900" s="151">
        <v>91831</v>
      </c>
      <c r="B2900" s="151" t="s">
        <v>6670</v>
      </c>
      <c r="C2900" s="151" t="s">
        <v>31</v>
      </c>
      <c r="D2900" s="152" t="s">
        <v>6671</v>
      </c>
    </row>
    <row r="2901" spans="1:4" x14ac:dyDescent="0.3">
      <c r="A2901" s="151">
        <v>91833</v>
      </c>
      <c r="B2901" s="151" t="s">
        <v>6672</v>
      </c>
      <c r="C2901" s="151" t="s">
        <v>31</v>
      </c>
      <c r="D2901" s="152" t="s">
        <v>6673</v>
      </c>
    </row>
    <row r="2902" spans="1:4" x14ac:dyDescent="0.3">
      <c r="A2902" s="151">
        <v>91834</v>
      </c>
      <c r="B2902" s="151" t="s">
        <v>6674</v>
      </c>
      <c r="C2902" s="151" t="s">
        <v>31</v>
      </c>
      <c r="D2902" s="152" t="s">
        <v>2805</v>
      </c>
    </row>
    <row r="2903" spans="1:4" x14ac:dyDescent="0.3">
      <c r="A2903" s="151">
        <v>91835</v>
      </c>
      <c r="B2903" s="151" t="s">
        <v>6675</v>
      </c>
      <c r="C2903" s="151" t="s">
        <v>31</v>
      </c>
      <c r="D2903" s="152" t="s">
        <v>6676</v>
      </c>
    </row>
    <row r="2904" spans="1:4" x14ac:dyDescent="0.3">
      <c r="A2904" s="151">
        <v>91836</v>
      </c>
      <c r="B2904" s="151" t="s">
        <v>6677</v>
      </c>
      <c r="C2904" s="151" t="s">
        <v>31</v>
      </c>
      <c r="D2904" s="152" t="s">
        <v>6678</v>
      </c>
    </row>
    <row r="2905" spans="1:4" x14ac:dyDescent="0.3">
      <c r="A2905" s="151">
        <v>91837</v>
      </c>
      <c r="B2905" s="151" t="s">
        <v>6679</v>
      </c>
      <c r="C2905" s="151" t="s">
        <v>31</v>
      </c>
      <c r="D2905" s="152" t="s">
        <v>1266</v>
      </c>
    </row>
    <row r="2906" spans="1:4" x14ac:dyDescent="0.3">
      <c r="A2906" s="151">
        <v>91839</v>
      </c>
      <c r="B2906" s="151" t="s">
        <v>6680</v>
      </c>
      <c r="C2906" s="151" t="s">
        <v>31</v>
      </c>
      <c r="D2906" s="152" t="s">
        <v>6681</v>
      </c>
    </row>
    <row r="2907" spans="1:4" x14ac:dyDescent="0.3">
      <c r="A2907" s="151">
        <v>91840</v>
      </c>
      <c r="B2907" s="151" t="s">
        <v>6682</v>
      </c>
      <c r="C2907" s="151" t="s">
        <v>31</v>
      </c>
      <c r="D2907" s="152" t="s">
        <v>6683</v>
      </c>
    </row>
    <row r="2908" spans="1:4" x14ac:dyDescent="0.3">
      <c r="A2908" s="151">
        <v>91841</v>
      </c>
      <c r="B2908" s="151" t="s">
        <v>6684</v>
      </c>
      <c r="C2908" s="151" t="s">
        <v>31</v>
      </c>
      <c r="D2908" s="152" t="s">
        <v>6685</v>
      </c>
    </row>
    <row r="2909" spans="1:4" x14ac:dyDescent="0.3">
      <c r="A2909" s="151">
        <v>91843</v>
      </c>
      <c r="B2909" s="151" t="s">
        <v>6686</v>
      </c>
      <c r="C2909" s="151" t="s">
        <v>31</v>
      </c>
      <c r="D2909" s="152" t="s">
        <v>6687</v>
      </c>
    </row>
    <row r="2910" spans="1:4" x14ac:dyDescent="0.3">
      <c r="A2910" s="151">
        <v>91845</v>
      </c>
      <c r="B2910" s="151" t="s">
        <v>6688</v>
      </c>
      <c r="C2910" s="151" t="s">
        <v>31</v>
      </c>
      <c r="D2910" s="152" t="s">
        <v>6689</v>
      </c>
    </row>
    <row r="2911" spans="1:4" x14ac:dyDescent="0.3">
      <c r="A2911" s="151">
        <v>91847</v>
      </c>
      <c r="B2911" s="151" t="s">
        <v>6690</v>
      </c>
      <c r="C2911" s="151" t="s">
        <v>31</v>
      </c>
      <c r="D2911" s="152" t="s">
        <v>3557</v>
      </c>
    </row>
    <row r="2912" spans="1:4" x14ac:dyDescent="0.3">
      <c r="A2912" s="151">
        <v>91849</v>
      </c>
      <c r="B2912" s="151" t="s">
        <v>6691</v>
      </c>
      <c r="C2912" s="151" t="s">
        <v>31</v>
      </c>
      <c r="D2912" s="152" t="s">
        <v>6692</v>
      </c>
    </row>
    <row r="2913" spans="1:4" x14ac:dyDescent="0.3">
      <c r="A2913" s="151">
        <v>91850</v>
      </c>
      <c r="B2913" s="151" t="s">
        <v>6693</v>
      </c>
      <c r="C2913" s="151" t="s">
        <v>31</v>
      </c>
      <c r="D2913" s="152" t="s">
        <v>6694</v>
      </c>
    </row>
    <row r="2914" spans="1:4" x14ac:dyDescent="0.3">
      <c r="A2914" s="151">
        <v>91851</v>
      </c>
      <c r="B2914" s="151" t="s">
        <v>6695</v>
      </c>
      <c r="C2914" s="151" t="s">
        <v>31</v>
      </c>
      <c r="D2914" s="152" t="s">
        <v>6696</v>
      </c>
    </row>
    <row r="2915" spans="1:4" x14ac:dyDescent="0.3">
      <c r="A2915" s="151">
        <v>91852</v>
      </c>
      <c r="B2915" s="151" t="s">
        <v>6697</v>
      </c>
      <c r="C2915" s="151" t="s">
        <v>31</v>
      </c>
      <c r="D2915" s="152" t="s">
        <v>6698</v>
      </c>
    </row>
    <row r="2916" spans="1:4" x14ac:dyDescent="0.3">
      <c r="A2916" s="151">
        <v>91853</v>
      </c>
      <c r="B2916" s="151" t="s">
        <v>6699</v>
      </c>
      <c r="C2916" s="151" t="s">
        <v>31</v>
      </c>
      <c r="D2916" s="152" t="s">
        <v>3162</v>
      </c>
    </row>
    <row r="2917" spans="1:4" x14ac:dyDescent="0.3">
      <c r="A2917" s="151">
        <v>91854</v>
      </c>
      <c r="B2917" s="151" t="s">
        <v>6700</v>
      </c>
      <c r="C2917" s="151" t="s">
        <v>31</v>
      </c>
      <c r="D2917" s="152" t="s">
        <v>6154</v>
      </c>
    </row>
    <row r="2918" spans="1:4" x14ac:dyDescent="0.3">
      <c r="A2918" s="151">
        <v>91855</v>
      </c>
      <c r="B2918" s="151" t="s">
        <v>6701</v>
      </c>
      <c r="C2918" s="151" t="s">
        <v>31</v>
      </c>
      <c r="D2918" s="152" t="s">
        <v>6132</v>
      </c>
    </row>
    <row r="2919" spans="1:4" x14ac:dyDescent="0.3">
      <c r="A2919" s="151">
        <v>91856</v>
      </c>
      <c r="B2919" s="151" t="s">
        <v>6702</v>
      </c>
      <c r="C2919" s="151" t="s">
        <v>31</v>
      </c>
      <c r="D2919" s="152" t="s">
        <v>6703</v>
      </c>
    </row>
    <row r="2920" spans="1:4" x14ac:dyDescent="0.3">
      <c r="A2920" s="151">
        <v>91857</v>
      </c>
      <c r="B2920" s="151" t="s">
        <v>6704</v>
      </c>
      <c r="C2920" s="151" t="s">
        <v>31</v>
      </c>
      <c r="D2920" s="152" t="s">
        <v>6705</v>
      </c>
    </row>
    <row r="2921" spans="1:4" x14ac:dyDescent="0.3">
      <c r="A2921" s="151">
        <v>91859</v>
      </c>
      <c r="B2921" s="151" t="s">
        <v>6706</v>
      </c>
      <c r="C2921" s="151" t="s">
        <v>31</v>
      </c>
      <c r="D2921" s="152" t="s">
        <v>6707</v>
      </c>
    </row>
    <row r="2922" spans="1:4" x14ac:dyDescent="0.3">
      <c r="A2922" s="151">
        <v>91860</v>
      </c>
      <c r="B2922" s="151" t="s">
        <v>6708</v>
      </c>
      <c r="C2922" s="151" t="s">
        <v>31</v>
      </c>
      <c r="D2922" s="152" t="s">
        <v>6709</v>
      </c>
    </row>
    <row r="2923" spans="1:4" x14ac:dyDescent="0.3">
      <c r="A2923" s="151">
        <v>91861</v>
      </c>
      <c r="B2923" s="151" t="s">
        <v>6710</v>
      </c>
      <c r="C2923" s="151" t="s">
        <v>31</v>
      </c>
      <c r="D2923" s="152" t="s">
        <v>6711</v>
      </c>
    </row>
    <row r="2924" spans="1:4" x14ac:dyDescent="0.3">
      <c r="A2924" s="151">
        <v>91862</v>
      </c>
      <c r="B2924" s="151" t="s">
        <v>6712</v>
      </c>
      <c r="C2924" s="151" t="s">
        <v>31</v>
      </c>
      <c r="D2924" s="152" t="s">
        <v>2453</v>
      </c>
    </row>
    <row r="2925" spans="1:4" x14ac:dyDescent="0.3">
      <c r="A2925" s="151">
        <v>91863</v>
      </c>
      <c r="B2925" s="151" t="s">
        <v>6713</v>
      </c>
      <c r="C2925" s="151" t="s">
        <v>31</v>
      </c>
      <c r="D2925" s="152" t="s">
        <v>6066</v>
      </c>
    </row>
    <row r="2926" spans="1:4" x14ac:dyDescent="0.3">
      <c r="A2926" s="151">
        <v>91864</v>
      </c>
      <c r="B2926" s="151" t="s">
        <v>6714</v>
      </c>
      <c r="C2926" s="151" t="s">
        <v>31</v>
      </c>
      <c r="D2926" s="152" t="s">
        <v>6715</v>
      </c>
    </row>
    <row r="2927" spans="1:4" x14ac:dyDescent="0.3">
      <c r="A2927" s="151">
        <v>91865</v>
      </c>
      <c r="B2927" s="151" t="s">
        <v>454</v>
      </c>
      <c r="C2927" s="151" t="s">
        <v>31</v>
      </c>
      <c r="D2927" s="152" t="s">
        <v>6683</v>
      </c>
    </row>
    <row r="2928" spans="1:4" x14ac:dyDescent="0.3">
      <c r="A2928" s="151">
        <v>91866</v>
      </c>
      <c r="B2928" s="151" t="s">
        <v>6716</v>
      </c>
      <c r="C2928" s="151" t="s">
        <v>31</v>
      </c>
      <c r="D2928" s="152" t="s">
        <v>6717</v>
      </c>
    </row>
    <row r="2929" spans="1:4" x14ac:dyDescent="0.3">
      <c r="A2929" s="151">
        <v>91867</v>
      </c>
      <c r="B2929" s="151" t="s">
        <v>6718</v>
      </c>
      <c r="C2929" s="151" t="s">
        <v>31</v>
      </c>
      <c r="D2929" s="152" t="s">
        <v>6719</v>
      </c>
    </row>
    <row r="2930" spans="1:4" x14ac:dyDescent="0.3">
      <c r="A2930" s="151">
        <v>91868</v>
      </c>
      <c r="B2930" s="151" t="s">
        <v>6720</v>
      </c>
      <c r="C2930" s="151" t="s">
        <v>31</v>
      </c>
      <c r="D2930" s="152" t="s">
        <v>6721</v>
      </c>
    </row>
    <row r="2931" spans="1:4" x14ac:dyDescent="0.3">
      <c r="A2931" s="151">
        <v>91869</v>
      </c>
      <c r="B2931" s="151" t="s">
        <v>6722</v>
      </c>
      <c r="C2931" s="151" t="s">
        <v>31</v>
      </c>
      <c r="D2931" s="152" t="s">
        <v>6723</v>
      </c>
    </row>
    <row r="2932" spans="1:4" x14ac:dyDescent="0.3">
      <c r="A2932" s="151">
        <v>91870</v>
      </c>
      <c r="B2932" s="151" t="s">
        <v>6724</v>
      </c>
      <c r="C2932" s="151" t="s">
        <v>31</v>
      </c>
      <c r="D2932" s="152" t="s">
        <v>1926</v>
      </c>
    </row>
    <row r="2933" spans="1:4" x14ac:dyDescent="0.3">
      <c r="A2933" s="151">
        <v>91871</v>
      </c>
      <c r="B2933" s="151" t="s">
        <v>6725</v>
      </c>
      <c r="C2933" s="151" t="s">
        <v>31</v>
      </c>
      <c r="D2933" s="152" t="s">
        <v>6726</v>
      </c>
    </row>
    <row r="2934" spans="1:4" x14ac:dyDescent="0.3">
      <c r="A2934" s="151">
        <v>91872</v>
      </c>
      <c r="B2934" s="151" t="s">
        <v>6727</v>
      </c>
      <c r="C2934" s="151" t="s">
        <v>31</v>
      </c>
      <c r="D2934" s="152" t="s">
        <v>6728</v>
      </c>
    </row>
    <row r="2935" spans="1:4" x14ac:dyDescent="0.3">
      <c r="A2935" s="151">
        <v>91873</v>
      </c>
      <c r="B2935" s="151" t="s">
        <v>6729</v>
      </c>
      <c r="C2935" s="151" t="s">
        <v>31</v>
      </c>
      <c r="D2935" s="152" t="s">
        <v>6730</v>
      </c>
    </row>
    <row r="2936" spans="1:4" x14ac:dyDescent="0.3">
      <c r="A2936" s="151">
        <v>93008</v>
      </c>
      <c r="B2936" s="151" t="s">
        <v>453</v>
      </c>
      <c r="C2936" s="151" t="s">
        <v>31</v>
      </c>
      <c r="D2936" s="152" t="s">
        <v>5573</v>
      </c>
    </row>
    <row r="2937" spans="1:4" x14ac:dyDescent="0.3">
      <c r="A2937" s="151">
        <v>93009</v>
      </c>
      <c r="B2937" s="151" t="s">
        <v>455</v>
      </c>
      <c r="C2937" s="151" t="s">
        <v>31</v>
      </c>
      <c r="D2937" s="152" t="s">
        <v>6731</v>
      </c>
    </row>
    <row r="2938" spans="1:4" x14ac:dyDescent="0.3">
      <c r="A2938" s="151">
        <v>93010</v>
      </c>
      <c r="B2938" s="151" t="s">
        <v>6732</v>
      </c>
      <c r="C2938" s="151" t="s">
        <v>31</v>
      </c>
      <c r="D2938" s="152" t="s">
        <v>6733</v>
      </c>
    </row>
    <row r="2939" spans="1:4" x14ac:dyDescent="0.3">
      <c r="A2939" s="151">
        <v>93011</v>
      </c>
      <c r="B2939" s="151" t="s">
        <v>6734</v>
      </c>
      <c r="C2939" s="151" t="s">
        <v>31</v>
      </c>
      <c r="D2939" s="152" t="s">
        <v>6735</v>
      </c>
    </row>
    <row r="2940" spans="1:4" x14ac:dyDescent="0.3">
      <c r="A2940" s="151">
        <v>93012</v>
      </c>
      <c r="B2940" s="151" t="s">
        <v>6736</v>
      </c>
      <c r="C2940" s="151" t="s">
        <v>31</v>
      </c>
      <c r="D2940" s="152" t="s">
        <v>6737</v>
      </c>
    </row>
    <row r="2941" spans="1:4" x14ac:dyDescent="0.3">
      <c r="A2941" s="151">
        <v>95726</v>
      </c>
      <c r="B2941" s="151" t="s">
        <v>6738</v>
      </c>
      <c r="C2941" s="151" t="s">
        <v>31</v>
      </c>
      <c r="D2941" s="152" t="s">
        <v>6739</v>
      </c>
    </row>
    <row r="2942" spans="1:4" x14ac:dyDescent="0.3">
      <c r="A2942" s="151">
        <v>95727</v>
      </c>
      <c r="B2942" s="151" t="s">
        <v>6740</v>
      </c>
      <c r="C2942" s="151" t="s">
        <v>31</v>
      </c>
      <c r="D2942" s="152" t="s">
        <v>6741</v>
      </c>
    </row>
    <row r="2943" spans="1:4" x14ac:dyDescent="0.3">
      <c r="A2943" s="151">
        <v>95728</v>
      </c>
      <c r="B2943" s="151" t="s">
        <v>6742</v>
      </c>
      <c r="C2943" s="151" t="s">
        <v>31</v>
      </c>
      <c r="D2943" s="152" t="s">
        <v>5052</v>
      </c>
    </row>
    <row r="2944" spans="1:4" x14ac:dyDescent="0.3">
      <c r="A2944" s="151">
        <v>97667</v>
      </c>
      <c r="B2944" s="151" t="s">
        <v>6743</v>
      </c>
      <c r="C2944" s="151" t="s">
        <v>31</v>
      </c>
      <c r="D2944" s="152" t="s">
        <v>6744</v>
      </c>
    </row>
    <row r="2945" spans="1:4" x14ac:dyDescent="0.3">
      <c r="A2945" s="151">
        <v>97668</v>
      </c>
      <c r="B2945" s="151" t="s">
        <v>6745</v>
      </c>
      <c r="C2945" s="151" t="s">
        <v>31</v>
      </c>
      <c r="D2945" s="152" t="s">
        <v>6746</v>
      </c>
    </row>
    <row r="2946" spans="1:4" x14ac:dyDescent="0.3">
      <c r="A2946" s="151">
        <v>97669</v>
      </c>
      <c r="B2946" s="151" t="s">
        <v>6747</v>
      </c>
      <c r="C2946" s="151" t="s">
        <v>31</v>
      </c>
      <c r="D2946" s="152" t="s">
        <v>6209</v>
      </c>
    </row>
    <row r="2947" spans="1:4" x14ac:dyDescent="0.3">
      <c r="A2947" s="151">
        <v>97670</v>
      </c>
      <c r="B2947" s="151" t="s">
        <v>6748</v>
      </c>
      <c r="C2947" s="151" t="s">
        <v>31</v>
      </c>
      <c r="D2947" s="152" t="s">
        <v>6749</v>
      </c>
    </row>
    <row r="2948" spans="1:4" x14ac:dyDescent="0.3">
      <c r="A2948" s="151">
        <v>91874</v>
      </c>
      <c r="B2948" s="151" t="s">
        <v>6750</v>
      </c>
      <c r="C2948" s="151" t="s">
        <v>26</v>
      </c>
      <c r="D2948" s="152" t="s">
        <v>6751</v>
      </c>
    </row>
    <row r="2949" spans="1:4" x14ac:dyDescent="0.3">
      <c r="A2949" s="151">
        <v>91875</v>
      </c>
      <c r="B2949" s="151" t="s">
        <v>6752</v>
      </c>
      <c r="C2949" s="151" t="s">
        <v>26</v>
      </c>
      <c r="D2949" s="152" t="s">
        <v>6753</v>
      </c>
    </row>
    <row r="2950" spans="1:4" x14ac:dyDescent="0.3">
      <c r="A2950" s="151">
        <v>91876</v>
      </c>
      <c r="B2950" s="151" t="s">
        <v>6754</v>
      </c>
      <c r="C2950" s="151" t="s">
        <v>26</v>
      </c>
      <c r="D2950" s="152" t="s">
        <v>6755</v>
      </c>
    </row>
    <row r="2951" spans="1:4" x14ac:dyDescent="0.3">
      <c r="A2951" s="151">
        <v>91877</v>
      </c>
      <c r="B2951" s="151" t="s">
        <v>6756</v>
      </c>
      <c r="C2951" s="151" t="s">
        <v>26</v>
      </c>
      <c r="D2951" s="152" t="s">
        <v>6757</v>
      </c>
    </row>
    <row r="2952" spans="1:4" x14ac:dyDescent="0.3">
      <c r="A2952" s="151">
        <v>91878</v>
      </c>
      <c r="B2952" s="151" t="s">
        <v>6758</v>
      </c>
      <c r="C2952" s="151" t="s">
        <v>26</v>
      </c>
      <c r="D2952" s="152" t="s">
        <v>6759</v>
      </c>
    </row>
    <row r="2953" spans="1:4" x14ac:dyDescent="0.3">
      <c r="A2953" s="151">
        <v>91879</v>
      </c>
      <c r="B2953" s="151" t="s">
        <v>6760</v>
      </c>
      <c r="C2953" s="151" t="s">
        <v>26</v>
      </c>
      <c r="D2953" s="152" t="s">
        <v>3360</v>
      </c>
    </row>
    <row r="2954" spans="1:4" x14ac:dyDescent="0.3">
      <c r="A2954" s="151">
        <v>91880</v>
      </c>
      <c r="B2954" s="151" t="s">
        <v>6761</v>
      </c>
      <c r="C2954" s="151" t="s">
        <v>26</v>
      </c>
      <c r="D2954" s="152" t="s">
        <v>6717</v>
      </c>
    </row>
    <row r="2955" spans="1:4" x14ac:dyDescent="0.3">
      <c r="A2955" s="151">
        <v>91881</v>
      </c>
      <c r="B2955" s="151" t="s">
        <v>6762</v>
      </c>
      <c r="C2955" s="151" t="s">
        <v>26</v>
      </c>
      <c r="D2955" s="152" t="s">
        <v>6763</v>
      </c>
    </row>
    <row r="2956" spans="1:4" x14ac:dyDescent="0.3">
      <c r="A2956" s="151">
        <v>91882</v>
      </c>
      <c r="B2956" s="151" t="s">
        <v>6764</v>
      </c>
      <c r="C2956" s="151" t="s">
        <v>26</v>
      </c>
      <c r="D2956" s="152" t="s">
        <v>6765</v>
      </c>
    </row>
    <row r="2957" spans="1:4" x14ac:dyDescent="0.3">
      <c r="A2957" s="151">
        <v>91884</v>
      </c>
      <c r="B2957" s="151" t="s">
        <v>6766</v>
      </c>
      <c r="C2957" s="151" t="s">
        <v>26</v>
      </c>
      <c r="D2957" s="152" t="s">
        <v>6767</v>
      </c>
    </row>
    <row r="2958" spans="1:4" x14ac:dyDescent="0.3">
      <c r="A2958" s="151">
        <v>91885</v>
      </c>
      <c r="B2958" s="151" t="s">
        <v>6768</v>
      </c>
      <c r="C2958" s="151" t="s">
        <v>26</v>
      </c>
      <c r="D2958" s="152" t="s">
        <v>6408</v>
      </c>
    </row>
    <row r="2959" spans="1:4" x14ac:dyDescent="0.3">
      <c r="A2959" s="151">
        <v>91886</v>
      </c>
      <c r="B2959" s="151" t="s">
        <v>6769</v>
      </c>
      <c r="C2959" s="151" t="s">
        <v>26</v>
      </c>
      <c r="D2959" s="152" t="s">
        <v>6770</v>
      </c>
    </row>
    <row r="2960" spans="1:4" x14ac:dyDescent="0.3">
      <c r="A2960" s="151">
        <v>91887</v>
      </c>
      <c r="B2960" s="151" t="s">
        <v>6771</v>
      </c>
      <c r="C2960" s="151" t="s">
        <v>26</v>
      </c>
      <c r="D2960" s="152" t="s">
        <v>3861</v>
      </c>
    </row>
    <row r="2961" spans="1:4" x14ac:dyDescent="0.3">
      <c r="A2961" s="151">
        <v>91889</v>
      </c>
      <c r="B2961" s="151" t="s">
        <v>6772</v>
      </c>
      <c r="C2961" s="151" t="s">
        <v>26</v>
      </c>
      <c r="D2961" s="152" t="s">
        <v>6773</v>
      </c>
    </row>
    <row r="2962" spans="1:4" x14ac:dyDescent="0.3">
      <c r="A2962" s="151">
        <v>91890</v>
      </c>
      <c r="B2962" s="151" t="s">
        <v>6774</v>
      </c>
      <c r="C2962" s="151" t="s">
        <v>26</v>
      </c>
      <c r="D2962" s="152" t="s">
        <v>6184</v>
      </c>
    </row>
    <row r="2963" spans="1:4" x14ac:dyDescent="0.3">
      <c r="A2963" s="151">
        <v>91892</v>
      </c>
      <c r="B2963" s="151" t="s">
        <v>6775</v>
      </c>
      <c r="C2963" s="151" t="s">
        <v>26</v>
      </c>
      <c r="D2963" s="152" t="s">
        <v>6776</v>
      </c>
    </row>
    <row r="2964" spans="1:4" x14ac:dyDescent="0.3">
      <c r="A2964" s="151">
        <v>91893</v>
      </c>
      <c r="B2964" s="151" t="s">
        <v>6777</v>
      </c>
      <c r="C2964" s="151" t="s">
        <v>26</v>
      </c>
      <c r="D2964" s="152" t="s">
        <v>6778</v>
      </c>
    </row>
    <row r="2965" spans="1:4" x14ac:dyDescent="0.3">
      <c r="A2965" s="151">
        <v>91895</v>
      </c>
      <c r="B2965" s="151" t="s">
        <v>6779</v>
      </c>
      <c r="C2965" s="151" t="s">
        <v>26</v>
      </c>
      <c r="D2965" s="152" t="s">
        <v>6780</v>
      </c>
    </row>
    <row r="2966" spans="1:4" x14ac:dyDescent="0.3">
      <c r="A2966" s="151">
        <v>91896</v>
      </c>
      <c r="B2966" s="151" t="s">
        <v>6781</v>
      </c>
      <c r="C2966" s="151" t="s">
        <v>26</v>
      </c>
      <c r="D2966" s="152" t="s">
        <v>6782</v>
      </c>
    </row>
    <row r="2967" spans="1:4" x14ac:dyDescent="0.3">
      <c r="A2967" s="151">
        <v>91898</v>
      </c>
      <c r="B2967" s="151" t="s">
        <v>6783</v>
      </c>
      <c r="C2967" s="151" t="s">
        <v>26</v>
      </c>
      <c r="D2967" s="152" t="s">
        <v>6784</v>
      </c>
    </row>
    <row r="2968" spans="1:4" x14ac:dyDescent="0.3">
      <c r="A2968" s="151">
        <v>91899</v>
      </c>
      <c r="B2968" s="151" t="s">
        <v>6785</v>
      </c>
      <c r="C2968" s="151" t="s">
        <v>26</v>
      </c>
      <c r="D2968" s="152" t="s">
        <v>6786</v>
      </c>
    </row>
    <row r="2969" spans="1:4" x14ac:dyDescent="0.3">
      <c r="A2969" s="151">
        <v>91901</v>
      </c>
      <c r="B2969" s="151" t="s">
        <v>6787</v>
      </c>
      <c r="C2969" s="151" t="s">
        <v>26</v>
      </c>
      <c r="D2969" s="152" t="s">
        <v>6202</v>
      </c>
    </row>
    <row r="2970" spans="1:4" x14ac:dyDescent="0.3">
      <c r="A2970" s="151">
        <v>91902</v>
      </c>
      <c r="B2970" s="151" t="s">
        <v>6788</v>
      </c>
      <c r="C2970" s="151" t="s">
        <v>26</v>
      </c>
      <c r="D2970" s="152" t="s">
        <v>3490</v>
      </c>
    </row>
    <row r="2971" spans="1:4" x14ac:dyDescent="0.3">
      <c r="A2971" s="151">
        <v>91904</v>
      </c>
      <c r="B2971" s="151" t="s">
        <v>6789</v>
      </c>
      <c r="C2971" s="151" t="s">
        <v>26</v>
      </c>
      <c r="D2971" s="152" t="s">
        <v>6790</v>
      </c>
    </row>
    <row r="2972" spans="1:4" x14ac:dyDescent="0.3">
      <c r="A2972" s="151">
        <v>91905</v>
      </c>
      <c r="B2972" s="151" t="s">
        <v>6791</v>
      </c>
      <c r="C2972" s="151" t="s">
        <v>26</v>
      </c>
      <c r="D2972" s="152" t="s">
        <v>6792</v>
      </c>
    </row>
    <row r="2973" spans="1:4" x14ac:dyDescent="0.3">
      <c r="A2973" s="151">
        <v>91907</v>
      </c>
      <c r="B2973" s="151" t="s">
        <v>6793</v>
      </c>
      <c r="C2973" s="151" t="s">
        <v>26</v>
      </c>
      <c r="D2973" s="152" t="s">
        <v>6794</v>
      </c>
    </row>
    <row r="2974" spans="1:4" x14ac:dyDescent="0.3">
      <c r="A2974" s="151">
        <v>91908</v>
      </c>
      <c r="B2974" s="151" t="s">
        <v>6795</v>
      </c>
      <c r="C2974" s="151" t="s">
        <v>26</v>
      </c>
      <c r="D2974" s="152" t="s">
        <v>6182</v>
      </c>
    </row>
    <row r="2975" spans="1:4" x14ac:dyDescent="0.3">
      <c r="A2975" s="151">
        <v>91910</v>
      </c>
      <c r="B2975" s="151" t="s">
        <v>6796</v>
      </c>
      <c r="C2975" s="151" t="s">
        <v>26</v>
      </c>
      <c r="D2975" s="152" t="s">
        <v>6797</v>
      </c>
    </row>
    <row r="2976" spans="1:4" x14ac:dyDescent="0.3">
      <c r="A2976" s="151">
        <v>91911</v>
      </c>
      <c r="B2976" s="151" t="s">
        <v>6798</v>
      </c>
      <c r="C2976" s="151" t="s">
        <v>26</v>
      </c>
      <c r="D2976" s="152" t="s">
        <v>6799</v>
      </c>
    </row>
    <row r="2977" spans="1:4" x14ac:dyDescent="0.3">
      <c r="A2977" s="151">
        <v>91913</v>
      </c>
      <c r="B2977" s="151" t="s">
        <v>6800</v>
      </c>
      <c r="C2977" s="151" t="s">
        <v>26</v>
      </c>
      <c r="D2977" s="152" t="s">
        <v>6801</v>
      </c>
    </row>
    <row r="2978" spans="1:4" x14ac:dyDescent="0.3">
      <c r="A2978" s="151">
        <v>91914</v>
      </c>
      <c r="B2978" s="151" t="s">
        <v>6802</v>
      </c>
      <c r="C2978" s="151" t="s">
        <v>26</v>
      </c>
      <c r="D2978" s="152" t="s">
        <v>6803</v>
      </c>
    </row>
    <row r="2979" spans="1:4" x14ac:dyDescent="0.3">
      <c r="A2979" s="151">
        <v>91916</v>
      </c>
      <c r="B2979" s="151" t="s">
        <v>6804</v>
      </c>
      <c r="C2979" s="151" t="s">
        <v>26</v>
      </c>
      <c r="D2979" s="152" t="s">
        <v>6805</v>
      </c>
    </row>
    <row r="2980" spans="1:4" x14ac:dyDescent="0.3">
      <c r="A2980" s="151">
        <v>91917</v>
      </c>
      <c r="B2980" s="151" t="s">
        <v>6806</v>
      </c>
      <c r="C2980" s="151" t="s">
        <v>26</v>
      </c>
      <c r="D2980" s="152" t="s">
        <v>6807</v>
      </c>
    </row>
    <row r="2981" spans="1:4" x14ac:dyDescent="0.3">
      <c r="A2981" s="151">
        <v>91919</v>
      </c>
      <c r="B2981" s="151" t="s">
        <v>6808</v>
      </c>
      <c r="C2981" s="151" t="s">
        <v>26</v>
      </c>
      <c r="D2981" s="152" t="s">
        <v>2248</v>
      </c>
    </row>
    <row r="2982" spans="1:4" x14ac:dyDescent="0.3">
      <c r="A2982" s="151">
        <v>91920</v>
      </c>
      <c r="B2982" s="151" t="s">
        <v>796</v>
      </c>
      <c r="C2982" s="151" t="s">
        <v>26</v>
      </c>
      <c r="D2982" s="152" t="s">
        <v>6809</v>
      </c>
    </row>
    <row r="2983" spans="1:4" x14ac:dyDescent="0.3">
      <c r="A2983" s="151">
        <v>91922</v>
      </c>
      <c r="B2983" s="151" t="s">
        <v>6810</v>
      </c>
      <c r="C2983" s="151" t="s">
        <v>26</v>
      </c>
      <c r="D2983" s="152" t="s">
        <v>6811</v>
      </c>
    </row>
    <row r="2984" spans="1:4" x14ac:dyDescent="0.3">
      <c r="A2984" s="151">
        <v>93013</v>
      </c>
      <c r="B2984" s="151" t="s">
        <v>6812</v>
      </c>
      <c r="C2984" s="151" t="s">
        <v>26</v>
      </c>
      <c r="D2984" s="152" t="s">
        <v>3476</v>
      </c>
    </row>
    <row r="2985" spans="1:4" x14ac:dyDescent="0.3">
      <c r="A2985" s="151">
        <v>93014</v>
      </c>
      <c r="B2985" s="151" t="s">
        <v>6813</v>
      </c>
      <c r="C2985" s="151" t="s">
        <v>26</v>
      </c>
      <c r="D2985" s="152" t="s">
        <v>6814</v>
      </c>
    </row>
    <row r="2986" spans="1:4" x14ac:dyDescent="0.3">
      <c r="A2986" s="151">
        <v>93015</v>
      </c>
      <c r="B2986" s="151" t="s">
        <v>6815</v>
      </c>
      <c r="C2986" s="151" t="s">
        <v>26</v>
      </c>
      <c r="D2986" s="152" t="s">
        <v>6816</v>
      </c>
    </row>
    <row r="2987" spans="1:4" x14ac:dyDescent="0.3">
      <c r="A2987" s="151">
        <v>93016</v>
      </c>
      <c r="B2987" s="151" t="s">
        <v>6817</v>
      </c>
      <c r="C2987" s="151" t="s">
        <v>26</v>
      </c>
      <c r="D2987" s="152" t="s">
        <v>6818</v>
      </c>
    </row>
    <row r="2988" spans="1:4" x14ac:dyDescent="0.3">
      <c r="A2988" s="151">
        <v>93017</v>
      </c>
      <c r="B2988" s="151" t="s">
        <v>6819</v>
      </c>
      <c r="C2988" s="151" t="s">
        <v>26</v>
      </c>
      <c r="D2988" s="152" t="s">
        <v>1545</v>
      </c>
    </row>
    <row r="2989" spans="1:4" x14ac:dyDescent="0.3">
      <c r="A2989" s="151">
        <v>93018</v>
      </c>
      <c r="B2989" s="151" t="s">
        <v>6820</v>
      </c>
      <c r="C2989" s="151" t="s">
        <v>26</v>
      </c>
      <c r="D2989" s="152" t="s">
        <v>6821</v>
      </c>
    </row>
    <row r="2990" spans="1:4" x14ac:dyDescent="0.3">
      <c r="A2990" s="151">
        <v>93020</v>
      </c>
      <c r="B2990" s="151" t="s">
        <v>6822</v>
      </c>
      <c r="C2990" s="151" t="s">
        <v>26</v>
      </c>
      <c r="D2990" s="152" t="s">
        <v>6823</v>
      </c>
    </row>
    <row r="2991" spans="1:4" x14ac:dyDescent="0.3">
      <c r="A2991" s="151">
        <v>93022</v>
      </c>
      <c r="B2991" s="151" t="s">
        <v>6824</v>
      </c>
      <c r="C2991" s="151" t="s">
        <v>26</v>
      </c>
      <c r="D2991" s="152" t="s">
        <v>6825</v>
      </c>
    </row>
    <row r="2992" spans="1:4" x14ac:dyDescent="0.3">
      <c r="A2992" s="151">
        <v>93024</v>
      </c>
      <c r="B2992" s="151" t="s">
        <v>6826</v>
      </c>
      <c r="C2992" s="151" t="s">
        <v>26</v>
      </c>
      <c r="D2992" s="152" t="s">
        <v>6827</v>
      </c>
    </row>
    <row r="2993" spans="1:4" x14ac:dyDescent="0.3">
      <c r="A2993" s="151">
        <v>93026</v>
      </c>
      <c r="B2993" s="151" t="s">
        <v>6828</v>
      </c>
      <c r="C2993" s="151" t="s">
        <v>26</v>
      </c>
      <c r="D2993" s="152" t="s">
        <v>6829</v>
      </c>
    </row>
    <row r="2994" spans="1:4" x14ac:dyDescent="0.3">
      <c r="A2994" s="151">
        <v>97559</v>
      </c>
      <c r="B2994" s="151" t="s">
        <v>6830</v>
      </c>
      <c r="C2994" s="151" t="s">
        <v>26</v>
      </c>
      <c r="D2994" s="152" t="s">
        <v>6831</v>
      </c>
    </row>
    <row r="2995" spans="1:4" x14ac:dyDescent="0.3">
      <c r="A2995" s="151">
        <v>97562</v>
      </c>
      <c r="B2995" s="151" t="s">
        <v>6832</v>
      </c>
      <c r="C2995" s="151" t="s">
        <v>26</v>
      </c>
      <c r="D2995" s="152" t="s">
        <v>6833</v>
      </c>
    </row>
    <row r="2996" spans="1:4" x14ac:dyDescent="0.3">
      <c r="A2996" s="151">
        <v>97564</v>
      </c>
      <c r="B2996" s="151" t="s">
        <v>6834</v>
      </c>
      <c r="C2996" s="151" t="s">
        <v>26</v>
      </c>
      <c r="D2996" s="152" t="s">
        <v>6835</v>
      </c>
    </row>
    <row r="2997" spans="1:4" x14ac:dyDescent="0.3">
      <c r="A2997" s="151">
        <v>104395</v>
      </c>
      <c r="B2997" s="151" t="s">
        <v>6836</v>
      </c>
      <c r="C2997" s="151" t="s">
        <v>26</v>
      </c>
      <c r="D2997" s="152" t="s">
        <v>6837</v>
      </c>
    </row>
    <row r="2998" spans="1:4" x14ac:dyDescent="0.3">
      <c r="A2998" s="151">
        <v>91924</v>
      </c>
      <c r="B2998" s="151" t="s">
        <v>141</v>
      </c>
      <c r="C2998" s="151" t="s">
        <v>31</v>
      </c>
      <c r="D2998" s="152" t="s">
        <v>6838</v>
      </c>
    </row>
    <row r="2999" spans="1:4" x14ac:dyDescent="0.3">
      <c r="A2999" s="151">
        <v>91925</v>
      </c>
      <c r="B2999" s="151" t="s">
        <v>6839</v>
      </c>
      <c r="C2999" s="151" t="s">
        <v>31</v>
      </c>
      <c r="D2999" s="152" t="s">
        <v>3402</v>
      </c>
    </row>
    <row r="3000" spans="1:4" x14ac:dyDescent="0.3">
      <c r="A3000" s="151">
        <v>91926</v>
      </c>
      <c r="B3000" s="151" t="s">
        <v>142</v>
      </c>
      <c r="C3000" s="151" t="s">
        <v>31</v>
      </c>
      <c r="D3000" s="152" t="s">
        <v>6840</v>
      </c>
    </row>
    <row r="3001" spans="1:4" x14ac:dyDescent="0.3">
      <c r="A3001" s="151">
        <v>91927</v>
      </c>
      <c r="B3001" s="151" t="s">
        <v>6841</v>
      </c>
      <c r="C3001" s="151" t="s">
        <v>31</v>
      </c>
      <c r="D3001" s="152" t="s">
        <v>3492</v>
      </c>
    </row>
    <row r="3002" spans="1:4" x14ac:dyDescent="0.3">
      <c r="A3002" s="151">
        <v>91928</v>
      </c>
      <c r="B3002" s="151" t="s">
        <v>143</v>
      </c>
      <c r="C3002" s="151" t="s">
        <v>31</v>
      </c>
      <c r="D3002" s="152" t="s">
        <v>6842</v>
      </c>
    </row>
    <row r="3003" spans="1:4" x14ac:dyDescent="0.3">
      <c r="A3003" s="151">
        <v>91929</v>
      </c>
      <c r="B3003" s="151" t="s">
        <v>6843</v>
      </c>
      <c r="C3003" s="151" t="s">
        <v>31</v>
      </c>
      <c r="D3003" s="152" t="s">
        <v>6844</v>
      </c>
    </row>
    <row r="3004" spans="1:4" x14ac:dyDescent="0.3">
      <c r="A3004" s="151">
        <v>91930</v>
      </c>
      <c r="B3004" s="151" t="s">
        <v>144</v>
      </c>
      <c r="C3004" s="151" t="s">
        <v>31</v>
      </c>
      <c r="D3004" s="152" t="s">
        <v>6845</v>
      </c>
    </row>
    <row r="3005" spans="1:4" x14ac:dyDescent="0.3">
      <c r="A3005" s="151">
        <v>91931</v>
      </c>
      <c r="B3005" s="151" t="s">
        <v>797</v>
      </c>
      <c r="C3005" s="151" t="s">
        <v>31</v>
      </c>
      <c r="D3005" s="152" t="s">
        <v>6846</v>
      </c>
    </row>
    <row r="3006" spans="1:4" x14ac:dyDescent="0.3">
      <c r="A3006" s="151">
        <v>91932</v>
      </c>
      <c r="B3006" s="151" t="s">
        <v>6847</v>
      </c>
      <c r="C3006" s="151" t="s">
        <v>31</v>
      </c>
      <c r="D3006" s="152" t="s">
        <v>6848</v>
      </c>
    </row>
    <row r="3007" spans="1:4" x14ac:dyDescent="0.3">
      <c r="A3007" s="151">
        <v>91933</v>
      </c>
      <c r="B3007" s="151" t="s">
        <v>6849</v>
      </c>
      <c r="C3007" s="151" t="s">
        <v>31</v>
      </c>
      <c r="D3007" s="152" t="s">
        <v>6850</v>
      </c>
    </row>
    <row r="3008" spans="1:4" x14ac:dyDescent="0.3">
      <c r="A3008" s="151">
        <v>91934</v>
      </c>
      <c r="B3008" s="151" t="s">
        <v>6851</v>
      </c>
      <c r="C3008" s="151" t="s">
        <v>31</v>
      </c>
      <c r="D3008" s="152" t="s">
        <v>6852</v>
      </c>
    </row>
    <row r="3009" spans="1:4" x14ac:dyDescent="0.3">
      <c r="A3009" s="151">
        <v>91935</v>
      </c>
      <c r="B3009" s="151" t="s">
        <v>591</v>
      </c>
      <c r="C3009" s="151" t="s">
        <v>31</v>
      </c>
      <c r="D3009" s="152" t="s">
        <v>6853</v>
      </c>
    </row>
    <row r="3010" spans="1:4" x14ac:dyDescent="0.3">
      <c r="A3010" s="151">
        <v>92979</v>
      </c>
      <c r="B3010" s="151" t="s">
        <v>6854</v>
      </c>
      <c r="C3010" s="151" t="s">
        <v>31</v>
      </c>
      <c r="D3010" s="152" t="s">
        <v>1346</v>
      </c>
    </row>
    <row r="3011" spans="1:4" x14ac:dyDescent="0.3">
      <c r="A3011" s="151">
        <v>92980</v>
      </c>
      <c r="B3011" s="151" t="s">
        <v>6855</v>
      </c>
      <c r="C3011" s="151" t="s">
        <v>31</v>
      </c>
      <c r="D3011" s="152" t="s">
        <v>6856</v>
      </c>
    </row>
    <row r="3012" spans="1:4" x14ac:dyDescent="0.3">
      <c r="A3012" s="151">
        <v>92981</v>
      </c>
      <c r="B3012" s="151" t="s">
        <v>6857</v>
      </c>
      <c r="C3012" s="151" t="s">
        <v>31</v>
      </c>
      <c r="D3012" s="152" t="s">
        <v>2132</v>
      </c>
    </row>
    <row r="3013" spans="1:4" x14ac:dyDescent="0.3">
      <c r="A3013" s="151">
        <v>92982</v>
      </c>
      <c r="B3013" s="151" t="s">
        <v>6858</v>
      </c>
      <c r="C3013" s="151" t="s">
        <v>31</v>
      </c>
      <c r="D3013" s="152" t="s">
        <v>3706</v>
      </c>
    </row>
    <row r="3014" spans="1:4" x14ac:dyDescent="0.3">
      <c r="A3014" s="151">
        <v>92984</v>
      </c>
      <c r="B3014" s="151" t="s">
        <v>592</v>
      </c>
      <c r="C3014" s="151" t="s">
        <v>31</v>
      </c>
      <c r="D3014" s="152" t="s">
        <v>6859</v>
      </c>
    </row>
    <row r="3015" spans="1:4" x14ac:dyDescent="0.3">
      <c r="A3015" s="151">
        <v>92986</v>
      </c>
      <c r="B3015" s="151" t="s">
        <v>593</v>
      </c>
      <c r="C3015" s="151" t="s">
        <v>31</v>
      </c>
      <c r="D3015" s="152" t="s">
        <v>6860</v>
      </c>
    </row>
    <row r="3016" spans="1:4" x14ac:dyDescent="0.3">
      <c r="A3016" s="151">
        <v>92988</v>
      </c>
      <c r="B3016" s="151" t="s">
        <v>594</v>
      </c>
      <c r="C3016" s="151" t="s">
        <v>31</v>
      </c>
      <c r="D3016" s="152" t="s">
        <v>6861</v>
      </c>
    </row>
    <row r="3017" spans="1:4" x14ac:dyDescent="0.3">
      <c r="A3017" s="151">
        <v>92990</v>
      </c>
      <c r="B3017" s="151" t="s">
        <v>6862</v>
      </c>
      <c r="C3017" s="151" t="s">
        <v>31</v>
      </c>
      <c r="D3017" s="152" t="s">
        <v>6863</v>
      </c>
    </row>
    <row r="3018" spans="1:4" x14ac:dyDescent="0.3">
      <c r="A3018" s="151">
        <v>92992</v>
      </c>
      <c r="B3018" s="151" t="s">
        <v>6864</v>
      </c>
      <c r="C3018" s="151" t="s">
        <v>31</v>
      </c>
      <c r="D3018" s="152" t="s">
        <v>6865</v>
      </c>
    </row>
    <row r="3019" spans="1:4" x14ac:dyDescent="0.3">
      <c r="A3019" s="151">
        <v>92994</v>
      </c>
      <c r="B3019" s="151" t="s">
        <v>6866</v>
      </c>
      <c r="C3019" s="151" t="s">
        <v>31</v>
      </c>
      <c r="D3019" s="152" t="s">
        <v>6867</v>
      </c>
    </row>
    <row r="3020" spans="1:4" x14ac:dyDescent="0.3">
      <c r="A3020" s="151">
        <v>92996</v>
      </c>
      <c r="B3020" s="151" t="s">
        <v>6868</v>
      </c>
      <c r="C3020" s="151" t="s">
        <v>31</v>
      </c>
      <c r="D3020" s="152" t="s">
        <v>6869</v>
      </c>
    </row>
    <row r="3021" spans="1:4" x14ac:dyDescent="0.3">
      <c r="A3021" s="151">
        <v>92998</v>
      </c>
      <c r="B3021" s="151" t="s">
        <v>6870</v>
      </c>
      <c r="C3021" s="151" t="s">
        <v>31</v>
      </c>
      <c r="D3021" s="152" t="s">
        <v>6871</v>
      </c>
    </row>
    <row r="3022" spans="1:4" x14ac:dyDescent="0.3">
      <c r="A3022" s="151">
        <v>93000</v>
      </c>
      <c r="B3022" s="151" t="s">
        <v>6872</v>
      </c>
      <c r="C3022" s="151" t="s">
        <v>31</v>
      </c>
      <c r="D3022" s="152" t="s">
        <v>6873</v>
      </c>
    </row>
    <row r="3023" spans="1:4" x14ac:dyDescent="0.3">
      <c r="A3023" s="151">
        <v>93002</v>
      </c>
      <c r="B3023" s="151" t="s">
        <v>6874</v>
      </c>
      <c r="C3023" s="151" t="s">
        <v>31</v>
      </c>
      <c r="D3023" s="152" t="s">
        <v>6875</v>
      </c>
    </row>
    <row r="3024" spans="1:4" x14ac:dyDescent="0.3">
      <c r="A3024" s="151">
        <v>101884</v>
      </c>
      <c r="B3024" s="151" t="s">
        <v>6876</v>
      </c>
      <c r="C3024" s="151" t="s">
        <v>31</v>
      </c>
      <c r="D3024" s="152" t="s">
        <v>6877</v>
      </c>
    </row>
    <row r="3025" spans="1:4" x14ac:dyDescent="0.3">
      <c r="A3025" s="151">
        <v>101885</v>
      </c>
      <c r="B3025" s="151" t="s">
        <v>6878</v>
      </c>
      <c r="C3025" s="151" t="s">
        <v>31</v>
      </c>
      <c r="D3025" s="152" t="s">
        <v>6879</v>
      </c>
    </row>
    <row r="3026" spans="1:4" x14ac:dyDescent="0.3">
      <c r="A3026" s="151">
        <v>101886</v>
      </c>
      <c r="B3026" s="151" t="s">
        <v>6880</v>
      </c>
      <c r="C3026" s="151" t="s">
        <v>31</v>
      </c>
      <c r="D3026" s="152" t="s">
        <v>6881</v>
      </c>
    </row>
    <row r="3027" spans="1:4" x14ac:dyDescent="0.3">
      <c r="A3027" s="151">
        <v>101887</v>
      </c>
      <c r="B3027" s="151" t="s">
        <v>6882</v>
      </c>
      <c r="C3027" s="151" t="s">
        <v>31</v>
      </c>
      <c r="D3027" s="152" t="s">
        <v>6883</v>
      </c>
    </row>
    <row r="3028" spans="1:4" x14ac:dyDescent="0.3">
      <c r="A3028" s="151">
        <v>101888</v>
      </c>
      <c r="B3028" s="151" t="s">
        <v>6884</v>
      </c>
      <c r="C3028" s="151" t="s">
        <v>31</v>
      </c>
      <c r="D3028" s="152" t="s">
        <v>6885</v>
      </c>
    </row>
    <row r="3029" spans="1:4" x14ac:dyDescent="0.3">
      <c r="A3029" s="151">
        <v>101889</v>
      </c>
      <c r="B3029" s="151" t="s">
        <v>6886</v>
      </c>
      <c r="C3029" s="151" t="s">
        <v>31</v>
      </c>
      <c r="D3029" s="152" t="s">
        <v>1266</v>
      </c>
    </row>
    <row r="3030" spans="1:4" x14ac:dyDescent="0.3">
      <c r="A3030" s="151">
        <v>91936</v>
      </c>
      <c r="B3030" s="151" t="s">
        <v>6887</v>
      </c>
      <c r="C3030" s="151" t="s">
        <v>26</v>
      </c>
      <c r="D3030" s="152" t="s">
        <v>2408</v>
      </c>
    </row>
    <row r="3031" spans="1:4" x14ac:dyDescent="0.3">
      <c r="A3031" s="151">
        <v>91937</v>
      </c>
      <c r="B3031" s="151" t="s">
        <v>140</v>
      </c>
      <c r="C3031" s="151" t="s">
        <v>26</v>
      </c>
      <c r="D3031" s="152" t="s">
        <v>6888</v>
      </c>
    </row>
    <row r="3032" spans="1:4" x14ac:dyDescent="0.3">
      <c r="A3032" s="151">
        <v>91939</v>
      </c>
      <c r="B3032" s="151" t="s">
        <v>6889</v>
      </c>
      <c r="C3032" s="151" t="s">
        <v>26</v>
      </c>
      <c r="D3032" s="152" t="s">
        <v>6890</v>
      </c>
    </row>
    <row r="3033" spans="1:4" x14ac:dyDescent="0.3">
      <c r="A3033" s="151">
        <v>91940</v>
      </c>
      <c r="B3033" s="151" t="s">
        <v>228</v>
      </c>
      <c r="C3033" s="151" t="s">
        <v>26</v>
      </c>
      <c r="D3033" s="152" t="s">
        <v>1228</v>
      </c>
    </row>
    <row r="3034" spans="1:4" x14ac:dyDescent="0.3">
      <c r="A3034" s="151">
        <v>91941</v>
      </c>
      <c r="B3034" s="151" t="s">
        <v>6891</v>
      </c>
      <c r="C3034" s="151" t="s">
        <v>26</v>
      </c>
      <c r="D3034" s="152" t="s">
        <v>6892</v>
      </c>
    </row>
    <row r="3035" spans="1:4" x14ac:dyDescent="0.3">
      <c r="A3035" s="151">
        <v>91942</v>
      </c>
      <c r="B3035" s="151" t="s">
        <v>6893</v>
      </c>
      <c r="C3035" s="151" t="s">
        <v>26</v>
      </c>
      <c r="D3035" s="152" t="s">
        <v>5661</v>
      </c>
    </row>
    <row r="3036" spans="1:4" x14ac:dyDescent="0.3">
      <c r="A3036" s="151">
        <v>91943</v>
      </c>
      <c r="B3036" s="151" t="s">
        <v>6894</v>
      </c>
      <c r="C3036" s="151" t="s">
        <v>26</v>
      </c>
      <c r="D3036" s="152" t="s">
        <v>6895</v>
      </c>
    </row>
    <row r="3037" spans="1:4" x14ac:dyDescent="0.3">
      <c r="A3037" s="151">
        <v>91944</v>
      </c>
      <c r="B3037" s="151" t="s">
        <v>6896</v>
      </c>
      <c r="C3037" s="151" t="s">
        <v>26</v>
      </c>
      <c r="D3037" s="152" t="s">
        <v>6897</v>
      </c>
    </row>
    <row r="3038" spans="1:4" x14ac:dyDescent="0.3">
      <c r="A3038" s="151">
        <v>92865</v>
      </c>
      <c r="B3038" s="151" t="s">
        <v>6898</v>
      </c>
      <c r="C3038" s="151" t="s">
        <v>26</v>
      </c>
      <c r="D3038" s="152" t="s">
        <v>3088</v>
      </c>
    </row>
    <row r="3039" spans="1:4" x14ac:dyDescent="0.3">
      <c r="A3039" s="151">
        <v>92866</v>
      </c>
      <c r="B3039" s="151" t="s">
        <v>6899</v>
      </c>
      <c r="C3039" s="151" t="s">
        <v>26</v>
      </c>
      <c r="D3039" s="152" t="s">
        <v>6900</v>
      </c>
    </row>
    <row r="3040" spans="1:4" x14ac:dyDescent="0.3">
      <c r="A3040" s="151">
        <v>92867</v>
      </c>
      <c r="B3040" s="151" t="s">
        <v>6901</v>
      </c>
      <c r="C3040" s="151" t="s">
        <v>26</v>
      </c>
      <c r="D3040" s="152" t="s">
        <v>6902</v>
      </c>
    </row>
    <row r="3041" spans="1:4" x14ac:dyDescent="0.3">
      <c r="A3041" s="151">
        <v>92868</v>
      </c>
      <c r="B3041" s="151" t="s">
        <v>420</v>
      </c>
      <c r="C3041" s="151" t="s">
        <v>26</v>
      </c>
      <c r="D3041" s="152" t="s">
        <v>6903</v>
      </c>
    </row>
    <row r="3042" spans="1:4" x14ac:dyDescent="0.3">
      <c r="A3042" s="151">
        <v>92869</v>
      </c>
      <c r="B3042" s="151" t="s">
        <v>6904</v>
      </c>
      <c r="C3042" s="151" t="s">
        <v>26</v>
      </c>
      <c r="D3042" s="152" t="s">
        <v>6054</v>
      </c>
    </row>
    <row r="3043" spans="1:4" x14ac:dyDescent="0.3">
      <c r="A3043" s="151">
        <v>92870</v>
      </c>
      <c r="B3043" s="151" t="s">
        <v>6905</v>
      </c>
      <c r="C3043" s="151" t="s">
        <v>26</v>
      </c>
      <c r="D3043" s="152" t="s">
        <v>6906</v>
      </c>
    </row>
    <row r="3044" spans="1:4" x14ac:dyDescent="0.3">
      <c r="A3044" s="151">
        <v>92871</v>
      </c>
      <c r="B3044" s="151" t="s">
        <v>6907</v>
      </c>
      <c r="C3044" s="151" t="s">
        <v>26</v>
      </c>
      <c r="D3044" s="152" t="s">
        <v>6908</v>
      </c>
    </row>
    <row r="3045" spans="1:4" x14ac:dyDescent="0.3">
      <c r="A3045" s="151">
        <v>92872</v>
      </c>
      <c r="B3045" s="151" t="s">
        <v>6909</v>
      </c>
      <c r="C3045" s="151" t="s">
        <v>26</v>
      </c>
      <c r="D3045" s="152" t="s">
        <v>3861</v>
      </c>
    </row>
    <row r="3046" spans="1:4" x14ac:dyDescent="0.3">
      <c r="A3046" s="151">
        <v>95777</v>
      </c>
      <c r="B3046" s="151" t="s">
        <v>6910</v>
      </c>
      <c r="C3046" s="151" t="s">
        <v>26</v>
      </c>
      <c r="D3046" s="152" t="s">
        <v>6911</v>
      </c>
    </row>
    <row r="3047" spans="1:4" x14ac:dyDescent="0.3">
      <c r="A3047" s="151">
        <v>95778</v>
      </c>
      <c r="B3047" s="151" t="s">
        <v>6912</v>
      </c>
      <c r="C3047" s="151" t="s">
        <v>26</v>
      </c>
      <c r="D3047" s="152" t="s">
        <v>6913</v>
      </c>
    </row>
    <row r="3048" spans="1:4" x14ac:dyDescent="0.3">
      <c r="A3048" s="151">
        <v>95779</v>
      </c>
      <c r="B3048" s="151" t="s">
        <v>6914</v>
      </c>
      <c r="C3048" s="151" t="s">
        <v>26</v>
      </c>
      <c r="D3048" s="152" t="s">
        <v>6915</v>
      </c>
    </row>
    <row r="3049" spans="1:4" x14ac:dyDescent="0.3">
      <c r="A3049" s="151">
        <v>95780</v>
      </c>
      <c r="B3049" s="151" t="s">
        <v>6916</v>
      </c>
      <c r="C3049" s="151" t="s">
        <v>26</v>
      </c>
      <c r="D3049" s="152" t="s">
        <v>6917</v>
      </c>
    </row>
    <row r="3050" spans="1:4" x14ac:dyDescent="0.3">
      <c r="A3050" s="151">
        <v>95781</v>
      </c>
      <c r="B3050" s="151" t="s">
        <v>6918</v>
      </c>
      <c r="C3050" s="151" t="s">
        <v>26</v>
      </c>
      <c r="D3050" s="152" t="s">
        <v>6919</v>
      </c>
    </row>
    <row r="3051" spans="1:4" x14ac:dyDescent="0.3">
      <c r="A3051" s="151">
        <v>95782</v>
      </c>
      <c r="B3051" s="151" t="s">
        <v>6920</v>
      </c>
      <c r="C3051" s="151" t="s">
        <v>26</v>
      </c>
      <c r="D3051" s="152" t="s">
        <v>6921</v>
      </c>
    </row>
    <row r="3052" spans="1:4" x14ac:dyDescent="0.3">
      <c r="A3052" s="151">
        <v>95785</v>
      </c>
      <c r="B3052" s="151" t="s">
        <v>6922</v>
      </c>
      <c r="C3052" s="151" t="s">
        <v>26</v>
      </c>
      <c r="D3052" s="152" t="s">
        <v>6923</v>
      </c>
    </row>
    <row r="3053" spans="1:4" x14ac:dyDescent="0.3">
      <c r="A3053" s="151">
        <v>95787</v>
      </c>
      <c r="B3053" s="151" t="s">
        <v>6924</v>
      </c>
      <c r="C3053" s="151" t="s">
        <v>26</v>
      </c>
      <c r="D3053" s="152" t="s">
        <v>6394</v>
      </c>
    </row>
    <row r="3054" spans="1:4" x14ac:dyDescent="0.3">
      <c r="A3054" s="151">
        <v>95789</v>
      </c>
      <c r="B3054" s="151" t="s">
        <v>6925</v>
      </c>
      <c r="C3054" s="151" t="s">
        <v>26</v>
      </c>
      <c r="D3054" s="152" t="s">
        <v>6926</v>
      </c>
    </row>
    <row r="3055" spans="1:4" x14ac:dyDescent="0.3">
      <c r="A3055" s="151">
        <v>95791</v>
      </c>
      <c r="B3055" s="151" t="s">
        <v>6927</v>
      </c>
      <c r="C3055" s="151" t="s">
        <v>26</v>
      </c>
      <c r="D3055" s="152" t="s">
        <v>6928</v>
      </c>
    </row>
    <row r="3056" spans="1:4" x14ac:dyDescent="0.3">
      <c r="A3056" s="151">
        <v>95795</v>
      </c>
      <c r="B3056" s="151" t="s">
        <v>6929</v>
      </c>
      <c r="C3056" s="151" t="s">
        <v>26</v>
      </c>
      <c r="D3056" s="152" t="s">
        <v>6930</v>
      </c>
    </row>
    <row r="3057" spans="1:4" x14ac:dyDescent="0.3">
      <c r="A3057" s="151">
        <v>95796</v>
      </c>
      <c r="B3057" s="151" t="s">
        <v>6931</v>
      </c>
      <c r="C3057" s="151" t="s">
        <v>26</v>
      </c>
      <c r="D3057" s="152" t="s">
        <v>6932</v>
      </c>
    </row>
    <row r="3058" spans="1:4" x14ac:dyDescent="0.3">
      <c r="A3058" s="151">
        <v>95797</v>
      </c>
      <c r="B3058" s="151" t="s">
        <v>6933</v>
      </c>
      <c r="C3058" s="151" t="s">
        <v>26</v>
      </c>
      <c r="D3058" s="152" t="s">
        <v>2754</v>
      </c>
    </row>
    <row r="3059" spans="1:4" x14ac:dyDescent="0.3">
      <c r="A3059" s="151">
        <v>95801</v>
      </c>
      <c r="B3059" s="151" t="s">
        <v>6934</v>
      </c>
      <c r="C3059" s="151" t="s">
        <v>26</v>
      </c>
      <c r="D3059" s="152" t="s">
        <v>6935</v>
      </c>
    </row>
    <row r="3060" spans="1:4" x14ac:dyDescent="0.3">
      <c r="A3060" s="151">
        <v>95802</v>
      </c>
      <c r="B3060" s="151" t="s">
        <v>6936</v>
      </c>
      <c r="C3060" s="151" t="s">
        <v>26</v>
      </c>
      <c r="D3060" s="152" t="s">
        <v>6937</v>
      </c>
    </row>
    <row r="3061" spans="1:4" x14ac:dyDescent="0.3">
      <c r="A3061" s="151">
        <v>95803</v>
      </c>
      <c r="B3061" s="151" t="s">
        <v>6938</v>
      </c>
      <c r="C3061" s="151" t="s">
        <v>26</v>
      </c>
      <c r="D3061" s="152" t="s">
        <v>6939</v>
      </c>
    </row>
    <row r="3062" spans="1:4" x14ac:dyDescent="0.3">
      <c r="A3062" s="151">
        <v>95804</v>
      </c>
      <c r="B3062" s="151" t="s">
        <v>6940</v>
      </c>
      <c r="C3062" s="151" t="s">
        <v>26</v>
      </c>
      <c r="D3062" s="152" t="s">
        <v>6941</v>
      </c>
    </row>
    <row r="3063" spans="1:4" x14ac:dyDescent="0.3">
      <c r="A3063" s="151">
        <v>95805</v>
      </c>
      <c r="B3063" s="151" t="s">
        <v>6942</v>
      </c>
      <c r="C3063" s="151" t="s">
        <v>26</v>
      </c>
      <c r="D3063" s="152" t="s">
        <v>6943</v>
      </c>
    </row>
    <row r="3064" spans="1:4" x14ac:dyDescent="0.3">
      <c r="A3064" s="151">
        <v>95806</v>
      </c>
      <c r="B3064" s="151" t="s">
        <v>6944</v>
      </c>
      <c r="C3064" s="151" t="s">
        <v>26</v>
      </c>
      <c r="D3064" s="152" t="s">
        <v>6945</v>
      </c>
    </row>
    <row r="3065" spans="1:4" x14ac:dyDescent="0.3">
      <c r="A3065" s="151">
        <v>95807</v>
      </c>
      <c r="B3065" s="151" t="s">
        <v>6946</v>
      </c>
      <c r="C3065" s="151" t="s">
        <v>26</v>
      </c>
      <c r="D3065" s="152" t="s">
        <v>6947</v>
      </c>
    </row>
    <row r="3066" spans="1:4" x14ac:dyDescent="0.3">
      <c r="A3066" s="151">
        <v>95808</v>
      </c>
      <c r="B3066" s="151" t="s">
        <v>6948</v>
      </c>
      <c r="C3066" s="151" t="s">
        <v>26</v>
      </c>
      <c r="D3066" s="152" t="s">
        <v>6949</v>
      </c>
    </row>
    <row r="3067" spans="1:4" x14ac:dyDescent="0.3">
      <c r="A3067" s="151">
        <v>95809</v>
      </c>
      <c r="B3067" s="151" t="s">
        <v>6950</v>
      </c>
      <c r="C3067" s="151" t="s">
        <v>26</v>
      </c>
      <c r="D3067" s="152" t="s">
        <v>6951</v>
      </c>
    </row>
    <row r="3068" spans="1:4" x14ac:dyDescent="0.3">
      <c r="A3068" s="151">
        <v>95810</v>
      </c>
      <c r="B3068" s="151" t="s">
        <v>6952</v>
      </c>
      <c r="C3068" s="151" t="s">
        <v>26</v>
      </c>
      <c r="D3068" s="152" t="s">
        <v>6953</v>
      </c>
    </row>
    <row r="3069" spans="1:4" x14ac:dyDescent="0.3">
      <c r="A3069" s="151">
        <v>95811</v>
      </c>
      <c r="B3069" s="151" t="s">
        <v>6954</v>
      </c>
      <c r="C3069" s="151" t="s">
        <v>26</v>
      </c>
      <c r="D3069" s="152" t="s">
        <v>6955</v>
      </c>
    </row>
    <row r="3070" spans="1:4" x14ac:dyDescent="0.3">
      <c r="A3070" s="151">
        <v>95812</v>
      </c>
      <c r="B3070" s="151" t="s">
        <v>6956</v>
      </c>
      <c r="C3070" s="151" t="s">
        <v>26</v>
      </c>
      <c r="D3070" s="152" t="s">
        <v>6957</v>
      </c>
    </row>
    <row r="3071" spans="1:4" x14ac:dyDescent="0.3">
      <c r="A3071" s="151">
        <v>95813</v>
      </c>
      <c r="B3071" s="151" t="s">
        <v>6958</v>
      </c>
      <c r="C3071" s="151" t="s">
        <v>26</v>
      </c>
      <c r="D3071" s="152" t="s">
        <v>6959</v>
      </c>
    </row>
    <row r="3072" spans="1:4" x14ac:dyDescent="0.3">
      <c r="A3072" s="151">
        <v>95814</v>
      </c>
      <c r="B3072" s="151" t="s">
        <v>6960</v>
      </c>
      <c r="C3072" s="151" t="s">
        <v>26</v>
      </c>
      <c r="D3072" s="152" t="s">
        <v>6961</v>
      </c>
    </row>
    <row r="3073" spans="1:4" x14ac:dyDescent="0.3">
      <c r="A3073" s="151">
        <v>95815</v>
      </c>
      <c r="B3073" s="151" t="s">
        <v>6962</v>
      </c>
      <c r="C3073" s="151" t="s">
        <v>26</v>
      </c>
      <c r="D3073" s="152" t="s">
        <v>6963</v>
      </c>
    </row>
    <row r="3074" spans="1:4" x14ac:dyDescent="0.3">
      <c r="A3074" s="151">
        <v>95816</v>
      </c>
      <c r="B3074" s="151" t="s">
        <v>6964</v>
      </c>
      <c r="C3074" s="151" t="s">
        <v>26</v>
      </c>
      <c r="D3074" s="152" t="s">
        <v>6965</v>
      </c>
    </row>
    <row r="3075" spans="1:4" x14ac:dyDescent="0.3">
      <c r="A3075" s="151">
        <v>95817</v>
      </c>
      <c r="B3075" s="151" t="s">
        <v>6966</v>
      </c>
      <c r="C3075" s="151" t="s">
        <v>26</v>
      </c>
      <c r="D3075" s="152" t="s">
        <v>6967</v>
      </c>
    </row>
    <row r="3076" spans="1:4" x14ac:dyDescent="0.3">
      <c r="A3076" s="151">
        <v>95818</v>
      </c>
      <c r="B3076" s="151" t="s">
        <v>6968</v>
      </c>
      <c r="C3076" s="151" t="s">
        <v>26</v>
      </c>
      <c r="D3076" s="152" t="s">
        <v>6969</v>
      </c>
    </row>
    <row r="3077" spans="1:4" x14ac:dyDescent="0.3">
      <c r="A3077" s="151">
        <v>97881</v>
      </c>
      <c r="B3077" s="151" t="s">
        <v>6970</v>
      </c>
      <c r="C3077" s="151" t="s">
        <v>26</v>
      </c>
      <c r="D3077" s="152" t="s">
        <v>6971</v>
      </c>
    </row>
    <row r="3078" spans="1:4" x14ac:dyDescent="0.3">
      <c r="A3078" s="151">
        <v>97882</v>
      </c>
      <c r="B3078" s="151" t="s">
        <v>6972</v>
      </c>
      <c r="C3078" s="151" t="s">
        <v>26</v>
      </c>
      <c r="D3078" s="152" t="s">
        <v>6973</v>
      </c>
    </row>
    <row r="3079" spans="1:4" x14ac:dyDescent="0.3">
      <c r="A3079" s="151">
        <v>97883</v>
      </c>
      <c r="B3079" s="151" t="s">
        <v>6974</v>
      </c>
      <c r="C3079" s="151" t="s">
        <v>26</v>
      </c>
      <c r="D3079" s="152" t="s">
        <v>6975</v>
      </c>
    </row>
    <row r="3080" spans="1:4" x14ac:dyDescent="0.3">
      <c r="A3080" s="151">
        <v>97884</v>
      </c>
      <c r="B3080" s="151" t="s">
        <v>6976</v>
      </c>
      <c r="C3080" s="151" t="s">
        <v>26</v>
      </c>
      <c r="D3080" s="152" t="s">
        <v>6977</v>
      </c>
    </row>
    <row r="3081" spans="1:4" x14ac:dyDescent="0.3">
      <c r="A3081" s="151">
        <v>97885</v>
      </c>
      <c r="B3081" s="151" t="s">
        <v>6978</v>
      </c>
      <c r="C3081" s="151" t="s">
        <v>26</v>
      </c>
      <c r="D3081" s="152" t="s">
        <v>6979</v>
      </c>
    </row>
    <row r="3082" spans="1:4" x14ac:dyDescent="0.3">
      <c r="A3082" s="151">
        <v>97886</v>
      </c>
      <c r="B3082" s="151" t="s">
        <v>227</v>
      </c>
      <c r="C3082" s="151" t="s">
        <v>26</v>
      </c>
      <c r="D3082" s="152" t="s">
        <v>6980</v>
      </c>
    </row>
    <row r="3083" spans="1:4" x14ac:dyDescent="0.3">
      <c r="A3083" s="151">
        <v>97887</v>
      </c>
      <c r="B3083" s="151" t="s">
        <v>6981</v>
      </c>
      <c r="C3083" s="151" t="s">
        <v>26</v>
      </c>
      <c r="D3083" s="152" t="s">
        <v>6982</v>
      </c>
    </row>
    <row r="3084" spans="1:4" x14ac:dyDescent="0.3">
      <c r="A3084" s="151">
        <v>97888</v>
      </c>
      <c r="B3084" s="151" t="s">
        <v>6983</v>
      </c>
      <c r="C3084" s="151" t="s">
        <v>26</v>
      </c>
      <c r="D3084" s="152" t="s">
        <v>6984</v>
      </c>
    </row>
    <row r="3085" spans="1:4" x14ac:dyDescent="0.3">
      <c r="A3085" s="151">
        <v>97889</v>
      </c>
      <c r="B3085" s="151" t="s">
        <v>6985</v>
      </c>
      <c r="C3085" s="151" t="s">
        <v>26</v>
      </c>
      <c r="D3085" s="152" t="s">
        <v>6986</v>
      </c>
    </row>
    <row r="3086" spans="1:4" x14ac:dyDescent="0.3">
      <c r="A3086" s="151">
        <v>97890</v>
      </c>
      <c r="B3086" s="151" t="s">
        <v>6987</v>
      </c>
      <c r="C3086" s="151" t="s">
        <v>26</v>
      </c>
      <c r="D3086" s="152" t="s">
        <v>6988</v>
      </c>
    </row>
    <row r="3087" spans="1:4" x14ac:dyDescent="0.3">
      <c r="A3087" s="151">
        <v>97891</v>
      </c>
      <c r="B3087" s="151" t="s">
        <v>6989</v>
      </c>
      <c r="C3087" s="151" t="s">
        <v>26</v>
      </c>
      <c r="D3087" s="152" t="s">
        <v>6990</v>
      </c>
    </row>
    <row r="3088" spans="1:4" x14ac:dyDescent="0.3">
      <c r="A3088" s="151">
        <v>97892</v>
      </c>
      <c r="B3088" s="151" t="s">
        <v>6991</v>
      </c>
      <c r="C3088" s="151" t="s">
        <v>26</v>
      </c>
      <c r="D3088" s="152" t="s">
        <v>6992</v>
      </c>
    </row>
    <row r="3089" spans="1:4" x14ac:dyDescent="0.3">
      <c r="A3089" s="151">
        <v>97893</v>
      </c>
      <c r="B3089" s="151" t="s">
        <v>6993</v>
      </c>
      <c r="C3089" s="151" t="s">
        <v>26</v>
      </c>
      <c r="D3089" s="152" t="s">
        <v>6994</v>
      </c>
    </row>
    <row r="3090" spans="1:4" x14ac:dyDescent="0.3">
      <c r="A3090" s="151">
        <v>97894</v>
      </c>
      <c r="B3090" s="151" t="s">
        <v>6995</v>
      </c>
      <c r="C3090" s="151" t="s">
        <v>26</v>
      </c>
      <c r="D3090" s="152" t="s">
        <v>6996</v>
      </c>
    </row>
    <row r="3091" spans="1:4" x14ac:dyDescent="0.3">
      <c r="A3091" s="151">
        <v>104396</v>
      </c>
      <c r="B3091" s="151" t="s">
        <v>6997</v>
      </c>
      <c r="C3091" s="151" t="s">
        <v>26</v>
      </c>
      <c r="D3091" s="152" t="s">
        <v>6998</v>
      </c>
    </row>
    <row r="3092" spans="1:4" x14ac:dyDescent="0.3">
      <c r="A3092" s="151">
        <v>104397</v>
      </c>
      <c r="B3092" s="151" t="s">
        <v>6999</v>
      </c>
      <c r="C3092" s="151" t="s">
        <v>26</v>
      </c>
      <c r="D3092" s="152" t="s">
        <v>7000</v>
      </c>
    </row>
    <row r="3093" spans="1:4" x14ac:dyDescent="0.3">
      <c r="A3093" s="151">
        <v>104398</v>
      </c>
      <c r="B3093" s="151" t="s">
        <v>7001</v>
      </c>
      <c r="C3093" s="151" t="s">
        <v>26</v>
      </c>
      <c r="D3093" s="152" t="s">
        <v>7002</v>
      </c>
    </row>
    <row r="3094" spans="1:4" x14ac:dyDescent="0.3">
      <c r="A3094" s="151">
        <v>104399</v>
      </c>
      <c r="B3094" s="151" t="s">
        <v>7003</v>
      </c>
      <c r="C3094" s="151" t="s">
        <v>26</v>
      </c>
      <c r="D3094" s="152" t="s">
        <v>7004</v>
      </c>
    </row>
    <row r="3095" spans="1:4" x14ac:dyDescent="0.3">
      <c r="A3095" s="151">
        <v>104400</v>
      </c>
      <c r="B3095" s="151" t="s">
        <v>7005</v>
      </c>
      <c r="C3095" s="151" t="s">
        <v>26</v>
      </c>
      <c r="D3095" s="152" t="s">
        <v>7006</v>
      </c>
    </row>
    <row r="3096" spans="1:4" x14ac:dyDescent="0.3">
      <c r="A3096" s="151">
        <v>104401</v>
      </c>
      <c r="B3096" s="151" t="s">
        <v>7007</v>
      </c>
      <c r="C3096" s="151" t="s">
        <v>26</v>
      </c>
      <c r="D3096" s="152" t="s">
        <v>7008</v>
      </c>
    </row>
    <row r="3097" spans="1:4" x14ac:dyDescent="0.3">
      <c r="A3097" s="151">
        <v>104402</v>
      </c>
      <c r="B3097" s="151" t="s">
        <v>7009</v>
      </c>
      <c r="C3097" s="151" t="s">
        <v>26</v>
      </c>
      <c r="D3097" s="152" t="s">
        <v>7010</v>
      </c>
    </row>
    <row r="3098" spans="1:4" x14ac:dyDescent="0.3">
      <c r="A3098" s="151">
        <v>104403</v>
      </c>
      <c r="B3098" s="151" t="s">
        <v>7011</v>
      </c>
      <c r="C3098" s="151" t="s">
        <v>26</v>
      </c>
      <c r="D3098" s="152" t="s">
        <v>7012</v>
      </c>
    </row>
    <row r="3099" spans="1:4" x14ac:dyDescent="0.3">
      <c r="A3099" s="151">
        <v>104404</v>
      </c>
      <c r="B3099" s="151" t="s">
        <v>7013</v>
      </c>
      <c r="C3099" s="151" t="s">
        <v>26</v>
      </c>
      <c r="D3099" s="152" t="s">
        <v>7014</v>
      </c>
    </row>
    <row r="3100" spans="1:4" x14ac:dyDescent="0.3">
      <c r="A3100" s="151">
        <v>104405</v>
      </c>
      <c r="B3100" s="151" t="s">
        <v>7015</v>
      </c>
      <c r="C3100" s="151" t="s">
        <v>26</v>
      </c>
      <c r="D3100" s="152" t="s">
        <v>7016</v>
      </c>
    </row>
    <row r="3101" spans="1:4" x14ac:dyDescent="0.3">
      <c r="A3101" s="151">
        <v>93653</v>
      </c>
      <c r="B3101" s="151" t="s">
        <v>598</v>
      </c>
      <c r="C3101" s="151" t="s">
        <v>26</v>
      </c>
      <c r="D3101" s="152" t="s">
        <v>7017</v>
      </c>
    </row>
    <row r="3102" spans="1:4" x14ac:dyDescent="0.3">
      <c r="A3102" s="151">
        <v>93654</v>
      </c>
      <c r="B3102" s="151" t="s">
        <v>148</v>
      </c>
      <c r="C3102" s="151" t="s">
        <v>26</v>
      </c>
      <c r="D3102" s="152" t="s">
        <v>1280</v>
      </c>
    </row>
    <row r="3103" spans="1:4" x14ac:dyDescent="0.3">
      <c r="A3103" s="151">
        <v>93655</v>
      </c>
      <c r="B3103" s="151" t="s">
        <v>7018</v>
      </c>
      <c r="C3103" s="151" t="s">
        <v>26</v>
      </c>
      <c r="D3103" s="152" t="s">
        <v>6741</v>
      </c>
    </row>
    <row r="3104" spans="1:4" x14ac:dyDescent="0.3">
      <c r="A3104" s="151">
        <v>93656</v>
      </c>
      <c r="B3104" s="151" t="s">
        <v>7019</v>
      </c>
      <c r="C3104" s="151" t="s">
        <v>26</v>
      </c>
      <c r="D3104" s="152" t="s">
        <v>6741</v>
      </c>
    </row>
    <row r="3105" spans="1:4" x14ac:dyDescent="0.3">
      <c r="A3105" s="151">
        <v>93657</v>
      </c>
      <c r="B3105" s="151" t="s">
        <v>7020</v>
      </c>
      <c r="C3105" s="151" t="s">
        <v>26</v>
      </c>
      <c r="D3105" s="152" t="s">
        <v>7021</v>
      </c>
    </row>
    <row r="3106" spans="1:4" x14ac:dyDescent="0.3">
      <c r="A3106" s="151">
        <v>93658</v>
      </c>
      <c r="B3106" s="151" t="s">
        <v>7022</v>
      </c>
      <c r="C3106" s="151" t="s">
        <v>26</v>
      </c>
      <c r="D3106" s="152" t="s">
        <v>7023</v>
      </c>
    </row>
    <row r="3107" spans="1:4" x14ac:dyDescent="0.3">
      <c r="A3107" s="151">
        <v>93659</v>
      </c>
      <c r="B3107" s="151" t="s">
        <v>7024</v>
      </c>
      <c r="C3107" s="151" t="s">
        <v>26</v>
      </c>
      <c r="D3107" s="152" t="s">
        <v>2024</v>
      </c>
    </row>
    <row r="3108" spans="1:4" x14ac:dyDescent="0.3">
      <c r="A3108" s="151">
        <v>93660</v>
      </c>
      <c r="B3108" s="151" t="s">
        <v>7025</v>
      </c>
      <c r="C3108" s="151" t="s">
        <v>26</v>
      </c>
      <c r="D3108" s="152" t="s">
        <v>7026</v>
      </c>
    </row>
    <row r="3109" spans="1:4" x14ac:dyDescent="0.3">
      <c r="A3109" s="151">
        <v>93661</v>
      </c>
      <c r="B3109" s="151" t="s">
        <v>595</v>
      </c>
      <c r="C3109" s="151" t="s">
        <v>26</v>
      </c>
      <c r="D3109" s="152" t="s">
        <v>7027</v>
      </c>
    </row>
    <row r="3110" spans="1:4" x14ac:dyDescent="0.3">
      <c r="A3110" s="151">
        <v>93662</v>
      </c>
      <c r="B3110" s="151" t="s">
        <v>146</v>
      </c>
      <c r="C3110" s="151" t="s">
        <v>26</v>
      </c>
      <c r="D3110" s="152" t="s">
        <v>7028</v>
      </c>
    </row>
    <row r="3111" spans="1:4" x14ac:dyDescent="0.3">
      <c r="A3111" s="151">
        <v>93663</v>
      </c>
      <c r="B3111" s="151" t="s">
        <v>7029</v>
      </c>
      <c r="C3111" s="151" t="s">
        <v>26</v>
      </c>
      <c r="D3111" s="152" t="s">
        <v>7028</v>
      </c>
    </row>
    <row r="3112" spans="1:4" x14ac:dyDescent="0.3">
      <c r="A3112" s="151">
        <v>93664</v>
      </c>
      <c r="B3112" s="151" t="s">
        <v>596</v>
      </c>
      <c r="C3112" s="151" t="s">
        <v>26</v>
      </c>
      <c r="D3112" s="152" t="s">
        <v>7030</v>
      </c>
    </row>
    <row r="3113" spans="1:4" x14ac:dyDescent="0.3">
      <c r="A3113" s="151">
        <v>93665</v>
      </c>
      <c r="B3113" s="151" t="s">
        <v>147</v>
      </c>
      <c r="C3113" s="151" t="s">
        <v>26</v>
      </c>
      <c r="D3113" s="152" t="s">
        <v>7031</v>
      </c>
    </row>
    <row r="3114" spans="1:4" x14ac:dyDescent="0.3">
      <c r="A3114" s="151">
        <v>93666</v>
      </c>
      <c r="B3114" s="151" t="s">
        <v>7032</v>
      </c>
      <c r="C3114" s="151" t="s">
        <v>26</v>
      </c>
      <c r="D3114" s="152" t="s">
        <v>7033</v>
      </c>
    </row>
    <row r="3115" spans="1:4" x14ac:dyDescent="0.3">
      <c r="A3115" s="151">
        <v>93667</v>
      </c>
      <c r="B3115" s="151" t="s">
        <v>7034</v>
      </c>
      <c r="C3115" s="151" t="s">
        <v>26</v>
      </c>
      <c r="D3115" s="152" t="s">
        <v>7035</v>
      </c>
    </row>
    <row r="3116" spans="1:4" x14ac:dyDescent="0.3">
      <c r="A3116" s="151">
        <v>93668</v>
      </c>
      <c r="B3116" s="151" t="s">
        <v>7036</v>
      </c>
      <c r="C3116" s="151" t="s">
        <v>26</v>
      </c>
      <c r="D3116" s="152" t="s">
        <v>7037</v>
      </c>
    </row>
    <row r="3117" spans="1:4" x14ac:dyDescent="0.3">
      <c r="A3117" s="151">
        <v>93669</v>
      </c>
      <c r="B3117" s="151" t="s">
        <v>7038</v>
      </c>
      <c r="C3117" s="151" t="s">
        <v>26</v>
      </c>
      <c r="D3117" s="152" t="s">
        <v>7039</v>
      </c>
    </row>
    <row r="3118" spans="1:4" x14ac:dyDescent="0.3">
      <c r="A3118" s="151">
        <v>93670</v>
      </c>
      <c r="B3118" s="151" t="s">
        <v>7040</v>
      </c>
      <c r="C3118" s="151" t="s">
        <v>26</v>
      </c>
      <c r="D3118" s="152" t="s">
        <v>7039</v>
      </c>
    </row>
    <row r="3119" spans="1:4" x14ac:dyDescent="0.3">
      <c r="A3119" s="151">
        <v>93671</v>
      </c>
      <c r="B3119" s="151" t="s">
        <v>7041</v>
      </c>
      <c r="C3119" s="151" t="s">
        <v>26</v>
      </c>
      <c r="D3119" s="152" t="s">
        <v>7042</v>
      </c>
    </row>
    <row r="3120" spans="1:4" x14ac:dyDescent="0.3">
      <c r="A3120" s="151">
        <v>93672</v>
      </c>
      <c r="B3120" s="151" t="s">
        <v>7043</v>
      </c>
      <c r="C3120" s="151" t="s">
        <v>26</v>
      </c>
      <c r="D3120" s="152" t="s">
        <v>7044</v>
      </c>
    </row>
    <row r="3121" spans="1:4" x14ac:dyDescent="0.3">
      <c r="A3121" s="151">
        <v>93673</v>
      </c>
      <c r="B3121" s="151" t="s">
        <v>7045</v>
      </c>
      <c r="C3121" s="151" t="s">
        <v>26</v>
      </c>
      <c r="D3121" s="152" t="s">
        <v>7046</v>
      </c>
    </row>
    <row r="3122" spans="1:4" x14ac:dyDescent="0.3">
      <c r="A3122" s="151">
        <v>97359</v>
      </c>
      <c r="B3122" s="151" t="s">
        <v>586</v>
      </c>
      <c r="C3122" s="151" t="s">
        <v>26</v>
      </c>
      <c r="D3122" s="152" t="s">
        <v>7047</v>
      </c>
    </row>
    <row r="3123" spans="1:4" x14ac:dyDescent="0.3">
      <c r="A3123" s="151">
        <v>97360</v>
      </c>
      <c r="B3123" s="151" t="s">
        <v>7048</v>
      </c>
      <c r="C3123" s="151" t="s">
        <v>26</v>
      </c>
      <c r="D3123" s="152" t="s">
        <v>7049</v>
      </c>
    </row>
    <row r="3124" spans="1:4" x14ac:dyDescent="0.3">
      <c r="A3124" s="151">
        <v>97361</v>
      </c>
      <c r="B3124" s="151" t="s">
        <v>7050</v>
      </c>
      <c r="C3124" s="151" t="s">
        <v>26</v>
      </c>
      <c r="D3124" s="152" t="s">
        <v>7051</v>
      </c>
    </row>
    <row r="3125" spans="1:4" x14ac:dyDescent="0.3">
      <c r="A3125" s="151">
        <v>97362</v>
      </c>
      <c r="B3125" s="151" t="s">
        <v>7052</v>
      </c>
      <c r="C3125" s="151" t="s">
        <v>26</v>
      </c>
      <c r="D3125" s="152" t="s">
        <v>7053</v>
      </c>
    </row>
    <row r="3126" spans="1:4" x14ac:dyDescent="0.3">
      <c r="A3126" s="151">
        <v>101875</v>
      </c>
      <c r="B3126" s="151" t="s">
        <v>7054</v>
      </c>
      <c r="C3126" s="151" t="s">
        <v>26</v>
      </c>
      <c r="D3126" s="152" t="s">
        <v>7055</v>
      </c>
    </row>
    <row r="3127" spans="1:4" x14ac:dyDescent="0.3">
      <c r="A3127" s="151">
        <v>101876</v>
      </c>
      <c r="B3127" s="151" t="s">
        <v>7056</v>
      </c>
      <c r="C3127" s="151" t="s">
        <v>26</v>
      </c>
      <c r="D3127" s="152" t="s">
        <v>7057</v>
      </c>
    </row>
    <row r="3128" spans="1:4" x14ac:dyDescent="0.3">
      <c r="A3128" s="151">
        <v>101877</v>
      </c>
      <c r="B3128" s="151" t="s">
        <v>7058</v>
      </c>
      <c r="C3128" s="151" t="s">
        <v>26</v>
      </c>
      <c r="D3128" s="152" t="s">
        <v>7059</v>
      </c>
    </row>
    <row r="3129" spans="1:4" x14ac:dyDescent="0.3">
      <c r="A3129" s="151">
        <v>101878</v>
      </c>
      <c r="B3129" s="151" t="s">
        <v>7060</v>
      </c>
      <c r="C3129" s="151" t="s">
        <v>26</v>
      </c>
      <c r="D3129" s="152" t="s">
        <v>7061</v>
      </c>
    </row>
    <row r="3130" spans="1:4" x14ac:dyDescent="0.3">
      <c r="A3130" s="151">
        <v>101879</v>
      </c>
      <c r="B3130" s="151" t="s">
        <v>7062</v>
      </c>
      <c r="C3130" s="151" t="s">
        <v>26</v>
      </c>
      <c r="D3130" s="152" t="s">
        <v>7063</v>
      </c>
    </row>
    <row r="3131" spans="1:4" x14ac:dyDescent="0.3">
      <c r="A3131" s="151">
        <v>101880</v>
      </c>
      <c r="B3131" s="151" t="s">
        <v>7064</v>
      </c>
      <c r="C3131" s="151" t="s">
        <v>26</v>
      </c>
      <c r="D3131" s="152" t="s">
        <v>7065</v>
      </c>
    </row>
    <row r="3132" spans="1:4" x14ac:dyDescent="0.3">
      <c r="A3132" s="151">
        <v>101881</v>
      </c>
      <c r="B3132" s="151" t="s">
        <v>7066</v>
      </c>
      <c r="C3132" s="151" t="s">
        <v>26</v>
      </c>
      <c r="D3132" s="152" t="s">
        <v>7067</v>
      </c>
    </row>
    <row r="3133" spans="1:4" x14ac:dyDescent="0.3">
      <c r="A3133" s="151">
        <v>101882</v>
      </c>
      <c r="B3133" s="151" t="s">
        <v>7068</v>
      </c>
      <c r="C3133" s="151" t="s">
        <v>26</v>
      </c>
      <c r="D3133" s="152" t="s">
        <v>7069</v>
      </c>
    </row>
    <row r="3134" spans="1:4" x14ac:dyDescent="0.3">
      <c r="A3134" s="151">
        <v>101883</v>
      </c>
      <c r="B3134" s="151" t="s">
        <v>7070</v>
      </c>
      <c r="C3134" s="151" t="s">
        <v>26</v>
      </c>
      <c r="D3134" s="152" t="s">
        <v>7071</v>
      </c>
    </row>
    <row r="3135" spans="1:4" x14ac:dyDescent="0.3">
      <c r="A3135" s="151">
        <v>101890</v>
      </c>
      <c r="B3135" s="151" t="s">
        <v>7072</v>
      </c>
      <c r="C3135" s="151" t="s">
        <v>26</v>
      </c>
      <c r="D3135" s="152" t="s">
        <v>7073</v>
      </c>
    </row>
    <row r="3136" spans="1:4" x14ac:dyDescent="0.3">
      <c r="A3136" s="151">
        <v>101891</v>
      </c>
      <c r="B3136" s="151" t="s">
        <v>7074</v>
      </c>
      <c r="C3136" s="151" t="s">
        <v>26</v>
      </c>
      <c r="D3136" s="152" t="s">
        <v>7075</v>
      </c>
    </row>
    <row r="3137" spans="1:4" x14ac:dyDescent="0.3">
      <c r="A3137" s="151">
        <v>101892</v>
      </c>
      <c r="B3137" s="151" t="s">
        <v>7076</v>
      </c>
      <c r="C3137" s="151" t="s">
        <v>26</v>
      </c>
      <c r="D3137" s="152" t="s">
        <v>7077</v>
      </c>
    </row>
    <row r="3138" spans="1:4" x14ac:dyDescent="0.3">
      <c r="A3138" s="151">
        <v>101893</v>
      </c>
      <c r="B3138" s="151" t="s">
        <v>7078</v>
      </c>
      <c r="C3138" s="151" t="s">
        <v>26</v>
      </c>
      <c r="D3138" s="152" t="s">
        <v>7079</v>
      </c>
    </row>
    <row r="3139" spans="1:4" x14ac:dyDescent="0.3">
      <c r="A3139" s="151">
        <v>101894</v>
      </c>
      <c r="B3139" s="151" t="s">
        <v>7080</v>
      </c>
      <c r="C3139" s="151" t="s">
        <v>26</v>
      </c>
      <c r="D3139" s="152" t="s">
        <v>7081</v>
      </c>
    </row>
    <row r="3140" spans="1:4" x14ac:dyDescent="0.3">
      <c r="A3140" s="151">
        <v>101895</v>
      </c>
      <c r="B3140" s="151" t="s">
        <v>7082</v>
      </c>
      <c r="C3140" s="151" t="s">
        <v>26</v>
      </c>
      <c r="D3140" s="152" t="s">
        <v>7083</v>
      </c>
    </row>
    <row r="3141" spans="1:4" x14ac:dyDescent="0.3">
      <c r="A3141" s="151">
        <v>101896</v>
      </c>
      <c r="B3141" s="151" t="s">
        <v>7084</v>
      </c>
      <c r="C3141" s="151" t="s">
        <v>26</v>
      </c>
      <c r="D3141" s="152" t="s">
        <v>7085</v>
      </c>
    </row>
    <row r="3142" spans="1:4" x14ac:dyDescent="0.3">
      <c r="A3142" s="151">
        <v>101897</v>
      </c>
      <c r="B3142" s="151" t="s">
        <v>7086</v>
      </c>
      <c r="C3142" s="151" t="s">
        <v>26</v>
      </c>
      <c r="D3142" s="152" t="s">
        <v>7087</v>
      </c>
    </row>
    <row r="3143" spans="1:4" x14ac:dyDescent="0.3">
      <c r="A3143" s="151">
        <v>101898</v>
      </c>
      <c r="B3143" s="151" t="s">
        <v>7088</v>
      </c>
      <c r="C3143" s="151" t="s">
        <v>26</v>
      </c>
      <c r="D3143" s="152" t="s">
        <v>7089</v>
      </c>
    </row>
    <row r="3144" spans="1:4" x14ac:dyDescent="0.3">
      <c r="A3144" s="151">
        <v>101899</v>
      </c>
      <c r="B3144" s="151" t="s">
        <v>7090</v>
      </c>
      <c r="C3144" s="151" t="s">
        <v>26</v>
      </c>
      <c r="D3144" s="152" t="s">
        <v>7091</v>
      </c>
    </row>
    <row r="3145" spans="1:4" x14ac:dyDescent="0.3">
      <c r="A3145" s="151">
        <v>101900</v>
      </c>
      <c r="B3145" s="151" t="s">
        <v>7092</v>
      </c>
      <c r="C3145" s="151" t="s">
        <v>26</v>
      </c>
      <c r="D3145" s="152" t="s">
        <v>7093</v>
      </c>
    </row>
    <row r="3146" spans="1:4" x14ac:dyDescent="0.3">
      <c r="A3146" s="151">
        <v>101901</v>
      </c>
      <c r="B3146" s="151" t="s">
        <v>7094</v>
      </c>
      <c r="C3146" s="151" t="s">
        <v>26</v>
      </c>
      <c r="D3146" s="152" t="s">
        <v>7095</v>
      </c>
    </row>
    <row r="3147" spans="1:4" x14ac:dyDescent="0.3">
      <c r="A3147" s="151">
        <v>101902</v>
      </c>
      <c r="B3147" s="151" t="s">
        <v>7096</v>
      </c>
      <c r="C3147" s="151" t="s">
        <v>26</v>
      </c>
      <c r="D3147" s="152" t="s">
        <v>7097</v>
      </c>
    </row>
    <row r="3148" spans="1:4" x14ac:dyDescent="0.3">
      <c r="A3148" s="151">
        <v>101903</v>
      </c>
      <c r="B3148" s="151" t="s">
        <v>7098</v>
      </c>
      <c r="C3148" s="151" t="s">
        <v>26</v>
      </c>
      <c r="D3148" s="152" t="s">
        <v>7099</v>
      </c>
    </row>
    <row r="3149" spans="1:4" x14ac:dyDescent="0.3">
      <c r="A3149" s="151">
        <v>101904</v>
      </c>
      <c r="B3149" s="151" t="s">
        <v>7100</v>
      </c>
      <c r="C3149" s="151" t="s">
        <v>26</v>
      </c>
      <c r="D3149" s="152" t="s">
        <v>7101</v>
      </c>
    </row>
    <row r="3150" spans="1:4" x14ac:dyDescent="0.3">
      <c r="A3150" s="151">
        <v>101938</v>
      </c>
      <c r="B3150" s="151" t="s">
        <v>7102</v>
      </c>
      <c r="C3150" s="151" t="s">
        <v>26</v>
      </c>
      <c r="D3150" s="152" t="s">
        <v>7103</v>
      </c>
    </row>
    <row r="3151" spans="1:4" x14ac:dyDescent="0.3">
      <c r="A3151" s="151">
        <v>101946</v>
      </c>
      <c r="B3151" s="151" t="s">
        <v>7104</v>
      </c>
      <c r="C3151" s="151" t="s">
        <v>26</v>
      </c>
      <c r="D3151" s="152" t="s">
        <v>7105</v>
      </c>
    </row>
    <row r="3152" spans="1:4" x14ac:dyDescent="0.3">
      <c r="A3152" s="151">
        <v>91945</v>
      </c>
      <c r="B3152" s="151" t="s">
        <v>7106</v>
      </c>
      <c r="C3152" s="151" t="s">
        <v>26</v>
      </c>
      <c r="D3152" s="152" t="s">
        <v>6168</v>
      </c>
    </row>
    <row r="3153" spans="1:4" x14ac:dyDescent="0.3">
      <c r="A3153" s="151">
        <v>91946</v>
      </c>
      <c r="B3153" s="151" t="s">
        <v>7107</v>
      </c>
      <c r="C3153" s="151" t="s">
        <v>26</v>
      </c>
      <c r="D3153" s="152" t="s">
        <v>7108</v>
      </c>
    </row>
    <row r="3154" spans="1:4" x14ac:dyDescent="0.3">
      <c r="A3154" s="151">
        <v>91947</v>
      </c>
      <c r="B3154" s="151" t="s">
        <v>7109</v>
      </c>
      <c r="C3154" s="151" t="s">
        <v>26</v>
      </c>
      <c r="D3154" s="152" t="s">
        <v>7110</v>
      </c>
    </row>
    <row r="3155" spans="1:4" x14ac:dyDescent="0.3">
      <c r="A3155" s="151">
        <v>91949</v>
      </c>
      <c r="B3155" s="151" t="s">
        <v>7111</v>
      </c>
      <c r="C3155" s="151" t="s">
        <v>26</v>
      </c>
      <c r="D3155" s="152" t="s">
        <v>1617</v>
      </c>
    </row>
    <row r="3156" spans="1:4" x14ac:dyDescent="0.3">
      <c r="A3156" s="151">
        <v>91950</v>
      </c>
      <c r="B3156" s="151" t="s">
        <v>7112</v>
      </c>
      <c r="C3156" s="151" t="s">
        <v>26</v>
      </c>
      <c r="D3156" s="152" t="s">
        <v>7113</v>
      </c>
    </row>
    <row r="3157" spans="1:4" x14ac:dyDescent="0.3">
      <c r="A3157" s="151">
        <v>91951</v>
      </c>
      <c r="B3157" s="151" t="s">
        <v>7114</v>
      </c>
      <c r="C3157" s="151" t="s">
        <v>26</v>
      </c>
      <c r="D3157" s="152" t="s">
        <v>7115</v>
      </c>
    </row>
    <row r="3158" spans="1:4" x14ac:dyDescent="0.3">
      <c r="A3158" s="151">
        <v>91952</v>
      </c>
      <c r="B3158" s="151" t="s">
        <v>7116</v>
      </c>
      <c r="C3158" s="151" t="s">
        <v>26</v>
      </c>
      <c r="D3158" s="152" t="s">
        <v>7117</v>
      </c>
    </row>
    <row r="3159" spans="1:4" x14ac:dyDescent="0.3">
      <c r="A3159" s="151">
        <v>91953</v>
      </c>
      <c r="B3159" s="151" t="s">
        <v>438</v>
      </c>
      <c r="C3159" s="151" t="s">
        <v>26</v>
      </c>
      <c r="D3159" s="152" t="s">
        <v>7118</v>
      </c>
    </row>
    <row r="3160" spans="1:4" x14ac:dyDescent="0.3">
      <c r="A3160" s="151">
        <v>91954</v>
      </c>
      <c r="B3160" s="151" t="s">
        <v>7119</v>
      </c>
      <c r="C3160" s="151" t="s">
        <v>26</v>
      </c>
      <c r="D3160" s="152" t="s">
        <v>7120</v>
      </c>
    </row>
    <row r="3161" spans="1:4" x14ac:dyDescent="0.3">
      <c r="A3161" s="151">
        <v>91955</v>
      </c>
      <c r="B3161" s="151" t="s">
        <v>145</v>
      </c>
      <c r="C3161" s="151" t="s">
        <v>26</v>
      </c>
      <c r="D3161" s="152" t="s">
        <v>7121</v>
      </c>
    </row>
    <row r="3162" spans="1:4" x14ac:dyDescent="0.3">
      <c r="A3162" s="151">
        <v>91956</v>
      </c>
      <c r="B3162" s="151" t="s">
        <v>7122</v>
      </c>
      <c r="C3162" s="151" t="s">
        <v>26</v>
      </c>
      <c r="D3162" s="152" t="s">
        <v>7123</v>
      </c>
    </row>
    <row r="3163" spans="1:4" x14ac:dyDescent="0.3">
      <c r="A3163" s="151">
        <v>91957</v>
      </c>
      <c r="B3163" s="151" t="s">
        <v>437</v>
      </c>
      <c r="C3163" s="151" t="s">
        <v>26</v>
      </c>
      <c r="D3163" s="152" t="s">
        <v>7124</v>
      </c>
    </row>
    <row r="3164" spans="1:4" x14ac:dyDescent="0.3">
      <c r="A3164" s="151">
        <v>91958</v>
      </c>
      <c r="B3164" s="151" t="s">
        <v>7125</v>
      </c>
      <c r="C3164" s="151" t="s">
        <v>26</v>
      </c>
      <c r="D3164" s="152" t="s">
        <v>7126</v>
      </c>
    </row>
    <row r="3165" spans="1:4" x14ac:dyDescent="0.3">
      <c r="A3165" s="151">
        <v>91959</v>
      </c>
      <c r="B3165" s="151" t="s">
        <v>7127</v>
      </c>
      <c r="C3165" s="151" t="s">
        <v>26</v>
      </c>
      <c r="D3165" s="152" t="s">
        <v>7128</v>
      </c>
    </row>
    <row r="3166" spans="1:4" x14ac:dyDescent="0.3">
      <c r="A3166" s="151">
        <v>91960</v>
      </c>
      <c r="B3166" s="151" t="s">
        <v>7129</v>
      </c>
      <c r="C3166" s="151" t="s">
        <v>26</v>
      </c>
      <c r="D3166" s="152" t="s">
        <v>7130</v>
      </c>
    </row>
    <row r="3167" spans="1:4" x14ac:dyDescent="0.3">
      <c r="A3167" s="151">
        <v>91961</v>
      </c>
      <c r="B3167" s="151" t="s">
        <v>1191</v>
      </c>
      <c r="C3167" s="151" t="s">
        <v>26</v>
      </c>
      <c r="D3167" s="152" t="s">
        <v>7131</v>
      </c>
    </row>
    <row r="3168" spans="1:4" x14ac:dyDescent="0.3">
      <c r="A3168" s="151">
        <v>91962</v>
      </c>
      <c r="B3168" s="151" t="s">
        <v>7132</v>
      </c>
      <c r="C3168" s="151" t="s">
        <v>26</v>
      </c>
      <c r="D3168" s="152" t="s">
        <v>7133</v>
      </c>
    </row>
    <row r="3169" spans="1:4" x14ac:dyDescent="0.3">
      <c r="A3169" s="151">
        <v>91963</v>
      </c>
      <c r="B3169" s="151" t="s">
        <v>7134</v>
      </c>
      <c r="C3169" s="151" t="s">
        <v>26</v>
      </c>
      <c r="D3169" s="152" t="s">
        <v>7135</v>
      </c>
    </row>
    <row r="3170" spans="1:4" x14ac:dyDescent="0.3">
      <c r="A3170" s="151">
        <v>91964</v>
      </c>
      <c r="B3170" s="151" t="s">
        <v>7136</v>
      </c>
      <c r="C3170" s="151" t="s">
        <v>26</v>
      </c>
      <c r="D3170" s="152" t="s">
        <v>7137</v>
      </c>
    </row>
    <row r="3171" spans="1:4" x14ac:dyDescent="0.3">
      <c r="A3171" s="151">
        <v>91965</v>
      </c>
      <c r="B3171" s="151" t="s">
        <v>7138</v>
      </c>
      <c r="C3171" s="151" t="s">
        <v>26</v>
      </c>
      <c r="D3171" s="152" t="s">
        <v>7139</v>
      </c>
    </row>
    <row r="3172" spans="1:4" x14ac:dyDescent="0.3">
      <c r="A3172" s="151">
        <v>91966</v>
      </c>
      <c r="B3172" s="151" t="s">
        <v>7140</v>
      </c>
      <c r="C3172" s="151" t="s">
        <v>26</v>
      </c>
      <c r="D3172" s="152" t="s">
        <v>7141</v>
      </c>
    </row>
    <row r="3173" spans="1:4" x14ac:dyDescent="0.3">
      <c r="A3173" s="151">
        <v>91967</v>
      </c>
      <c r="B3173" s="151" t="s">
        <v>7142</v>
      </c>
      <c r="C3173" s="151" t="s">
        <v>26</v>
      </c>
      <c r="D3173" s="152" t="s">
        <v>4861</v>
      </c>
    </row>
    <row r="3174" spans="1:4" x14ac:dyDescent="0.3">
      <c r="A3174" s="151">
        <v>91968</v>
      </c>
      <c r="B3174" s="151" t="s">
        <v>7143</v>
      </c>
      <c r="C3174" s="151" t="s">
        <v>26</v>
      </c>
      <c r="D3174" s="152" t="s">
        <v>1677</v>
      </c>
    </row>
    <row r="3175" spans="1:4" x14ac:dyDescent="0.3">
      <c r="A3175" s="151">
        <v>91969</v>
      </c>
      <c r="B3175" s="151" t="s">
        <v>7144</v>
      </c>
      <c r="C3175" s="151" t="s">
        <v>26</v>
      </c>
      <c r="D3175" s="152" t="s">
        <v>7145</v>
      </c>
    </row>
    <row r="3176" spans="1:4" x14ac:dyDescent="0.3">
      <c r="A3176" s="151">
        <v>91970</v>
      </c>
      <c r="B3176" s="151" t="s">
        <v>7146</v>
      </c>
      <c r="C3176" s="151" t="s">
        <v>26</v>
      </c>
      <c r="D3176" s="152" t="s">
        <v>7147</v>
      </c>
    </row>
    <row r="3177" spans="1:4" x14ac:dyDescent="0.3">
      <c r="A3177" s="151">
        <v>91971</v>
      </c>
      <c r="B3177" s="151" t="s">
        <v>7148</v>
      </c>
      <c r="C3177" s="151" t="s">
        <v>26</v>
      </c>
      <c r="D3177" s="152" t="s">
        <v>7149</v>
      </c>
    </row>
    <row r="3178" spans="1:4" x14ac:dyDescent="0.3">
      <c r="A3178" s="151">
        <v>91972</v>
      </c>
      <c r="B3178" s="151" t="s">
        <v>7150</v>
      </c>
      <c r="C3178" s="151" t="s">
        <v>26</v>
      </c>
      <c r="D3178" s="152" t="s">
        <v>1994</v>
      </c>
    </row>
    <row r="3179" spans="1:4" x14ac:dyDescent="0.3">
      <c r="A3179" s="151">
        <v>91973</v>
      </c>
      <c r="B3179" s="151" t="s">
        <v>7151</v>
      </c>
      <c r="C3179" s="151" t="s">
        <v>26</v>
      </c>
      <c r="D3179" s="152" t="s">
        <v>7152</v>
      </c>
    </row>
    <row r="3180" spans="1:4" x14ac:dyDescent="0.3">
      <c r="A3180" s="151">
        <v>91974</v>
      </c>
      <c r="B3180" s="151" t="s">
        <v>7153</v>
      </c>
      <c r="C3180" s="151" t="s">
        <v>26</v>
      </c>
      <c r="D3180" s="152" t="s">
        <v>7154</v>
      </c>
    </row>
    <row r="3181" spans="1:4" x14ac:dyDescent="0.3">
      <c r="A3181" s="151">
        <v>91975</v>
      </c>
      <c r="B3181" s="151" t="s">
        <v>7155</v>
      </c>
      <c r="C3181" s="151" t="s">
        <v>26</v>
      </c>
      <c r="D3181" s="152" t="s">
        <v>7156</v>
      </c>
    </row>
    <row r="3182" spans="1:4" x14ac:dyDescent="0.3">
      <c r="A3182" s="151">
        <v>91976</v>
      </c>
      <c r="B3182" s="151" t="s">
        <v>7157</v>
      </c>
      <c r="C3182" s="151" t="s">
        <v>26</v>
      </c>
      <c r="D3182" s="152" t="s">
        <v>7158</v>
      </c>
    </row>
    <row r="3183" spans="1:4" x14ac:dyDescent="0.3">
      <c r="A3183" s="151">
        <v>91977</v>
      </c>
      <c r="B3183" s="151" t="s">
        <v>7159</v>
      </c>
      <c r="C3183" s="151" t="s">
        <v>26</v>
      </c>
      <c r="D3183" s="152" t="s">
        <v>7160</v>
      </c>
    </row>
    <row r="3184" spans="1:4" x14ac:dyDescent="0.3">
      <c r="A3184" s="151">
        <v>91978</v>
      </c>
      <c r="B3184" s="151" t="s">
        <v>7161</v>
      </c>
      <c r="C3184" s="151" t="s">
        <v>26</v>
      </c>
      <c r="D3184" s="152" t="s">
        <v>7162</v>
      </c>
    </row>
    <row r="3185" spans="1:4" x14ac:dyDescent="0.3">
      <c r="A3185" s="151">
        <v>91979</v>
      </c>
      <c r="B3185" s="151" t="s">
        <v>7163</v>
      </c>
      <c r="C3185" s="151" t="s">
        <v>26</v>
      </c>
      <c r="D3185" s="152" t="s">
        <v>7164</v>
      </c>
    </row>
    <row r="3186" spans="1:4" x14ac:dyDescent="0.3">
      <c r="A3186" s="151">
        <v>91980</v>
      </c>
      <c r="B3186" s="151" t="s">
        <v>7165</v>
      </c>
      <c r="C3186" s="151" t="s">
        <v>26</v>
      </c>
      <c r="D3186" s="152" t="s">
        <v>7166</v>
      </c>
    </row>
    <row r="3187" spans="1:4" x14ac:dyDescent="0.3">
      <c r="A3187" s="151">
        <v>91981</v>
      </c>
      <c r="B3187" s="151" t="s">
        <v>7167</v>
      </c>
      <c r="C3187" s="151" t="s">
        <v>26</v>
      </c>
      <c r="D3187" s="152" t="s">
        <v>7168</v>
      </c>
    </row>
    <row r="3188" spans="1:4" x14ac:dyDescent="0.3">
      <c r="A3188" s="151">
        <v>91982</v>
      </c>
      <c r="B3188" s="151" t="s">
        <v>7169</v>
      </c>
      <c r="C3188" s="151" t="s">
        <v>26</v>
      </c>
      <c r="D3188" s="152" t="s">
        <v>7170</v>
      </c>
    </row>
    <row r="3189" spans="1:4" x14ac:dyDescent="0.3">
      <c r="A3189" s="151">
        <v>91983</v>
      </c>
      <c r="B3189" s="151" t="s">
        <v>7171</v>
      </c>
      <c r="C3189" s="151" t="s">
        <v>26</v>
      </c>
      <c r="D3189" s="152" t="s">
        <v>7172</v>
      </c>
    </row>
    <row r="3190" spans="1:4" x14ac:dyDescent="0.3">
      <c r="A3190" s="151">
        <v>91984</v>
      </c>
      <c r="B3190" s="151" t="s">
        <v>7173</v>
      </c>
      <c r="C3190" s="151" t="s">
        <v>26</v>
      </c>
      <c r="D3190" s="152" t="s">
        <v>7174</v>
      </c>
    </row>
    <row r="3191" spans="1:4" x14ac:dyDescent="0.3">
      <c r="A3191" s="151">
        <v>91985</v>
      </c>
      <c r="B3191" s="151" t="s">
        <v>7175</v>
      </c>
      <c r="C3191" s="151" t="s">
        <v>26</v>
      </c>
      <c r="D3191" s="152" t="s">
        <v>7176</v>
      </c>
    </row>
    <row r="3192" spans="1:4" x14ac:dyDescent="0.3">
      <c r="A3192" s="151">
        <v>91986</v>
      </c>
      <c r="B3192" s="151" t="s">
        <v>7177</v>
      </c>
      <c r="C3192" s="151" t="s">
        <v>26</v>
      </c>
      <c r="D3192" s="152" t="s">
        <v>7178</v>
      </c>
    </row>
    <row r="3193" spans="1:4" x14ac:dyDescent="0.3">
      <c r="A3193" s="151">
        <v>91987</v>
      </c>
      <c r="B3193" s="151" t="s">
        <v>7179</v>
      </c>
      <c r="C3193" s="151" t="s">
        <v>26</v>
      </c>
      <c r="D3193" s="152" t="s">
        <v>6441</v>
      </c>
    </row>
    <row r="3194" spans="1:4" x14ac:dyDescent="0.3">
      <c r="A3194" s="151">
        <v>91988</v>
      </c>
      <c r="B3194" s="151" t="s">
        <v>7180</v>
      </c>
      <c r="C3194" s="151" t="s">
        <v>26</v>
      </c>
      <c r="D3194" s="152" t="s">
        <v>7181</v>
      </c>
    </row>
    <row r="3195" spans="1:4" x14ac:dyDescent="0.3">
      <c r="A3195" s="151">
        <v>91989</v>
      </c>
      <c r="B3195" s="151" t="s">
        <v>7182</v>
      </c>
      <c r="C3195" s="151" t="s">
        <v>26</v>
      </c>
      <c r="D3195" s="152" t="s">
        <v>7183</v>
      </c>
    </row>
    <row r="3196" spans="1:4" x14ac:dyDescent="0.3">
      <c r="A3196" s="151">
        <v>91990</v>
      </c>
      <c r="B3196" s="151" t="s">
        <v>7184</v>
      </c>
      <c r="C3196" s="151" t="s">
        <v>26</v>
      </c>
      <c r="D3196" s="152" t="s">
        <v>7185</v>
      </c>
    </row>
    <row r="3197" spans="1:4" x14ac:dyDescent="0.3">
      <c r="A3197" s="151">
        <v>91991</v>
      </c>
      <c r="B3197" s="151" t="s">
        <v>7186</v>
      </c>
      <c r="C3197" s="151" t="s">
        <v>26</v>
      </c>
      <c r="D3197" s="152" t="s">
        <v>7187</v>
      </c>
    </row>
    <row r="3198" spans="1:4" x14ac:dyDescent="0.3">
      <c r="A3198" s="151">
        <v>91992</v>
      </c>
      <c r="B3198" s="151" t="s">
        <v>7188</v>
      </c>
      <c r="C3198" s="151" t="s">
        <v>26</v>
      </c>
      <c r="D3198" s="152" t="s">
        <v>7189</v>
      </c>
    </row>
    <row r="3199" spans="1:4" x14ac:dyDescent="0.3">
      <c r="A3199" s="151">
        <v>91993</v>
      </c>
      <c r="B3199" s="151" t="s">
        <v>7190</v>
      </c>
      <c r="C3199" s="151" t="s">
        <v>26</v>
      </c>
      <c r="D3199" s="152" t="s">
        <v>7191</v>
      </c>
    </row>
    <row r="3200" spans="1:4" x14ac:dyDescent="0.3">
      <c r="A3200" s="151">
        <v>91994</v>
      </c>
      <c r="B3200" s="151" t="s">
        <v>447</v>
      </c>
      <c r="C3200" s="151" t="s">
        <v>26</v>
      </c>
      <c r="D3200" s="152" t="s">
        <v>7192</v>
      </c>
    </row>
    <row r="3201" spans="1:4" x14ac:dyDescent="0.3">
      <c r="A3201" s="151">
        <v>91995</v>
      </c>
      <c r="B3201" s="151" t="s">
        <v>448</v>
      </c>
      <c r="C3201" s="151" t="s">
        <v>26</v>
      </c>
      <c r="D3201" s="152" t="s">
        <v>7193</v>
      </c>
    </row>
    <row r="3202" spans="1:4" x14ac:dyDescent="0.3">
      <c r="A3202" s="151">
        <v>91996</v>
      </c>
      <c r="B3202" s="151" t="s">
        <v>443</v>
      </c>
      <c r="C3202" s="151" t="s">
        <v>26</v>
      </c>
      <c r="D3202" s="152" t="s">
        <v>7194</v>
      </c>
    </row>
    <row r="3203" spans="1:4" x14ac:dyDescent="0.3">
      <c r="A3203" s="151">
        <v>91997</v>
      </c>
      <c r="B3203" s="151" t="s">
        <v>7195</v>
      </c>
      <c r="C3203" s="151" t="s">
        <v>26</v>
      </c>
      <c r="D3203" s="152" t="s">
        <v>7196</v>
      </c>
    </row>
    <row r="3204" spans="1:4" x14ac:dyDescent="0.3">
      <c r="A3204" s="151">
        <v>91998</v>
      </c>
      <c r="B3204" s="151" t="s">
        <v>7197</v>
      </c>
      <c r="C3204" s="151" t="s">
        <v>26</v>
      </c>
      <c r="D3204" s="152" t="s">
        <v>7198</v>
      </c>
    </row>
    <row r="3205" spans="1:4" x14ac:dyDescent="0.3">
      <c r="A3205" s="151">
        <v>91999</v>
      </c>
      <c r="B3205" s="151" t="s">
        <v>7199</v>
      </c>
      <c r="C3205" s="151" t="s">
        <v>26</v>
      </c>
      <c r="D3205" s="152" t="s">
        <v>7200</v>
      </c>
    </row>
    <row r="3206" spans="1:4" x14ac:dyDescent="0.3">
      <c r="A3206" s="151">
        <v>92000</v>
      </c>
      <c r="B3206" s="151" t="s">
        <v>7201</v>
      </c>
      <c r="C3206" s="151" t="s">
        <v>26</v>
      </c>
      <c r="D3206" s="152" t="s">
        <v>7202</v>
      </c>
    </row>
    <row r="3207" spans="1:4" x14ac:dyDescent="0.3">
      <c r="A3207" s="151">
        <v>92001</v>
      </c>
      <c r="B3207" s="151" t="s">
        <v>7203</v>
      </c>
      <c r="C3207" s="151" t="s">
        <v>26</v>
      </c>
      <c r="D3207" s="152" t="s">
        <v>7204</v>
      </c>
    </row>
    <row r="3208" spans="1:4" x14ac:dyDescent="0.3">
      <c r="A3208" s="151">
        <v>92002</v>
      </c>
      <c r="B3208" s="151" t="s">
        <v>445</v>
      </c>
      <c r="C3208" s="151" t="s">
        <v>26</v>
      </c>
      <c r="D3208" s="152" t="s">
        <v>7205</v>
      </c>
    </row>
    <row r="3209" spans="1:4" x14ac:dyDescent="0.3">
      <c r="A3209" s="151">
        <v>92003</v>
      </c>
      <c r="B3209" s="151" t="s">
        <v>446</v>
      </c>
      <c r="C3209" s="151" t="s">
        <v>26</v>
      </c>
      <c r="D3209" s="152" t="s">
        <v>7206</v>
      </c>
    </row>
    <row r="3210" spans="1:4" x14ac:dyDescent="0.3">
      <c r="A3210" s="151">
        <v>92004</v>
      </c>
      <c r="B3210" s="151" t="s">
        <v>7207</v>
      </c>
      <c r="C3210" s="151" t="s">
        <v>26</v>
      </c>
      <c r="D3210" s="152" t="s">
        <v>7208</v>
      </c>
    </row>
    <row r="3211" spans="1:4" x14ac:dyDescent="0.3">
      <c r="A3211" s="151">
        <v>92005</v>
      </c>
      <c r="B3211" s="151" t="s">
        <v>7209</v>
      </c>
      <c r="C3211" s="151" t="s">
        <v>26</v>
      </c>
      <c r="D3211" s="152" t="s">
        <v>7210</v>
      </c>
    </row>
    <row r="3212" spans="1:4" x14ac:dyDescent="0.3">
      <c r="A3212" s="151">
        <v>92006</v>
      </c>
      <c r="B3212" s="151" t="s">
        <v>7211</v>
      </c>
      <c r="C3212" s="151" t="s">
        <v>26</v>
      </c>
      <c r="D3212" s="152" t="s">
        <v>7212</v>
      </c>
    </row>
    <row r="3213" spans="1:4" x14ac:dyDescent="0.3">
      <c r="A3213" s="151">
        <v>92007</v>
      </c>
      <c r="B3213" s="151" t="s">
        <v>7213</v>
      </c>
      <c r="C3213" s="151" t="s">
        <v>26</v>
      </c>
      <c r="D3213" s="152" t="s">
        <v>7214</v>
      </c>
    </row>
    <row r="3214" spans="1:4" x14ac:dyDescent="0.3">
      <c r="A3214" s="151">
        <v>92008</v>
      </c>
      <c r="B3214" s="151" t="s">
        <v>7215</v>
      </c>
      <c r="C3214" s="151" t="s">
        <v>26</v>
      </c>
      <c r="D3214" s="152" t="s">
        <v>7216</v>
      </c>
    </row>
    <row r="3215" spans="1:4" x14ac:dyDescent="0.3">
      <c r="A3215" s="151">
        <v>92009</v>
      </c>
      <c r="B3215" s="151" t="s">
        <v>7217</v>
      </c>
      <c r="C3215" s="151" t="s">
        <v>26</v>
      </c>
      <c r="D3215" s="152" t="s">
        <v>7218</v>
      </c>
    </row>
    <row r="3216" spans="1:4" x14ac:dyDescent="0.3">
      <c r="A3216" s="151">
        <v>92010</v>
      </c>
      <c r="B3216" s="151" t="s">
        <v>800</v>
      </c>
      <c r="C3216" s="151" t="s">
        <v>26</v>
      </c>
      <c r="D3216" s="152" t="s">
        <v>7219</v>
      </c>
    </row>
    <row r="3217" spans="1:4" x14ac:dyDescent="0.3">
      <c r="A3217" s="151">
        <v>92011</v>
      </c>
      <c r="B3217" s="151" t="s">
        <v>7220</v>
      </c>
      <c r="C3217" s="151" t="s">
        <v>26</v>
      </c>
      <c r="D3217" s="152" t="s">
        <v>7221</v>
      </c>
    </row>
    <row r="3218" spans="1:4" x14ac:dyDescent="0.3">
      <c r="A3218" s="151">
        <v>92012</v>
      </c>
      <c r="B3218" s="151" t="s">
        <v>7222</v>
      </c>
      <c r="C3218" s="151" t="s">
        <v>26</v>
      </c>
      <c r="D3218" s="152" t="s">
        <v>7223</v>
      </c>
    </row>
    <row r="3219" spans="1:4" x14ac:dyDescent="0.3">
      <c r="A3219" s="151">
        <v>92013</v>
      </c>
      <c r="B3219" s="151" t="s">
        <v>7224</v>
      </c>
      <c r="C3219" s="151" t="s">
        <v>26</v>
      </c>
      <c r="D3219" s="152" t="s">
        <v>7225</v>
      </c>
    </row>
    <row r="3220" spans="1:4" x14ac:dyDescent="0.3">
      <c r="A3220" s="151">
        <v>92014</v>
      </c>
      <c r="B3220" s="151" t="s">
        <v>7226</v>
      </c>
      <c r="C3220" s="151" t="s">
        <v>26</v>
      </c>
      <c r="D3220" s="152" t="s">
        <v>7227</v>
      </c>
    </row>
    <row r="3221" spans="1:4" x14ac:dyDescent="0.3">
      <c r="A3221" s="151">
        <v>92015</v>
      </c>
      <c r="B3221" s="151" t="s">
        <v>7228</v>
      </c>
      <c r="C3221" s="151" t="s">
        <v>26</v>
      </c>
      <c r="D3221" s="152" t="s">
        <v>7229</v>
      </c>
    </row>
    <row r="3222" spans="1:4" x14ac:dyDescent="0.3">
      <c r="A3222" s="151">
        <v>92016</v>
      </c>
      <c r="B3222" s="151" t="s">
        <v>7230</v>
      </c>
      <c r="C3222" s="151" t="s">
        <v>26</v>
      </c>
      <c r="D3222" s="152" t="s">
        <v>7231</v>
      </c>
    </row>
    <row r="3223" spans="1:4" x14ac:dyDescent="0.3">
      <c r="A3223" s="151">
        <v>92017</v>
      </c>
      <c r="B3223" s="151" t="s">
        <v>7232</v>
      </c>
      <c r="C3223" s="151" t="s">
        <v>26</v>
      </c>
      <c r="D3223" s="152" t="s">
        <v>7233</v>
      </c>
    </row>
    <row r="3224" spans="1:4" x14ac:dyDescent="0.3">
      <c r="A3224" s="151">
        <v>92018</v>
      </c>
      <c r="B3224" s="151" t="s">
        <v>7234</v>
      </c>
      <c r="C3224" s="151" t="s">
        <v>26</v>
      </c>
      <c r="D3224" s="152" t="s">
        <v>7235</v>
      </c>
    </row>
    <row r="3225" spans="1:4" x14ac:dyDescent="0.3">
      <c r="A3225" s="151">
        <v>92019</v>
      </c>
      <c r="B3225" s="151" t="s">
        <v>7236</v>
      </c>
      <c r="C3225" s="151" t="s">
        <v>26</v>
      </c>
      <c r="D3225" s="152" t="s">
        <v>7237</v>
      </c>
    </row>
    <row r="3226" spans="1:4" x14ac:dyDescent="0.3">
      <c r="A3226" s="151">
        <v>92020</v>
      </c>
      <c r="B3226" s="151" t="s">
        <v>7238</v>
      </c>
      <c r="C3226" s="151" t="s">
        <v>26</v>
      </c>
      <c r="D3226" s="152" t="s">
        <v>7239</v>
      </c>
    </row>
    <row r="3227" spans="1:4" x14ac:dyDescent="0.3">
      <c r="A3227" s="151">
        <v>92021</v>
      </c>
      <c r="B3227" s="151" t="s">
        <v>7240</v>
      </c>
      <c r="C3227" s="151" t="s">
        <v>26</v>
      </c>
      <c r="D3227" s="152" t="s">
        <v>5729</v>
      </c>
    </row>
    <row r="3228" spans="1:4" x14ac:dyDescent="0.3">
      <c r="A3228" s="151">
        <v>92022</v>
      </c>
      <c r="B3228" s="151" t="s">
        <v>240</v>
      </c>
      <c r="C3228" s="151" t="s">
        <v>26</v>
      </c>
      <c r="D3228" s="152" t="s">
        <v>7241</v>
      </c>
    </row>
    <row r="3229" spans="1:4" x14ac:dyDescent="0.3">
      <c r="A3229" s="151">
        <v>92023</v>
      </c>
      <c r="B3229" s="151" t="s">
        <v>7242</v>
      </c>
      <c r="C3229" s="151" t="s">
        <v>26</v>
      </c>
      <c r="D3229" s="152" t="s">
        <v>7243</v>
      </c>
    </row>
    <row r="3230" spans="1:4" x14ac:dyDescent="0.3">
      <c r="A3230" s="151">
        <v>92024</v>
      </c>
      <c r="B3230" s="151" t="s">
        <v>7244</v>
      </c>
      <c r="C3230" s="151" t="s">
        <v>26</v>
      </c>
      <c r="D3230" s="152" t="s">
        <v>7229</v>
      </c>
    </row>
    <row r="3231" spans="1:4" x14ac:dyDescent="0.3">
      <c r="A3231" s="151">
        <v>92025</v>
      </c>
      <c r="B3231" s="151" t="s">
        <v>7245</v>
      </c>
      <c r="C3231" s="151" t="s">
        <v>26</v>
      </c>
      <c r="D3231" s="152" t="s">
        <v>7233</v>
      </c>
    </row>
    <row r="3232" spans="1:4" x14ac:dyDescent="0.3">
      <c r="A3232" s="151">
        <v>92026</v>
      </c>
      <c r="B3232" s="151" t="s">
        <v>7246</v>
      </c>
      <c r="C3232" s="151" t="s">
        <v>26</v>
      </c>
      <c r="D3232" s="152" t="s">
        <v>4451</v>
      </c>
    </row>
    <row r="3233" spans="1:4" x14ac:dyDescent="0.3">
      <c r="A3233" s="151">
        <v>92027</v>
      </c>
      <c r="B3233" s="151" t="s">
        <v>7247</v>
      </c>
      <c r="C3233" s="151" t="s">
        <v>26</v>
      </c>
      <c r="D3233" s="152" t="s">
        <v>2637</v>
      </c>
    </row>
    <row r="3234" spans="1:4" x14ac:dyDescent="0.3">
      <c r="A3234" s="151">
        <v>92028</v>
      </c>
      <c r="B3234" s="151" t="s">
        <v>444</v>
      </c>
      <c r="C3234" s="151" t="s">
        <v>26</v>
      </c>
      <c r="D3234" s="152" t="s">
        <v>7248</v>
      </c>
    </row>
    <row r="3235" spans="1:4" x14ac:dyDescent="0.3">
      <c r="A3235" s="151">
        <v>92029</v>
      </c>
      <c r="B3235" s="151" t="s">
        <v>7249</v>
      </c>
      <c r="C3235" s="151" t="s">
        <v>26</v>
      </c>
      <c r="D3235" s="152" t="s">
        <v>7250</v>
      </c>
    </row>
    <row r="3236" spans="1:4" x14ac:dyDescent="0.3">
      <c r="A3236" s="151">
        <v>92030</v>
      </c>
      <c r="B3236" s="151" t="s">
        <v>7251</v>
      </c>
      <c r="C3236" s="151" t="s">
        <v>26</v>
      </c>
      <c r="D3236" s="152" t="s">
        <v>7252</v>
      </c>
    </row>
    <row r="3237" spans="1:4" x14ac:dyDescent="0.3">
      <c r="A3237" s="151">
        <v>92031</v>
      </c>
      <c r="B3237" s="151" t="s">
        <v>7253</v>
      </c>
      <c r="C3237" s="151" t="s">
        <v>26</v>
      </c>
      <c r="D3237" s="152" t="s">
        <v>7254</v>
      </c>
    </row>
    <row r="3238" spans="1:4" x14ac:dyDescent="0.3">
      <c r="A3238" s="151">
        <v>92032</v>
      </c>
      <c r="B3238" s="151" t="s">
        <v>7255</v>
      </c>
      <c r="C3238" s="151" t="s">
        <v>26</v>
      </c>
      <c r="D3238" s="152" t="s">
        <v>7256</v>
      </c>
    </row>
    <row r="3239" spans="1:4" x14ac:dyDescent="0.3">
      <c r="A3239" s="151">
        <v>92033</v>
      </c>
      <c r="B3239" s="151" t="s">
        <v>7257</v>
      </c>
      <c r="C3239" s="151" t="s">
        <v>26</v>
      </c>
      <c r="D3239" s="152" t="s">
        <v>7258</v>
      </c>
    </row>
    <row r="3240" spans="1:4" x14ac:dyDescent="0.3">
      <c r="A3240" s="151">
        <v>92034</v>
      </c>
      <c r="B3240" s="151" t="s">
        <v>7259</v>
      </c>
      <c r="C3240" s="151" t="s">
        <v>26</v>
      </c>
      <c r="D3240" s="152" t="s">
        <v>7260</v>
      </c>
    </row>
    <row r="3241" spans="1:4" x14ac:dyDescent="0.3">
      <c r="A3241" s="151">
        <v>92035</v>
      </c>
      <c r="B3241" s="151" t="s">
        <v>7261</v>
      </c>
      <c r="C3241" s="151" t="s">
        <v>26</v>
      </c>
      <c r="D3241" s="152" t="s">
        <v>7262</v>
      </c>
    </row>
    <row r="3242" spans="1:4" x14ac:dyDescent="0.3">
      <c r="A3242" s="151">
        <v>97595</v>
      </c>
      <c r="B3242" s="151" t="s">
        <v>7263</v>
      </c>
      <c r="C3242" s="151" t="s">
        <v>26</v>
      </c>
      <c r="D3242" s="152" t="s">
        <v>7264</v>
      </c>
    </row>
    <row r="3243" spans="1:4" x14ac:dyDescent="0.3">
      <c r="A3243" s="151">
        <v>97596</v>
      </c>
      <c r="B3243" s="151" t="s">
        <v>7265</v>
      </c>
      <c r="C3243" s="151" t="s">
        <v>26</v>
      </c>
      <c r="D3243" s="152" t="s">
        <v>7266</v>
      </c>
    </row>
    <row r="3244" spans="1:4" x14ac:dyDescent="0.3">
      <c r="A3244" s="151">
        <v>97597</v>
      </c>
      <c r="B3244" s="151" t="s">
        <v>7267</v>
      </c>
      <c r="C3244" s="151" t="s">
        <v>26</v>
      </c>
      <c r="D3244" s="152" t="s">
        <v>7268</v>
      </c>
    </row>
    <row r="3245" spans="1:4" x14ac:dyDescent="0.3">
      <c r="A3245" s="151">
        <v>97598</v>
      </c>
      <c r="B3245" s="151" t="s">
        <v>7269</v>
      </c>
      <c r="C3245" s="151" t="s">
        <v>26</v>
      </c>
      <c r="D3245" s="152" t="s">
        <v>7270</v>
      </c>
    </row>
    <row r="3246" spans="1:4" x14ac:dyDescent="0.3">
      <c r="A3246" s="151">
        <v>97599</v>
      </c>
      <c r="B3246" s="151" t="s">
        <v>7271</v>
      </c>
      <c r="C3246" s="151" t="s">
        <v>26</v>
      </c>
      <c r="D3246" s="152" t="s">
        <v>7272</v>
      </c>
    </row>
    <row r="3247" spans="1:4" x14ac:dyDescent="0.3">
      <c r="A3247" s="151">
        <v>97609</v>
      </c>
      <c r="B3247" s="151" t="s">
        <v>7273</v>
      </c>
      <c r="C3247" s="151" t="s">
        <v>26</v>
      </c>
      <c r="D3247" s="152" t="s">
        <v>7274</v>
      </c>
    </row>
    <row r="3248" spans="1:4" x14ac:dyDescent="0.3">
      <c r="A3248" s="151">
        <v>97610</v>
      </c>
      <c r="B3248" s="151" t="s">
        <v>7275</v>
      </c>
      <c r="C3248" s="151" t="s">
        <v>26</v>
      </c>
      <c r="D3248" s="152" t="s">
        <v>6790</v>
      </c>
    </row>
    <row r="3249" spans="1:4" x14ac:dyDescent="0.3">
      <c r="A3249" s="151">
        <v>100902</v>
      </c>
      <c r="B3249" s="151" t="s">
        <v>7276</v>
      </c>
      <c r="C3249" s="151" t="s">
        <v>26</v>
      </c>
      <c r="D3249" s="152" t="s">
        <v>3040</v>
      </c>
    </row>
    <row r="3250" spans="1:4" x14ac:dyDescent="0.3">
      <c r="A3250" s="151">
        <v>100903</v>
      </c>
      <c r="B3250" s="151" t="s">
        <v>7277</v>
      </c>
      <c r="C3250" s="151" t="s">
        <v>26</v>
      </c>
      <c r="D3250" s="152" t="s">
        <v>7278</v>
      </c>
    </row>
    <row r="3251" spans="1:4" x14ac:dyDescent="0.3">
      <c r="A3251" s="151">
        <v>103782</v>
      </c>
      <c r="B3251" s="151" t="s">
        <v>7279</v>
      </c>
      <c r="C3251" s="151" t="s">
        <v>26</v>
      </c>
      <c r="D3251" s="152" t="s">
        <v>2228</v>
      </c>
    </row>
    <row r="3252" spans="1:4" x14ac:dyDescent="0.3">
      <c r="A3252" s="151">
        <v>105554</v>
      </c>
      <c r="B3252" s="151" t="s">
        <v>7280</v>
      </c>
      <c r="C3252" s="151" t="s">
        <v>26</v>
      </c>
      <c r="D3252" s="152" t="s">
        <v>7281</v>
      </c>
    </row>
    <row r="3253" spans="1:4" x14ac:dyDescent="0.3">
      <c r="A3253" s="151">
        <v>101489</v>
      </c>
      <c r="B3253" s="151" t="s">
        <v>7282</v>
      </c>
      <c r="C3253" s="151" t="s">
        <v>26</v>
      </c>
      <c r="D3253" s="152" t="s">
        <v>7283</v>
      </c>
    </row>
    <row r="3254" spans="1:4" x14ac:dyDescent="0.3">
      <c r="A3254" s="151">
        <v>101490</v>
      </c>
      <c r="B3254" s="151" t="s">
        <v>7284</v>
      </c>
      <c r="C3254" s="151" t="s">
        <v>26</v>
      </c>
      <c r="D3254" s="152" t="s">
        <v>7285</v>
      </c>
    </row>
    <row r="3255" spans="1:4" x14ac:dyDescent="0.3">
      <c r="A3255" s="151">
        <v>101491</v>
      </c>
      <c r="B3255" s="151" t="s">
        <v>7286</v>
      </c>
      <c r="C3255" s="151" t="s">
        <v>26</v>
      </c>
      <c r="D3255" s="152" t="s">
        <v>7287</v>
      </c>
    </row>
    <row r="3256" spans="1:4" x14ac:dyDescent="0.3">
      <c r="A3256" s="151">
        <v>101492</v>
      </c>
      <c r="B3256" s="151" t="s">
        <v>7288</v>
      </c>
      <c r="C3256" s="151" t="s">
        <v>26</v>
      </c>
      <c r="D3256" s="152" t="s">
        <v>7289</v>
      </c>
    </row>
    <row r="3257" spans="1:4" x14ac:dyDescent="0.3">
      <c r="A3257" s="151">
        <v>101493</v>
      </c>
      <c r="B3257" s="151" t="s">
        <v>7290</v>
      </c>
      <c r="C3257" s="151" t="s">
        <v>26</v>
      </c>
      <c r="D3257" s="152" t="s">
        <v>7291</v>
      </c>
    </row>
    <row r="3258" spans="1:4" x14ac:dyDescent="0.3">
      <c r="A3258" s="151">
        <v>101494</v>
      </c>
      <c r="B3258" s="151" t="s">
        <v>7292</v>
      </c>
      <c r="C3258" s="151" t="s">
        <v>26</v>
      </c>
      <c r="D3258" s="152" t="s">
        <v>7293</v>
      </c>
    </row>
    <row r="3259" spans="1:4" x14ac:dyDescent="0.3">
      <c r="A3259" s="151">
        <v>101495</v>
      </c>
      <c r="B3259" s="151" t="s">
        <v>7294</v>
      </c>
      <c r="C3259" s="151" t="s">
        <v>26</v>
      </c>
      <c r="D3259" s="152" t="s">
        <v>7295</v>
      </c>
    </row>
    <row r="3260" spans="1:4" x14ac:dyDescent="0.3">
      <c r="A3260" s="151">
        <v>101496</v>
      </c>
      <c r="B3260" s="151" t="s">
        <v>7296</v>
      </c>
      <c r="C3260" s="151" t="s">
        <v>26</v>
      </c>
      <c r="D3260" s="152" t="s">
        <v>7297</v>
      </c>
    </row>
    <row r="3261" spans="1:4" x14ac:dyDescent="0.3">
      <c r="A3261" s="151">
        <v>101497</v>
      </c>
      <c r="B3261" s="151" t="s">
        <v>7298</v>
      </c>
      <c r="C3261" s="151" t="s">
        <v>26</v>
      </c>
      <c r="D3261" s="152" t="s">
        <v>7299</v>
      </c>
    </row>
    <row r="3262" spans="1:4" x14ac:dyDescent="0.3">
      <c r="A3262" s="151">
        <v>101498</v>
      </c>
      <c r="B3262" s="151" t="s">
        <v>7300</v>
      </c>
      <c r="C3262" s="151" t="s">
        <v>26</v>
      </c>
      <c r="D3262" s="152" t="s">
        <v>7301</v>
      </c>
    </row>
    <row r="3263" spans="1:4" x14ac:dyDescent="0.3">
      <c r="A3263" s="151">
        <v>101499</v>
      </c>
      <c r="B3263" s="151" t="s">
        <v>7302</v>
      </c>
      <c r="C3263" s="151" t="s">
        <v>26</v>
      </c>
      <c r="D3263" s="152" t="s">
        <v>7303</v>
      </c>
    </row>
    <row r="3264" spans="1:4" x14ac:dyDescent="0.3">
      <c r="A3264" s="151">
        <v>101500</v>
      </c>
      <c r="B3264" s="151" t="s">
        <v>7304</v>
      </c>
      <c r="C3264" s="151" t="s">
        <v>26</v>
      </c>
      <c r="D3264" s="152" t="s">
        <v>7305</v>
      </c>
    </row>
    <row r="3265" spans="1:4" x14ac:dyDescent="0.3">
      <c r="A3265" s="151">
        <v>101501</v>
      </c>
      <c r="B3265" s="151" t="s">
        <v>7306</v>
      </c>
      <c r="C3265" s="151" t="s">
        <v>26</v>
      </c>
      <c r="D3265" s="152" t="s">
        <v>7307</v>
      </c>
    </row>
    <row r="3266" spans="1:4" x14ac:dyDescent="0.3">
      <c r="A3266" s="151">
        <v>101502</v>
      </c>
      <c r="B3266" s="151" t="s">
        <v>7308</v>
      </c>
      <c r="C3266" s="151" t="s">
        <v>26</v>
      </c>
      <c r="D3266" s="152" t="s">
        <v>7309</v>
      </c>
    </row>
    <row r="3267" spans="1:4" x14ac:dyDescent="0.3">
      <c r="A3267" s="151">
        <v>101503</v>
      </c>
      <c r="B3267" s="151" t="s">
        <v>7310</v>
      </c>
      <c r="C3267" s="151" t="s">
        <v>26</v>
      </c>
      <c r="D3267" s="152" t="s">
        <v>7311</v>
      </c>
    </row>
    <row r="3268" spans="1:4" x14ac:dyDescent="0.3">
      <c r="A3268" s="151">
        <v>101504</v>
      </c>
      <c r="B3268" s="151" t="s">
        <v>7312</v>
      </c>
      <c r="C3268" s="151" t="s">
        <v>26</v>
      </c>
      <c r="D3268" s="152" t="s">
        <v>7313</v>
      </c>
    </row>
    <row r="3269" spans="1:4" x14ac:dyDescent="0.3">
      <c r="A3269" s="151">
        <v>101505</v>
      </c>
      <c r="B3269" s="151" t="s">
        <v>7314</v>
      </c>
      <c r="C3269" s="151" t="s">
        <v>26</v>
      </c>
      <c r="D3269" s="152" t="s">
        <v>7315</v>
      </c>
    </row>
    <row r="3270" spans="1:4" x14ac:dyDescent="0.3">
      <c r="A3270" s="151">
        <v>101506</v>
      </c>
      <c r="B3270" s="151" t="s">
        <v>7316</v>
      </c>
      <c r="C3270" s="151" t="s">
        <v>26</v>
      </c>
      <c r="D3270" s="152" t="s">
        <v>7317</v>
      </c>
    </row>
    <row r="3271" spans="1:4" x14ac:dyDescent="0.3">
      <c r="A3271" s="151">
        <v>101507</v>
      </c>
      <c r="B3271" s="151" t="s">
        <v>7318</v>
      </c>
      <c r="C3271" s="151" t="s">
        <v>26</v>
      </c>
      <c r="D3271" s="152" t="s">
        <v>7319</v>
      </c>
    </row>
    <row r="3272" spans="1:4" x14ac:dyDescent="0.3">
      <c r="A3272" s="151">
        <v>101508</v>
      </c>
      <c r="B3272" s="151" t="s">
        <v>7320</v>
      </c>
      <c r="C3272" s="151" t="s">
        <v>26</v>
      </c>
      <c r="D3272" s="152" t="s">
        <v>7321</v>
      </c>
    </row>
    <row r="3273" spans="1:4" x14ac:dyDescent="0.3">
      <c r="A3273" s="151">
        <v>101509</v>
      </c>
      <c r="B3273" s="151" t="s">
        <v>7322</v>
      </c>
      <c r="C3273" s="151" t="s">
        <v>26</v>
      </c>
      <c r="D3273" s="152" t="s">
        <v>7323</v>
      </c>
    </row>
    <row r="3274" spans="1:4" x14ac:dyDescent="0.3">
      <c r="A3274" s="151">
        <v>101510</v>
      </c>
      <c r="B3274" s="151" t="s">
        <v>7324</v>
      </c>
      <c r="C3274" s="151" t="s">
        <v>26</v>
      </c>
      <c r="D3274" s="152" t="s">
        <v>7325</v>
      </c>
    </row>
    <row r="3275" spans="1:4" x14ac:dyDescent="0.3">
      <c r="A3275" s="151">
        <v>101511</v>
      </c>
      <c r="B3275" s="151" t="s">
        <v>7326</v>
      </c>
      <c r="C3275" s="151" t="s">
        <v>26</v>
      </c>
      <c r="D3275" s="152" t="s">
        <v>7327</v>
      </c>
    </row>
    <row r="3276" spans="1:4" x14ac:dyDescent="0.3">
      <c r="A3276" s="151">
        <v>101512</v>
      </c>
      <c r="B3276" s="151" t="s">
        <v>7328</v>
      </c>
      <c r="C3276" s="151" t="s">
        <v>26</v>
      </c>
      <c r="D3276" s="152" t="s">
        <v>7329</v>
      </c>
    </row>
    <row r="3277" spans="1:4" x14ac:dyDescent="0.3">
      <c r="A3277" s="151">
        <v>101513</v>
      </c>
      <c r="B3277" s="151" t="s">
        <v>7330</v>
      </c>
      <c r="C3277" s="151" t="s">
        <v>26</v>
      </c>
      <c r="D3277" s="152" t="s">
        <v>7331</v>
      </c>
    </row>
    <row r="3278" spans="1:4" x14ac:dyDescent="0.3">
      <c r="A3278" s="151">
        <v>101514</v>
      </c>
      <c r="B3278" s="151" t="s">
        <v>7332</v>
      </c>
      <c r="C3278" s="151" t="s">
        <v>26</v>
      </c>
      <c r="D3278" s="152" t="s">
        <v>7333</v>
      </c>
    </row>
    <row r="3279" spans="1:4" x14ac:dyDescent="0.3">
      <c r="A3279" s="151">
        <v>101515</v>
      </c>
      <c r="B3279" s="151" t="s">
        <v>7334</v>
      </c>
      <c r="C3279" s="151" t="s">
        <v>26</v>
      </c>
      <c r="D3279" s="152" t="s">
        <v>7335</v>
      </c>
    </row>
    <row r="3280" spans="1:4" x14ac:dyDescent="0.3">
      <c r="A3280" s="151">
        <v>101516</v>
      </c>
      <c r="B3280" s="151" t="s">
        <v>7336</v>
      </c>
      <c r="C3280" s="151" t="s">
        <v>26</v>
      </c>
      <c r="D3280" s="152" t="s">
        <v>7337</v>
      </c>
    </row>
    <row r="3281" spans="1:4" x14ac:dyDescent="0.3">
      <c r="A3281" s="151">
        <v>101517</v>
      </c>
      <c r="B3281" s="151" t="s">
        <v>7338</v>
      </c>
      <c r="C3281" s="151" t="s">
        <v>26</v>
      </c>
      <c r="D3281" s="152" t="s">
        <v>7339</v>
      </c>
    </row>
    <row r="3282" spans="1:4" x14ac:dyDescent="0.3">
      <c r="A3282" s="151">
        <v>101518</v>
      </c>
      <c r="B3282" s="151" t="s">
        <v>7340</v>
      </c>
      <c r="C3282" s="151" t="s">
        <v>26</v>
      </c>
      <c r="D3282" s="152" t="s">
        <v>7341</v>
      </c>
    </row>
    <row r="3283" spans="1:4" x14ac:dyDescent="0.3">
      <c r="A3283" s="151">
        <v>101519</v>
      </c>
      <c r="B3283" s="151" t="s">
        <v>7342</v>
      </c>
      <c r="C3283" s="151" t="s">
        <v>26</v>
      </c>
      <c r="D3283" s="152" t="s">
        <v>7343</v>
      </c>
    </row>
    <row r="3284" spans="1:4" x14ac:dyDescent="0.3">
      <c r="A3284" s="151">
        <v>101520</v>
      </c>
      <c r="B3284" s="151" t="s">
        <v>7344</v>
      </c>
      <c r="C3284" s="151" t="s">
        <v>26</v>
      </c>
      <c r="D3284" s="152" t="s">
        <v>7345</v>
      </c>
    </row>
    <row r="3285" spans="1:4" x14ac:dyDescent="0.3">
      <c r="A3285" s="151">
        <v>101521</v>
      </c>
      <c r="B3285" s="151" t="s">
        <v>7346</v>
      </c>
      <c r="C3285" s="151" t="s">
        <v>26</v>
      </c>
      <c r="D3285" s="152" t="s">
        <v>7347</v>
      </c>
    </row>
    <row r="3286" spans="1:4" x14ac:dyDescent="0.3">
      <c r="A3286" s="151">
        <v>101522</v>
      </c>
      <c r="B3286" s="151" t="s">
        <v>7348</v>
      </c>
      <c r="C3286" s="151" t="s">
        <v>26</v>
      </c>
      <c r="D3286" s="152" t="s">
        <v>7349</v>
      </c>
    </row>
    <row r="3287" spans="1:4" x14ac:dyDescent="0.3">
      <c r="A3287" s="151">
        <v>101523</v>
      </c>
      <c r="B3287" s="151" t="s">
        <v>7350</v>
      </c>
      <c r="C3287" s="151" t="s">
        <v>26</v>
      </c>
      <c r="D3287" s="152" t="s">
        <v>7351</v>
      </c>
    </row>
    <row r="3288" spans="1:4" x14ac:dyDescent="0.3">
      <c r="A3288" s="151">
        <v>101524</v>
      </c>
      <c r="B3288" s="151" t="s">
        <v>7352</v>
      </c>
      <c r="C3288" s="151" t="s">
        <v>26</v>
      </c>
      <c r="D3288" s="152" t="s">
        <v>7353</v>
      </c>
    </row>
    <row r="3289" spans="1:4" x14ac:dyDescent="0.3">
      <c r="A3289" s="151">
        <v>101525</v>
      </c>
      <c r="B3289" s="151" t="s">
        <v>7354</v>
      </c>
      <c r="C3289" s="151" t="s">
        <v>26</v>
      </c>
      <c r="D3289" s="152" t="s">
        <v>7355</v>
      </c>
    </row>
    <row r="3290" spans="1:4" x14ac:dyDescent="0.3">
      <c r="A3290" s="151">
        <v>101526</v>
      </c>
      <c r="B3290" s="151" t="s">
        <v>7356</v>
      </c>
      <c r="C3290" s="151" t="s">
        <v>26</v>
      </c>
      <c r="D3290" s="152" t="s">
        <v>7357</v>
      </c>
    </row>
    <row r="3291" spans="1:4" x14ac:dyDescent="0.3">
      <c r="A3291" s="151">
        <v>101527</v>
      </c>
      <c r="B3291" s="151" t="s">
        <v>7358</v>
      </c>
      <c r="C3291" s="151" t="s">
        <v>26</v>
      </c>
      <c r="D3291" s="152" t="s">
        <v>7359</v>
      </c>
    </row>
    <row r="3292" spans="1:4" x14ac:dyDescent="0.3">
      <c r="A3292" s="151">
        <v>101528</v>
      </c>
      <c r="B3292" s="151" t="s">
        <v>7360</v>
      </c>
      <c r="C3292" s="151" t="s">
        <v>26</v>
      </c>
      <c r="D3292" s="152" t="s">
        <v>7361</v>
      </c>
    </row>
    <row r="3293" spans="1:4" x14ac:dyDescent="0.3">
      <c r="A3293" s="151">
        <v>101529</v>
      </c>
      <c r="B3293" s="151" t="s">
        <v>7362</v>
      </c>
      <c r="C3293" s="151" t="s">
        <v>26</v>
      </c>
      <c r="D3293" s="152" t="s">
        <v>7363</v>
      </c>
    </row>
    <row r="3294" spans="1:4" x14ac:dyDescent="0.3">
      <c r="A3294" s="151">
        <v>101530</v>
      </c>
      <c r="B3294" s="151" t="s">
        <v>7364</v>
      </c>
      <c r="C3294" s="151" t="s">
        <v>26</v>
      </c>
      <c r="D3294" s="152" t="s">
        <v>7365</v>
      </c>
    </row>
    <row r="3295" spans="1:4" x14ac:dyDescent="0.3">
      <c r="A3295" s="151">
        <v>101531</v>
      </c>
      <c r="B3295" s="151" t="s">
        <v>7366</v>
      </c>
      <c r="C3295" s="151" t="s">
        <v>26</v>
      </c>
      <c r="D3295" s="152" t="s">
        <v>7367</v>
      </c>
    </row>
    <row r="3296" spans="1:4" x14ac:dyDescent="0.3">
      <c r="A3296" s="151">
        <v>101532</v>
      </c>
      <c r="B3296" s="151" t="s">
        <v>7368</v>
      </c>
      <c r="C3296" s="151" t="s">
        <v>26</v>
      </c>
      <c r="D3296" s="152" t="s">
        <v>7369</v>
      </c>
    </row>
    <row r="3297" spans="1:4" x14ac:dyDescent="0.3">
      <c r="A3297" s="151">
        <v>101533</v>
      </c>
      <c r="B3297" s="151" t="s">
        <v>7370</v>
      </c>
      <c r="C3297" s="151" t="s">
        <v>26</v>
      </c>
      <c r="D3297" s="152" t="s">
        <v>7371</v>
      </c>
    </row>
    <row r="3298" spans="1:4" x14ac:dyDescent="0.3">
      <c r="A3298" s="151">
        <v>101534</v>
      </c>
      <c r="B3298" s="151" t="s">
        <v>7372</v>
      </c>
      <c r="C3298" s="151" t="s">
        <v>26</v>
      </c>
      <c r="D3298" s="152" t="s">
        <v>7373</v>
      </c>
    </row>
    <row r="3299" spans="1:4" x14ac:dyDescent="0.3">
      <c r="A3299" s="151">
        <v>101535</v>
      </c>
      <c r="B3299" s="151" t="s">
        <v>7374</v>
      </c>
      <c r="C3299" s="151" t="s">
        <v>26</v>
      </c>
      <c r="D3299" s="152" t="s">
        <v>7375</v>
      </c>
    </row>
    <row r="3300" spans="1:4" x14ac:dyDescent="0.3">
      <c r="A3300" s="151">
        <v>101536</v>
      </c>
      <c r="B3300" s="151" t="s">
        <v>7376</v>
      </c>
      <c r="C3300" s="151" t="s">
        <v>26</v>
      </c>
      <c r="D3300" s="152" t="s">
        <v>7377</v>
      </c>
    </row>
    <row r="3301" spans="1:4" x14ac:dyDescent="0.3">
      <c r="A3301" s="151">
        <v>101537</v>
      </c>
      <c r="B3301" s="151" t="s">
        <v>7378</v>
      </c>
      <c r="C3301" s="151" t="s">
        <v>26</v>
      </c>
      <c r="D3301" s="152" t="s">
        <v>7379</v>
      </c>
    </row>
    <row r="3302" spans="1:4" x14ac:dyDescent="0.3">
      <c r="A3302" s="151">
        <v>101538</v>
      </c>
      <c r="B3302" s="151" t="s">
        <v>818</v>
      </c>
      <c r="C3302" s="151" t="s">
        <v>26</v>
      </c>
      <c r="D3302" s="152" t="s">
        <v>7380</v>
      </c>
    </row>
    <row r="3303" spans="1:4" x14ac:dyDescent="0.3">
      <c r="A3303" s="151">
        <v>101539</v>
      </c>
      <c r="B3303" s="151" t="s">
        <v>7381</v>
      </c>
      <c r="C3303" s="151" t="s">
        <v>26</v>
      </c>
      <c r="D3303" s="152" t="s">
        <v>7382</v>
      </c>
    </row>
    <row r="3304" spans="1:4" x14ac:dyDescent="0.3">
      <c r="A3304" s="151">
        <v>101540</v>
      </c>
      <c r="B3304" s="151" t="s">
        <v>7383</v>
      </c>
      <c r="C3304" s="151" t="s">
        <v>26</v>
      </c>
      <c r="D3304" s="152" t="s">
        <v>3124</v>
      </c>
    </row>
    <row r="3305" spans="1:4" x14ac:dyDescent="0.3">
      <c r="A3305" s="151">
        <v>101541</v>
      </c>
      <c r="B3305" s="151" t="s">
        <v>7384</v>
      </c>
      <c r="C3305" s="151" t="s">
        <v>26</v>
      </c>
      <c r="D3305" s="152" t="s">
        <v>7385</v>
      </c>
    </row>
    <row r="3306" spans="1:4" x14ac:dyDescent="0.3">
      <c r="A3306" s="151">
        <v>101542</v>
      </c>
      <c r="B3306" s="151" t="s">
        <v>7386</v>
      </c>
      <c r="C3306" s="151" t="s">
        <v>26</v>
      </c>
      <c r="D3306" s="152" t="s">
        <v>7387</v>
      </c>
    </row>
    <row r="3307" spans="1:4" x14ac:dyDescent="0.3">
      <c r="A3307" s="151">
        <v>101543</v>
      </c>
      <c r="B3307" s="151" t="s">
        <v>7388</v>
      </c>
      <c r="C3307" s="151" t="s">
        <v>26</v>
      </c>
      <c r="D3307" s="152" t="s">
        <v>7389</v>
      </c>
    </row>
    <row r="3308" spans="1:4" x14ac:dyDescent="0.3">
      <c r="A3308" s="151">
        <v>101544</v>
      </c>
      <c r="B3308" s="151" t="s">
        <v>7390</v>
      </c>
      <c r="C3308" s="151" t="s">
        <v>26</v>
      </c>
      <c r="D3308" s="152" t="s">
        <v>7391</v>
      </c>
    </row>
    <row r="3309" spans="1:4" x14ac:dyDescent="0.3">
      <c r="A3309" s="151">
        <v>101545</v>
      </c>
      <c r="B3309" s="151" t="s">
        <v>7392</v>
      </c>
      <c r="C3309" s="151" t="s">
        <v>26</v>
      </c>
      <c r="D3309" s="152" t="s">
        <v>7393</v>
      </c>
    </row>
    <row r="3310" spans="1:4" x14ac:dyDescent="0.3">
      <c r="A3310" s="151">
        <v>101546</v>
      </c>
      <c r="B3310" s="151" t="s">
        <v>7394</v>
      </c>
      <c r="C3310" s="151" t="s">
        <v>26</v>
      </c>
      <c r="D3310" s="152" t="s">
        <v>7395</v>
      </c>
    </row>
    <row r="3311" spans="1:4" x14ac:dyDescent="0.3">
      <c r="A3311" s="151">
        <v>101547</v>
      </c>
      <c r="B3311" s="151" t="s">
        <v>7396</v>
      </c>
      <c r="C3311" s="151" t="s">
        <v>26</v>
      </c>
      <c r="D3311" s="152" t="s">
        <v>7397</v>
      </c>
    </row>
    <row r="3312" spans="1:4" x14ac:dyDescent="0.3">
      <c r="A3312" s="151">
        <v>101548</v>
      </c>
      <c r="B3312" s="151" t="s">
        <v>468</v>
      </c>
      <c r="C3312" s="151" t="s">
        <v>26</v>
      </c>
      <c r="D3312" s="152" t="s">
        <v>3424</v>
      </c>
    </row>
    <row r="3313" spans="1:4" x14ac:dyDescent="0.3">
      <c r="A3313" s="151">
        <v>101549</v>
      </c>
      <c r="B3313" s="151" t="s">
        <v>7398</v>
      </c>
      <c r="C3313" s="151" t="s">
        <v>26</v>
      </c>
      <c r="D3313" s="152" t="s">
        <v>7399</v>
      </c>
    </row>
    <row r="3314" spans="1:4" x14ac:dyDescent="0.3">
      <c r="A3314" s="151">
        <v>101553</v>
      </c>
      <c r="B3314" s="151" t="s">
        <v>7400</v>
      </c>
      <c r="C3314" s="151" t="s">
        <v>26</v>
      </c>
      <c r="D3314" s="152" t="s">
        <v>7401</v>
      </c>
    </row>
    <row r="3315" spans="1:4" x14ac:dyDescent="0.3">
      <c r="A3315" s="151">
        <v>101554</v>
      </c>
      <c r="B3315" s="151" t="s">
        <v>7402</v>
      </c>
      <c r="C3315" s="151" t="s">
        <v>26</v>
      </c>
      <c r="D3315" s="152" t="s">
        <v>3095</v>
      </c>
    </row>
    <row r="3316" spans="1:4" x14ac:dyDescent="0.3">
      <c r="A3316" s="151">
        <v>101555</v>
      </c>
      <c r="B3316" s="151" t="s">
        <v>7403</v>
      </c>
      <c r="C3316" s="151" t="s">
        <v>26</v>
      </c>
      <c r="D3316" s="152" t="s">
        <v>7404</v>
      </c>
    </row>
    <row r="3317" spans="1:4" x14ac:dyDescent="0.3">
      <c r="A3317" s="151">
        <v>101556</v>
      </c>
      <c r="B3317" s="151" t="s">
        <v>7405</v>
      </c>
      <c r="C3317" s="151" t="s">
        <v>26</v>
      </c>
      <c r="D3317" s="152" t="s">
        <v>7406</v>
      </c>
    </row>
    <row r="3318" spans="1:4" x14ac:dyDescent="0.3">
      <c r="A3318" s="151">
        <v>101560</v>
      </c>
      <c r="B3318" s="151" t="s">
        <v>7407</v>
      </c>
      <c r="C3318" s="151" t="s">
        <v>31</v>
      </c>
      <c r="D3318" s="152" t="s">
        <v>7408</v>
      </c>
    </row>
    <row r="3319" spans="1:4" x14ac:dyDescent="0.3">
      <c r="A3319" s="151">
        <v>101561</v>
      </c>
      <c r="B3319" s="151" t="s">
        <v>7409</v>
      </c>
      <c r="C3319" s="151" t="s">
        <v>31</v>
      </c>
      <c r="D3319" s="152" t="s">
        <v>6770</v>
      </c>
    </row>
    <row r="3320" spans="1:4" x14ac:dyDescent="0.3">
      <c r="A3320" s="151">
        <v>101562</v>
      </c>
      <c r="B3320" s="151" t="s">
        <v>7410</v>
      </c>
      <c r="C3320" s="151" t="s">
        <v>31</v>
      </c>
      <c r="D3320" s="152" t="s">
        <v>7411</v>
      </c>
    </row>
    <row r="3321" spans="1:4" x14ac:dyDescent="0.3">
      <c r="A3321" s="151">
        <v>101563</v>
      </c>
      <c r="B3321" s="151" t="s">
        <v>7412</v>
      </c>
      <c r="C3321" s="151" t="s">
        <v>31</v>
      </c>
      <c r="D3321" s="152" t="s">
        <v>7413</v>
      </c>
    </row>
    <row r="3322" spans="1:4" x14ac:dyDescent="0.3">
      <c r="A3322" s="151">
        <v>101564</v>
      </c>
      <c r="B3322" s="151" t="s">
        <v>7414</v>
      </c>
      <c r="C3322" s="151" t="s">
        <v>31</v>
      </c>
      <c r="D3322" s="152" t="s">
        <v>3697</v>
      </c>
    </row>
    <row r="3323" spans="1:4" x14ac:dyDescent="0.3">
      <c r="A3323" s="151">
        <v>101565</v>
      </c>
      <c r="B3323" s="151" t="s">
        <v>7415</v>
      </c>
      <c r="C3323" s="151" t="s">
        <v>31</v>
      </c>
      <c r="D3323" s="152" t="s">
        <v>7416</v>
      </c>
    </row>
    <row r="3324" spans="1:4" x14ac:dyDescent="0.3">
      <c r="A3324" s="151">
        <v>101567</v>
      </c>
      <c r="B3324" s="151" t="s">
        <v>7417</v>
      </c>
      <c r="C3324" s="151" t="s">
        <v>31</v>
      </c>
      <c r="D3324" s="152" t="s">
        <v>7418</v>
      </c>
    </row>
    <row r="3325" spans="1:4" x14ac:dyDescent="0.3">
      <c r="A3325" s="151">
        <v>101568</v>
      </c>
      <c r="B3325" s="151" t="s">
        <v>7419</v>
      </c>
      <c r="C3325" s="151" t="s">
        <v>31</v>
      </c>
      <c r="D3325" s="152" t="s">
        <v>7420</v>
      </c>
    </row>
    <row r="3326" spans="1:4" x14ac:dyDescent="0.3">
      <c r="A3326" s="151">
        <v>101630</v>
      </c>
      <c r="B3326" s="151" t="s">
        <v>7421</v>
      </c>
      <c r="C3326" s="151" t="s">
        <v>26</v>
      </c>
      <c r="D3326" s="152" t="s">
        <v>7422</v>
      </c>
    </row>
    <row r="3327" spans="1:4" x14ac:dyDescent="0.3">
      <c r="A3327" s="151">
        <v>101632</v>
      </c>
      <c r="B3327" s="151" t="s">
        <v>7423</v>
      </c>
      <c r="C3327" s="151" t="s">
        <v>26</v>
      </c>
      <c r="D3327" s="152" t="s">
        <v>7424</v>
      </c>
    </row>
    <row r="3328" spans="1:4" x14ac:dyDescent="0.3">
      <c r="A3328" s="151">
        <v>101633</v>
      </c>
      <c r="B3328" s="151" t="s">
        <v>7425</v>
      </c>
      <c r="C3328" s="151" t="s">
        <v>26</v>
      </c>
      <c r="D3328" s="152" t="s">
        <v>7426</v>
      </c>
    </row>
    <row r="3329" spans="1:4" x14ac:dyDescent="0.3">
      <c r="A3329" s="151">
        <v>101636</v>
      </c>
      <c r="B3329" s="151" t="s">
        <v>7427</v>
      </c>
      <c r="C3329" s="151" t="s">
        <v>26</v>
      </c>
      <c r="D3329" s="152" t="s">
        <v>7428</v>
      </c>
    </row>
    <row r="3330" spans="1:4" x14ac:dyDescent="0.3">
      <c r="A3330" s="151">
        <v>101637</v>
      </c>
      <c r="B3330" s="151" t="s">
        <v>7429</v>
      </c>
      <c r="C3330" s="151" t="s">
        <v>26</v>
      </c>
      <c r="D3330" s="152" t="s">
        <v>7430</v>
      </c>
    </row>
    <row r="3331" spans="1:4" x14ac:dyDescent="0.3">
      <c r="A3331" s="151">
        <v>101651</v>
      </c>
      <c r="B3331" s="151" t="s">
        <v>7431</v>
      </c>
      <c r="C3331" s="151" t="s">
        <v>26</v>
      </c>
      <c r="D3331" s="152" t="s">
        <v>7432</v>
      </c>
    </row>
    <row r="3332" spans="1:4" x14ac:dyDescent="0.3">
      <c r="A3332" s="151">
        <v>101653</v>
      </c>
      <c r="B3332" s="151" t="s">
        <v>7433</v>
      </c>
      <c r="C3332" s="151" t="s">
        <v>26</v>
      </c>
      <c r="D3332" s="152" t="s">
        <v>7434</v>
      </c>
    </row>
    <row r="3333" spans="1:4" x14ac:dyDescent="0.3">
      <c r="A3333" s="151">
        <v>101654</v>
      </c>
      <c r="B3333" s="151" t="s">
        <v>7435</v>
      </c>
      <c r="C3333" s="151" t="s">
        <v>26</v>
      </c>
      <c r="D3333" s="152" t="s">
        <v>7436</v>
      </c>
    </row>
    <row r="3334" spans="1:4" x14ac:dyDescent="0.3">
      <c r="A3334" s="151">
        <v>101655</v>
      </c>
      <c r="B3334" s="151" t="s">
        <v>7437</v>
      </c>
      <c r="C3334" s="151" t="s">
        <v>26</v>
      </c>
      <c r="D3334" s="152" t="s">
        <v>7438</v>
      </c>
    </row>
    <row r="3335" spans="1:4" x14ac:dyDescent="0.3">
      <c r="A3335" s="151">
        <v>101656</v>
      </c>
      <c r="B3335" s="151" t="s">
        <v>7439</v>
      </c>
      <c r="C3335" s="151" t="s">
        <v>26</v>
      </c>
      <c r="D3335" s="152" t="s">
        <v>7440</v>
      </c>
    </row>
    <row r="3336" spans="1:4" x14ac:dyDescent="0.3">
      <c r="A3336" s="151">
        <v>101657</v>
      </c>
      <c r="B3336" s="151" t="s">
        <v>7441</v>
      </c>
      <c r="C3336" s="151" t="s">
        <v>26</v>
      </c>
      <c r="D3336" s="152" t="s">
        <v>7442</v>
      </c>
    </row>
    <row r="3337" spans="1:4" x14ac:dyDescent="0.3">
      <c r="A3337" s="151">
        <v>101658</v>
      </c>
      <c r="B3337" s="151" t="s">
        <v>7443</v>
      </c>
      <c r="C3337" s="151" t="s">
        <v>26</v>
      </c>
      <c r="D3337" s="152" t="s">
        <v>7444</v>
      </c>
    </row>
    <row r="3338" spans="1:4" x14ac:dyDescent="0.3">
      <c r="A3338" s="151">
        <v>101659</v>
      </c>
      <c r="B3338" s="151" t="s">
        <v>7445</v>
      </c>
      <c r="C3338" s="151" t="s">
        <v>26</v>
      </c>
      <c r="D3338" s="152" t="s">
        <v>7446</v>
      </c>
    </row>
    <row r="3339" spans="1:4" x14ac:dyDescent="0.3">
      <c r="A3339" s="151">
        <v>101660</v>
      </c>
      <c r="B3339" s="151" t="s">
        <v>7447</v>
      </c>
      <c r="C3339" s="151" t="s">
        <v>26</v>
      </c>
      <c r="D3339" s="152" t="s">
        <v>7448</v>
      </c>
    </row>
    <row r="3340" spans="1:4" x14ac:dyDescent="0.3">
      <c r="A3340" s="151">
        <v>101661</v>
      </c>
      <c r="B3340" s="151" t="s">
        <v>7449</v>
      </c>
      <c r="C3340" s="151" t="s">
        <v>26</v>
      </c>
      <c r="D3340" s="152" t="s">
        <v>7450</v>
      </c>
    </row>
    <row r="3341" spans="1:4" x14ac:dyDescent="0.3">
      <c r="A3341" s="151">
        <v>101663</v>
      </c>
      <c r="B3341" s="151" t="s">
        <v>466</v>
      </c>
      <c r="C3341" s="151" t="s">
        <v>26</v>
      </c>
      <c r="D3341" s="152" t="s">
        <v>7451</v>
      </c>
    </row>
    <row r="3342" spans="1:4" x14ac:dyDescent="0.3">
      <c r="A3342" s="151">
        <v>101664</v>
      </c>
      <c r="B3342" s="151" t="s">
        <v>7452</v>
      </c>
      <c r="C3342" s="151" t="s">
        <v>26</v>
      </c>
      <c r="D3342" s="152" t="s">
        <v>7453</v>
      </c>
    </row>
    <row r="3343" spans="1:4" x14ac:dyDescent="0.3">
      <c r="A3343" s="151">
        <v>101665</v>
      </c>
      <c r="B3343" s="151" t="s">
        <v>7454</v>
      </c>
      <c r="C3343" s="151" t="s">
        <v>26</v>
      </c>
      <c r="D3343" s="152" t="s">
        <v>7455</v>
      </c>
    </row>
    <row r="3344" spans="1:4" x14ac:dyDescent="0.3">
      <c r="A3344" s="151">
        <v>100578</v>
      </c>
      <c r="B3344" s="151" t="s">
        <v>7456</v>
      </c>
      <c r="C3344" s="151" t="s">
        <v>26</v>
      </c>
      <c r="D3344" s="152" t="s">
        <v>7457</v>
      </c>
    </row>
    <row r="3345" spans="1:4" x14ac:dyDescent="0.3">
      <c r="A3345" s="151">
        <v>100579</v>
      </c>
      <c r="B3345" s="151" t="s">
        <v>7458</v>
      </c>
      <c r="C3345" s="151" t="s">
        <v>26</v>
      </c>
      <c r="D3345" s="152" t="s">
        <v>7459</v>
      </c>
    </row>
    <row r="3346" spans="1:4" x14ac:dyDescent="0.3">
      <c r="A3346" s="151">
        <v>100580</v>
      </c>
      <c r="B3346" s="151" t="s">
        <v>7460</v>
      </c>
      <c r="C3346" s="151" t="s">
        <v>26</v>
      </c>
      <c r="D3346" s="152" t="s">
        <v>7461</v>
      </c>
    </row>
    <row r="3347" spans="1:4" x14ac:dyDescent="0.3">
      <c r="A3347" s="151">
        <v>100581</v>
      </c>
      <c r="B3347" s="151" t="s">
        <v>7462</v>
      </c>
      <c r="C3347" s="151" t="s">
        <v>26</v>
      </c>
      <c r="D3347" s="152" t="s">
        <v>7463</v>
      </c>
    </row>
    <row r="3348" spans="1:4" x14ac:dyDescent="0.3">
      <c r="A3348" s="151">
        <v>100582</v>
      </c>
      <c r="B3348" s="151" t="s">
        <v>7464</v>
      </c>
      <c r="C3348" s="151" t="s">
        <v>26</v>
      </c>
      <c r="D3348" s="152" t="s">
        <v>7465</v>
      </c>
    </row>
    <row r="3349" spans="1:4" x14ac:dyDescent="0.3">
      <c r="A3349" s="151">
        <v>100583</v>
      </c>
      <c r="B3349" s="151" t="s">
        <v>7466</v>
      </c>
      <c r="C3349" s="151" t="s">
        <v>26</v>
      </c>
      <c r="D3349" s="152" t="s">
        <v>7467</v>
      </c>
    </row>
    <row r="3350" spans="1:4" x14ac:dyDescent="0.3">
      <c r="A3350" s="151">
        <v>100584</v>
      </c>
      <c r="B3350" s="151" t="s">
        <v>7468</v>
      </c>
      <c r="C3350" s="151" t="s">
        <v>26</v>
      </c>
      <c r="D3350" s="152" t="s">
        <v>7469</v>
      </c>
    </row>
    <row r="3351" spans="1:4" x14ac:dyDescent="0.3">
      <c r="A3351" s="151">
        <v>100585</v>
      </c>
      <c r="B3351" s="151" t="s">
        <v>7470</v>
      </c>
      <c r="C3351" s="151" t="s">
        <v>26</v>
      </c>
      <c r="D3351" s="152" t="s">
        <v>7471</v>
      </c>
    </row>
    <row r="3352" spans="1:4" x14ac:dyDescent="0.3">
      <c r="A3352" s="151">
        <v>100586</v>
      </c>
      <c r="B3352" s="151" t="s">
        <v>7472</v>
      </c>
      <c r="C3352" s="151" t="s">
        <v>26</v>
      </c>
      <c r="D3352" s="152" t="s">
        <v>7473</v>
      </c>
    </row>
    <row r="3353" spans="1:4" x14ac:dyDescent="0.3">
      <c r="A3353" s="151">
        <v>100587</v>
      </c>
      <c r="B3353" s="151" t="s">
        <v>7474</v>
      </c>
      <c r="C3353" s="151" t="s">
        <v>26</v>
      </c>
      <c r="D3353" s="152" t="s">
        <v>7475</v>
      </c>
    </row>
    <row r="3354" spans="1:4" x14ac:dyDescent="0.3">
      <c r="A3354" s="151">
        <v>100588</v>
      </c>
      <c r="B3354" s="151" t="s">
        <v>7476</v>
      </c>
      <c r="C3354" s="151" t="s">
        <v>26</v>
      </c>
      <c r="D3354" s="152" t="s">
        <v>7477</v>
      </c>
    </row>
    <row r="3355" spans="1:4" x14ac:dyDescent="0.3">
      <c r="A3355" s="151">
        <v>100589</v>
      </c>
      <c r="B3355" s="151" t="s">
        <v>7478</v>
      </c>
      <c r="C3355" s="151" t="s">
        <v>26</v>
      </c>
      <c r="D3355" s="152" t="s">
        <v>7479</v>
      </c>
    </row>
    <row r="3356" spans="1:4" x14ac:dyDescent="0.3">
      <c r="A3356" s="151">
        <v>100590</v>
      </c>
      <c r="B3356" s="151" t="s">
        <v>7480</v>
      </c>
      <c r="C3356" s="151" t="s">
        <v>26</v>
      </c>
      <c r="D3356" s="152" t="s">
        <v>7481</v>
      </c>
    </row>
    <row r="3357" spans="1:4" x14ac:dyDescent="0.3">
      <c r="A3357" s="151">
        <v>100591</v>
      </c>
      <c r="B3357" s="151" t="s">
        <v>7482</v>
      </c>
      <c r="C3357" s="151" t="s">
        <v>26</v>
      </c>
      <c r="D3357" s="152" t="s">
        <v>7483</v>
      </c>
    </row>
    <row r="3358" spans="1:4" x14ac:dyDescent="0.3">
      <c r="A3358" s="151">
        <v>100592</v>
      </c>
      <c r="B3358" s="151" t="s">
        <v>7484</v>
      </c>
      <c r="C3358" s="151" t="s">
        <v>26</v>
      </c>
      <c r="D3358" s="152" t="s">
        <v>7485</v>
      </c>
    </row>
    <row r="3359" spans="1:4" x14ac:dyDescent="0.3">
      <c r="A3359" s="151">
        <v>100593</v>
      </c>
      <c r="B3359" s="151" t="s">
        <v>7486</v>
      </c>
      <c r="C3359" s="151" t="s">
        <v>26</v>
      </c>
      <c r="D3359" s="152" t="s">
        <v>7487</v>
      </c>
    </row>
    <row r="3360" spans="1:4" x14ac:dyDescent="0.3">
      <c r="A3360" s="151">
        <v>100594</v>
      </c>
      <c r="B3360" s="151" t="s">
        <v>7488</v>
      </c>
      <c r="C3360" s="151" t="s">
        <v>26</v>
      </c>
      <c r="D3360" s="152" t="s">
        <v>6350</v>
      </c>
    </row>
    <row r="3361" spans="1:4" x14ac:dyDescent="0.3">
      <c r="A3361" s="151">
        <v>100595</v>
      </c>
      <c r="B3361" s="151" t="s">
        <v>7489</v>
      </c>
      <c r="C3361" s="151" t="s">
        <v>26</v>
      </c>
      <c r="D3361" s="152" t="s">
        <v>7490</v>
      </c>
    </row>
    <row r="3362" spans="1:4" x14ac:dyDescent="0.3">
      <c r="A3362" s="151">
        <v>100596</v>
      </c>
      <c r="B3362" s="151" t="s">
        <v>7491</v>
      </c>
      <c r="C3362" s="151" t="s">
        <v>26</v>
      </c>
      <c r="D3362" s="152" t="s">
        <v>7492</v>
      </c>
    </row>
    <row r="3363" spans="1:4" x14ac:dyDescent="0.3">
      <c r="A3363" s="151">
        <v>100597</v>
      </c>
      <c r="B3363" s="151" t="s">
        <v>7493</v>
      </c>
      <c r="C3363" s="151" t="s">
        <v>26</v>
      </c>
      <c r="D3363" s="152" t="s">
        <v>7494</v>
      </c>
    </row>
    <row r="3364" spans="1:4" x14ac:dyDescent="0.3">
      <c r="A3364" s="151">
        <v>100598</v>
      </c>
      <c r="B3364" s="151" t="s">
        <v>7495</v>
      </c>
      <c r="C3364" s="151" t="s">
        <v>26</v>
      </c>
      <c r="D3364" s="152" t="s">
        <v>7496</v>
      </c>
    </row>
    <row r="3365" spans="1:4" x14ac:dyDescent="0.3">
      <c r="A3365" s="151">
        <v>100599</v>
      </c>
      <c r="B3365" s="151" t="s">
        <v>7497</v>
      </c>
      <c r="C3365" s="151" t="s">
        <v>26</v>
      </c>
      <c r="D3365" s="152" t="s">
        <v>7498</v>
      </c>
    </row>
    <row r="3366" spans="1:4" x14ac:dyDescent="0.3">
      <c r="A3366" s="151">
        <v>100600</v>
      </c>
      <c r="B3366" s="151" t="s">
        <v>7499</v>
      </c>
      <c r="C3366" s="151" t="s">
        <v>26</v>
      </c>
      <c r="D3366" s="152" t="s">
        <v>7500</v>
      </c>
    </row>
    <row r="3367" spans="1:4" x14ac:dyDescent="0.3">
      <c r="A3367" s="151">
        <v>100601</v>
      </c>
      <c r="B3367" s="151" t="s">
        <v>7501</v>
      </c>
      <c r="C3367" s="151" t="s">
        <v>26</v>
      </c>
      <c r="D3367" s="152" t="s">
        <v>7502</v>
      </c>
    </row>
    <row r="3368" spans="1:4" x14ac:dyDescent="0.3">
      <c r="A3368" s="151">
        <v>100602</v>
      </c>
      <c r="B3368" s="151" t="s">
        <v>7503</v>
      </c>
      <c r="C3368" s="151" t="s">
        <v>26</v>
      </c>
      <c r="D3368" s="152" t="s">
        <v>7504</v>
      </c>
    </row>
    <row r="3369" spans="1:4" x14ac:dyDescent="0.3">
      <c r="A3369" s="151">
        <v>100603</v>
      </c>
      <c r="B3369" s="151" t="s">
        <v>7505</v>
      </c>
      <c r="C3369" s="151" t="s">
        <v>26</v>
      </c>
      <c r="D3369" s="152" t="s">
        <v>7506</v>
      </c>
    </row>
    <row r="3370" spans="1:4" x14ac:dyDescent="0.3">
      <c r="A3370" s="151">
        <v>100604</v>
      </c>
      <c r="B3370" s="151" t="s">
        <v>7507</v>
      </c>
      <c r="C3370" s="151" t="s">
        <v>26</v>
      </c>
      <c r="D3370" s="152" t="s">
        <v>7508</v>
      </c>
    </row>
    <row r="3371" spans="1:4" x14ac:dyDescent="0.3">
      <c r="A3371" s="151">
        <v>100605</v>
      </c>
      <c r="B3371" s="151" t="s">
        <v>7509</v>
      </c>
      <c r="C3371" s="151" t="s">
        <v>26</v>
      </c>
      <c r="D3371" s="152" t="s">
        <v>7510</v>
      </c>
    </row>
    <row r="3372" spans="1:4" x14ac:dyDescent="0.3">
      <c r="A3372" s="151">
        <v>100606</v>
      </c>
      <c r="B3372" s="151" t="s">
        <v>7511</v>
      </c>
      <c r="C3372" s="151" t="s">
        <v>26</v>
      </c>
      <c r="D3372" s="152" t="s">
        <v>7512</v>
      </c>
    </row>
    <row r="3373" spans="1:4" x14ac:dyDescent="0.3">
      <c r="A3373" s="151">
        <v>100607</v>
      </c>
      <c r="B3373" s="151" t="s">
        <v>7513</v>
      </c>
      <c r="C3373" s="151" t="s">
        <v>26</v>
      </c>
      <c r="D3373" s="152" t="s">
        <v>7514</v>
      </c>
    </row>
    <row r="3374" spans="1:4" x14ac:dyDescent="0.3">
      <c r="A3374" s="151">
        <v>100608</v>
      </c>
      <c r="B3374" s="151" t="s">
        <v>7515</v>
      </c>
      <c r="C3374" s="151" t="s">
        <v>26</v>
      </c>
      <c r="D3374" s="152" t="s">
        <v>7516</v>
      </c>
    </row>
    <row r="3375" spans="1:4" x14ac:dyDescent="0.3">
      <c r="A3375" s="151">
        <v>100609</v>
      </c>
      <c r="B3375" s="151" t="s">
        <v>7517</v>
      </c>
      <c r="C3375" s="151" t="s">
        <v>26</v>
      </c>
      <c r="D3375" s="152" t="s">
        <v>7518</v>
      </c>
    </row>
    <row r="3376" spans="1:4" x14ac:dyDescent="0.3">
      <c r="A3376" s="151">
        <v>100610</v>
      </c>
      <c r="B3376" s="151" t="s">
        <v>7519</v>
      </c>
      <c r="C3376" s="151" t="s">
        <v>26</v>
      </c>
      <c r="D3376" s="152" t="s">
        <v>7520</v>
      </c>
    </row>
    <row r="3377" spans="1:4" x14ac:dyDescent="0.3">
      <c r="A3377" s="151">
        <v>100611</v>
      </c>
      <c r="B3377" s="151" t="s">
        <v>7521</v>
      </c>
      <c r="C3377" s="151" t="s">
        <v>26</v>
      </c>
      <c r="D3377" s="152" t="s">
        <v>7522</v>
      </c>
    </row>
    <row r="3378" spans="1:4" x14ac:dyDescent="0.3">
      <c r="A3378" s="151">
        <v>100612</v>
      </c>
      <c r="B3378" s="151" t="s">
        <v>7523</v>
      </c>
      <c r="C3378" s="151" t="s">
        <v>26</v>
      </c>
      <c r="D3378" s="152" t="s">
        <v>7524</v>
      </c>
    </row>
    <row r="3379" spans="1:4" x14ac:dyDescent="0.3">
      <c r="A3379" s="151">
        <v>100613</v>
      </c>
      <c r="B3379" s="151" t="s">
        <v>7525</v>
      </c>
      <c r="C3379" s="151" t="s">
        <v>26</v>
      </c>
      <c r="D3379" s="152" t="s">
        <v>7526</v>
      </c>
    </row>
    <row r="3380" spans="1:4" x14ac:dyDescent="0.3">
      <c r="A3380" s="151">
        <v>100614</v>
      </c>
      <c r="B3380" s="151" t="s">
        <v>7527</v>
      </c>
      <c r="C3380" s="151" t="s">
        <v>26</v>
      </c>
      <c r="D3380" s="152" t="s">
        <v>7528</v>
      </c>
    </row>
    <row r="3381" spans="1:4" x14ac:dyDescent="0.3">
      <c r="A3381" s="151">
        <v>100615</v>
      </c>
      <c r="B3381" s="151" t="s">
        <v>7529</v>
      </c>
      <c r="C3381" s="151" t="s">
        <v>26</v>
      </c>
      <c r="D3381" s="152" t="s">
        <v>7530</v>
      </c>
    </row>
    <row r="3382" spans="1:4" x14ac:dyDescent="0.3">
      <c r="A3382" s="151">
        <v>100616</v>
      </c>
      <c r="B3382" s="151" t="s">
        <v>7531</v>
      </c>
      <c r="C3382" s="151" t="s">
        <v>26</v>
      </c>
      <c r="D3382" s="152" t="s">
        <v>7532</v>
      </c>
    </row>
    <row r="3383" spans="1:4" x14ac:dyDescent="0.3">
      <c r="A3383" s="151">
        <v>100617</v>
      </c>
      <c r="B3383" s="151" t="s">
        <v>7533</v>
      </c>
      <c r="C3383" s="151" t="s">
        <v>26</v>
      </c>
      <c r="D3383" s="152" t="s">
        <v>7534</v>
      </c>
    </row>
    <row r="3384" spans="1:4" x14ac:dyDescent="0.3">
      <c r="A3384" s="151">
        <v>100618</v>
      </c>
      <c r="B3384" s="151" t="s">
        <v>7535</v>
      </c>
      <c r="C3384" s="151" t="s">
        <v>26</v>
      </c>
      <c r="D3384" s="152" t="s">
        <v>7536</v>
      </c>
    </row>
    <row r="3385" spans="1:4" x14ac:dyDescent="0.3">
      <c r="A3385" s="151">
        <v>100619</v>
      </c>
      <c r="B3385" s="151" t="s">
        <v>7537</v>
      </c>
      <c r="C3385" s="151" t="s">
        <v>26</v>
      </c>
      <c r="D3385" s="152" t="s">
        <v>7538</v>
      </c>
    </row>
    <row r="3386" spans="1:4" x14ac:dyDescent="0.3">
      <c r="A3386" s="151">
        <v>100620</v>
      </c>
      <c r="B3386" s="151" t="s">
        <v>7539</v>
      </c>
      <c r="C3386" s="151" t="s">
        <v>26</v>
      </c>
      <c r="D3386" s="152" t="s">
        <v>7540</v>
      </c>
    </row>
    <row r="3387" spans="1:4" x14ac:dyDescent="0.3">
      <c r="A3387" s="151">
        <v>100621</v>
      </c>
      <c r="B3387" s="151" t="s">
        <v>7541</v>
      </c>
      <c r="C3387" s="151" t="s">
        <v>26</v>
      </c>
      <c r="D3387" s="152" t="s">
        <v>7542</v>
      </c>
    </row>
    <row r="3388" spans="1:4" x14ac:dyDescent="0.3">
      <c r="A3388" s="151">
        <v>100622</v>
      </c>
      <c r="B3388" s="151" t="s">
        <v>7543</v>
      </c>
      <c r="C3388" s="151" t="s">
        <v>26</v>
      </c>
      <c r="D3388" s="152" t="s">
        <v>7544</v>
      </c>
    </row>
    <row r="3389" spans="1:4" x14ac:dyDescent="0.3">
      <c r="A3389" s="151">
        <v>100623</v>
      </c>
      <c r="B3389" s="151" t="s">
        <v>7545</v>
      </c>
      <c r="C3389" s="151" t="s">
        <v>26</v>
      </c>
      <c r="D3389" s="152" t="s">
        <v>7546</v>
      </c>
    </row>
    <row r="3390" spans="1:4" x14ac:dyDescent="0.3">
      <c r="A3390" s="151">
        <v>97605</v>
      </c>
      <c r="B3390" s="151" t="s">
        <v>7547</v>
      </c>
      <c r="C3390" s="151" t="s">
        <v>26</v>
      </c>
      <c r="D3390" s="152" t="s">
        <v>7548</v>
      </c>
    </row>
    <row r="3391" spans="1:4" x14ac:dyDescent="0.3">
      <c r="A3391" s="151">
        <v>97607</v>
      </c>
      <c r="B3391" s="151" t="s">
        <v>7549</v>
      </c>
      <c r="C3391" s="151" t="s">
        <v>26</v>
      </c>
      <c r="D3391" s="152" t="s">
        <v>7550</v>
      </c>
    </row>
    <row r="3392" spans="1:4" x14ac:dyDescent="0.3">
      <c r="A3392" s="151">
        <v>102102</v>
      </c>
      <c r="B3392" s="151" t="s">
        <v>7551</v>
      </c>
      <c r="C3392" s="151" t="s">
        <v>26</v>
      </c>
      <c r="D3392" s="152" t="s">
        <v>7552</v>
      </c>
    </row>
    <row r="3393" spans="1:4" x14ac:dyDescent="0.3">
      <c r="A3393" s="151">
        <v>102103</v>
      </c>
      <c r="B3393" s="151" t="s">
        <v>7553</v>
      </c>
      <c r="C3393" s="151" t="s">
        <v>26</v>
      </c>
      <c r="D3393" s="152" t="s">
        <v>7554</v>
      </c>
    </row>
    <row r="3394" spans="1:4" x14ac:dyDescent="0.3">
      <c r="A3394" s="151">
        <v>102104</v>
      </c>
      <c r="B3394" s="151" t="s">
        <v>7555</v>
      </c>
      <c r="C3394" s="151" t="s">
        <v>26</v>
      </c>
      <c r="D3394" s="152" t="s">
        <v>7556</v>
      </c>
    </row>
    <row r="3395" spans="1:4" x14ac:dyDescent="0.3">
      <c r="A3395" s="151">
        <v>102105</v>
      </c>
      <c r="B3395" s="151" t="s">
        <v>7557</v>
      </c>
      <c r="C3395" s="151" t="s">
        <v>26</v>
      </c>
      <c r="D3395" s="152" t="s">
        <v>7558</v>
      </c>
    </row>
    <row r="3396" spans="1:4" x14ac:dyDescent="0.3">
      <c r="A3396" s="151">
        <v>102106</v>
      </c>
      <c r="B3396" s="151" t="s">
        <v>7559</v>
      </c>
      <c r="C3396" s="151" t="s">
        <v>26</v>
      </c>
      <c r="D3396" s="152" t="s">
        <v>7560</v>
      </c>
    </row>
    <row r="3397" spans="1:4" x14ac:dyDescent="0.3">
      <c r="A3397" s="151">
        <v>102107</v>
      </c>
      <c r="B3397" s="151" t="s">
        <v>7561</v>
      </c>
      <c r="C3397" s="151" t="s">
        <v>26</v>
      </c>
      <c r="D3397" s="152" t="s">
        <v>7562</v>
      </c>
    </row>
    <row r="3398" spans="1:4" x14ac:dyDescent="0.3">
      <c r="A3398" s="151">
        <v>102108</v>
      </c>
      <c r="B3398" s="151" t="s">
        <v>7563</v>
      </c>
      <c r="C3398" s="151" t="s">
        <v>26</v>
      </c>
      <c r="D3398" s="152" t="s">
        <v>7564</v>
      </c>
    </row>
    <row r="3399" spans="1:4" x14ac:dyDescent="0.3">
      <c r="A3399" s="151">
        <v>102109</v>
      </c>
      <c r="B3399" s="151" t="s">
        <v>7565</v>
      </c>
      <c r="C3399" s="151" t="s">
        <v>26</v>
      </c>
      <c r="D3399" s="152" t="s">
        <v>2101</v>
      </c>
    </row>
    <row r="3400" spans="1:4" x14ac:dyDescent="0.3">
      <c r="A3400" s="151">
        <v>102110</v>
      </c>
      <c r="B3400" s="151" t="s">
        <v>7566</v>
      </c>
      <c r="C3400" s="151" t="s">
        <v>26</v>
      </c>
      <c r="D3400" s="152" t="s">
        <v>7567</v>
      </c>
    </row>
    <row r="3401" spans="1:4" x14ac:dyDescent="0.3">
      <c r="A3401" s="151">
        <v>103654</v>
      </c>
      <c r="B3401" s="151" t="s">
        <v>7568</v>
      </c>
      <c r="C3401" s="151" t="s">
        <v>26</v>
      </c>
      <c r="D3401" s="152" t="s">
        <v>7569</v>
      </c>
    </row>
    <row r="3402" spans="1:4" x14ac:dyDescent="0.3">
      <c r="A3402" s="151">
        <v>103655</v>
      </c>
      <c r="B3402" s="151" t="s">
        <v>7570</v>
      </c>
      <c r="C3402" s="151" t="s">
        <v>26</v>
      </c>
      <c r="D3402" s="152" t="s">
        <v>7571</v>
      </c>
    </row>
    <row r="3403" spans="1:4" x14ac:dyDescent="0.3">
      <c r="A3403" s="151">
        <v>103656</v>
      </c>
      <c r="B3403" s="151" t="s">
        <v>7572</v>
      </c>
      <c r="C3403" s="151" t="s">
        <v>26</v>
      </c>
      <c r="D3403" s="152" t="s">
        <v>7573</v>
      </c>
    </row>
    <row r="3404" spans="1:4" x14ac:dyDescent="0.3">
      <c r="A3404" s="151">
        <v>96973</v>
      </c>
      <c r="B3404" s="151" t="s">
        <v>7574</v>
      </c>
      <c r="C3404" s="151" t="s">
        <v>31</v>
      </c>
      <c r="D3404" s="152" t="s">
        <v>7575</v>
      </c>
    </row>
    <row r="3405" spans="1:4" x14ac:dyDescent="0.3">
      <c r="A3405" s="151">
        <v>96974</v>
      </c>
      <c r="B3405" s="151" t="s">
        <v>7576</v>
      </c>
      <c r="C3405" s="151" t="s">
        <v>31</v>
      </c>
      <c r="D3405" s="152" t="s">
        <v>7577</v>
      </c>
    </row>
    <row r="3406" spans="1:4" x14ac:dyDescent="0.3">
      <c r="A3406" s="151">
        <v>96975</v>
      </c>
      <c r="B3406" s="151" t="s">
        <v>7578</v>
      </c>
      <c r="C3406" s="151" t="s">
        <v>31</v>
      </c>
      <c r="D3406" s="152" t="s">
        <v>7579</v>
      </c>
    </row>
    <row r="3407" spans="1:4" x14ac:dyDescent="0.3">
      <c r="A3407" s="151">
        <v>96976</v>
      </c>
      <c r="B3407" s="151" t="s">
        <v>7580</v>
      </c>
      <c r="C3407" s="151" t="s">
        <v>31</v>
      </c>
      <c r="D3407" s="152" t="s">
        <v>7581</v>
      </c>
    </row>
    <row r="3408" spans="1:4" x14ac:dyDescent="0.3">
      <c r="A3408" s="151">
        <v>96977</v>
      </c>
      <c r="B3408" s="151" t="s">
        <v>7582</v>
      </c>
      <c r="C3408" s="151" t="s">
        <v>31</v>
      </c>
      <c r="D3408" s="152" t="s">
        <v>6637</v>
      </c>
    </row>
    <row r="3409" spans="1:4" x14ac:dyDescent="0.3">
      <c r="A3409" s="151">
        <v>96978</v>
      </c>
      <c r="B3409" s="151" t="s">
        <v>7583</v>
      </c>
      <c r="C3409" s="151" t="s">
        <v>31</v>
      </c>
      <c r="D3409" s="152" t="s">
        <v>7584</v>
      </c>
    </row>
    <row r="3410" spans="1:4" x14ac:dyDescent="0.3">
      <c r="A3410" s="151">
        <v>96979</v>
      </c>
      <c r="B3410" s="151" t="s">
        <v>7585</v>
      </c>
      <c r="C3410" s="151" t="s">
        <v>31</v>
      </c>
      <c r="D3410" s="152" t="s">
        <v>7586</v>
      </c>
    </row>
    <row r="3411" spans="1:4" x14ac:dyDescent="0.3">
      <c r="A3411" s="151">
        <v>96984</v>
      </c>
      <c r="B3411" s="151" t="s">
        <v>467</v>
      </c>
      <c r="C3411" s="151" t="s">
        <v>26</v>
      </c>
      <c r="D3411" s="152" t="s">
        <v>7587</v>
      </c>
    </row>
    <row r="3412" spans="1:4" x14ac:dyDescent="0.3">
      <c r="A3412" s="151">
        <v>96985</v>
      </c>
      <c r="B3412" s="151" t="s">
        <v>7588</v>
      </c>
      <c r="C3412" s="151" t="s">
        <v>26</v>
      </c>
      <c r="D3412" s="152" t="s">
        <v>7589</v>
      </c>
    </row>
    <row r="3413" spans="1:4" x14ac:dyDescent="0.3">
      <c r="A3413" s="151">
        <v>96986</v>
      </c>
      <c r="B3413" s="151" t="s">
        <v>154</v>
      </c>
      <c r="C3413" s="151" t="s">
        <v>26</v>
      </c>
      <c r="D3413" s="152" t="s">
        <v>7590</v>
      </c>
    </row>
    <row r="3414" spans="1:4" x14ac:dyDescent="0.3">
      <c r="A3414" s="151">
        <v>96987</v>
      </c>
      <c r="B3414" s="151" t="s">
        <v>465</v>
      </c>
      <c r="C3414" s="151" t="s">
        <v>26</v>
      </c>
      <c r="D3414" s="152" t="s">
        <v>7591</v>
      </c>
    </row>
    <row r="3415" spans="1:4" x14ac:dyDescent="0.3">
      <c r="A3415" s="151">
        <v>96988</v>
      </c>
      <c r="B3415" s="151" t="s">
        <v>463</v>
      </c>
      <c r="C3415" s="151" t="s">
        <v>26</v>
      </c>
      <c r="D3415" s="152" t="s">
        <v>7592</v>
      </c>
    </row>
    <row r="3416" spans="1:4" x14ac:dyDescent="0.3">
      <c r="A3416" s="151">
        <v>96989</v>
      </c>
      <c r="B3416" s="151" t="s">
        <v>155</v>
      </c>
      <c r="C3416" s="151" t="s">
        <v>26</v>
      </c>
      <c r="D3416" s="152" t="s">
        <v>7593</v>
      </c>
    </row>
    <row r="3417" spans="1:4" x14ac:dyDescent="0.3">
      <c r="A3417" s="151">
        <v>98463</v>
      </c>
      <c r="B3417" s="151" t="s">
        <v>7594</v>
      </c>
      <c r="C3417" s="151" t="s">
        <v>26</v>
      </c>
      <c r="D3417" s="152" t="s">
        <v>7595</v>
      </c>
    </row>
    <row r="3418" spans="1:4" x14ac:dyDescent="0.3">
      <c r="A3418" s="151">
        <v>104746</v>
      </c>
      <c r="B3418" s="151" t="s">
        <v>464</v>
      </c>
      <c r="C3418" s="151" t="s">
        <v>26</v>
      </c>
      <c r="D3418" s="152" t="s">
        <v>7596</v>
      </c>
    </row>
    <row r="3419" spans="1:4" x14ac:dyDescent="0.3">
      <c r="A3419" s="151">
        <v>104749</v>
      </c>
      <c r="B3419" s="151" t="s">
        <v>7597</v>
      </c>
      <c r="C3419" s="151" t="s">
        <v>26</v>
      </c>
      <c r="D3419" s="152" t="s">
        <v>7598</v>
      </c>
    </row>
    <row r="3420" spans="1:4" x14ac:dyDescent="0.3">
      <c r="A3420" s="151">
        <v>104750</v>
      </c>
      <c r="B3420" s="151" t="s">
        <v>7599</v>
      </c>
      <c r="C3420" s="151" t="s">
        <v>26</v>
      </c>
      <c r="D3420" s="152" t="s">
        <v>7600</v>
      </c>
    </row>
    <row r="3421" spans="1:4" x14ac:dyDescent="0.3">
      <c r="A3421" s="151">
        <v>104751</v>
      </c>
      <c r="B3421" s="151" t="s">
        <v>7601</v>
      </c>
      <c r="C3421" s="151" t="s">
        <v>26</v>
      </c>
      <c r="D3421" s="152" t="s">
        <v>7602</v>
      </c>
    </row>
    <row r="3422" spans="1:4" x14ac:dyDescent="0.3">
      <c r="A3422" s="151">
        <v>104752</v>
      </c>
      <c r="B3422" s="151" t="s">
        <v>7603</v>
      </c>
      <c r="C3422" s="151" t="s">
        <v>26</v>
      </c>
      <c r="D3422" s="152" t="s">
        <v>7604</v>
      </c>
    </row>
    <row r="3423" spans="1:4" x14ac:dyDescent="0.3">
      <c r="A3423" s="151">
        <v>104753</v>
      </c>
      <c r="B3423" s="151" t="s">
        <v>7605</v>
      </c>
      <c r="C3423" s="151" t="s">
        <v>26</v>
      </c>
      <c r="D3423" s="152" t="s">
        <v>7606</v>
      </c>
    </row>
    <row r="3424" spans="1:4" x14ac:dyDescent="0.3">
      <c r="A3424" s="151">
        <v>104754</v>
      </c>
      <c r="B3424" s="151" t="s">
        <v>7607</v>
      </c>
      <c r="C3424" s="151" t="s">
        <v>26</v>
      </c>
      <c r="D3424" s="152" t="s">
        <v>7608</v>
      </c>
    </row>
    <row r="3425" spans="1:4" x14ac:dyDescent="0.3">
      <c r="A3425" s="151">
        <v>104755</v>
      </c>
      <c r="B3425" s="151" t="s">
        <v>7609</v>
      </c>
      <c r="C3425" s="151" t="s">
        <v>26</v>
      </c>
      <c r="D3425" s="152" t="s">
        <v>7610</v>
      </c>
    </row>
    <row r="3426" spans="1:4" x14ac:dyDescent="0.3">
      <c r="A3426" s="151">
        <v>103490</v>
      </c>
      <c r="B3426" s="151" t="s">
        <v>7611</v>
      </c>
      <c r="C3426" s="151" t="s">
        <v>2203</v>
      </c>
      <c r="D3426" s="152" t="s">
        <v>7612</v>
      </c>
    </row>
    <row r="3427" spans="1:4" x14ac:dyDescent="0.3">
      <c r="A3427" s="151">
        <v>103491</v>
      </c>
      <c r="B3427" s="151" t="s">
        <v>7613</v>
      </c>
      <c r="C3427" s="151" t="s">
        <v>2203</v>
      </c>
      <c r="D3427" s="152" t="s">
        <v>7614</v>
      </c>
    </row>
    <row r="3428" spans="1:4" x14ac:dyDescent="0.3">
      <c r="A3428" s="151">
        <v>104758</v>
      </c>
      <c r="B3428" s="151" t="s">
        <v>7615</v>
      </c>
      <c r="C3428" s="151" t="s">
        <v>26</v>
      </c>
      <c r="D3428" s="152" t="s">
        <v>1910</v>
      </c>
    </row>
    <row r="3429" spans="1:4" x14ac:dyDescent="0.3">
      <c r="A3429" s="151">
        <v>104759</v>
      </c>
      <c r="B3429" s="151" t="s">
        <v>7616</v>
      </c>
      <c r="C3429" s="151" t="s">
        <v>26</v>
      </c>
      <c r="D3429" s="152" t="s">
        <v>7617</v>
      </c>
    </row>
    <row r="3430" spans="1:4" x14ac:dyDescent="0.3">
      <c r="A3430" s="151">
        <v>104760</v>
      </c>
      <c r="B3430" s="151" t="s">
        <v>7618</v>
      </c>
      <c r="C3430" s="151" t="s">
        <v>26</v>
      </c>
      <c r="D3430" s="152" t="s">
        <v>7619</v>
      </c>
    </row>
    <row r="3431" spans="1:4" x14ac:dyDescent="0.3">
      <c r="A3431" s="151">
        <v>104761</v>
      </c>
      <c r="B3431" s="151" t="s">
        <v>7620</v>
      </c>
      <c r="C3431" s="151" t="s">
        <v>26</v>
      </c>
      <c r="D3431" s="152" t="s">
        <v>3409</v>
      </c>
    </row>
    <row r="3432" spans="1:4" x14ac:dyDescent="0.3">
      <c r="A3432" s="151">
        <v>104762</v>
      </c>
      <c r="B3432" s="151" t="s">
        <v>7621</v>
      </c>
      <c r="C3432" s="151" t="s">
        <v>26</v>
      </c>
      <c r="D3432" s="152" t="s">
        <v>7622</v>
      </c>
    </row>
    <row r="3433" spans="1:4" x14ac:dyDescent="0.3">
      <c r="A3433" s="151">
        <v>104763</v>
      </c>
      <c r="B3433" s="151" t="s">
        <v>7623</v>
      </c>
      <c r="C3433" s="151" t="s">
        <v>26</v>
      </c>
      <c r="D3433" s="152" t="s">
        <v>7624</v>
      </c>
    </row>
    <row r="3434" spans="1:4" x14ac:dyDescent="0.3">
      <c r="A3434" s="151">
        <v>104764</v>
      </c>
      <c r="B3434" s="151" t="s">
        <v>7625</v>
      </c>
      <c r="C3434" s="151" t="s">
        <v>31</v>
      </c>
      <c r="D3434" s="152" t="s">
        <v>7626</v>
      </c>
    </row>
    <row r="3435" spans="1:4" x14ac:dyDescent="0.3">
      <c r="A3435" s="151">
        <v>104765</v>
      </c>
      <c r="B3435" s="151" t="s">
        <v>7627</v>
      </c>
      <c r="C3435" s="151" t="s">
        <v>31</v>
      </c>
      <c r="D3435" s="152" t="s">
        <v>7628</v>
      </c>
    </row>
    <row r="3436" spans="1:4" x14ac:dyDescent="0.3">
      <c r="A3436" s="151">
        <v>104766</v>
      </c>
      <c r="B3436" s="151" t="s">
        <v>7629</v>
      </c>
      <c r="C3436" s="151" t="s">
        <v>31</v>
      </c>
      <c r="D3436" s="152" t="s">
        <v>7630</v>
      </c>
    </row>
    <row r="3437" spans="1:4" x14ac:dyDescent="0.3">
      <c r="A3437" s="151">
        <v>104768</v>
      </c>
      <c r="B3437" s="151" t="s">
        <v>7631</v>
      </c>
      <c r="C3437" s="151" t="s">
        <v>26</v>
      </c>
      <c r="D3437" s="152" t="s">
        <v>3526</v>
      </c>
    </row>
    <row r="3438" spans="1:4" x14ac:dyDescent="0.3">
      <c r="A3438" s="151">
        <v>104770</v>
      </c>
      <c r="B3438" s="151" t="s">
        <v>7632</v>
      </c>
      <c r="C3438" s="151" t="s">
        <v>26</v>
      </c>
      <c r="D3438" s="152" t="s">
        <v>7633</v>
      </c>
    </row>
    <row r="3439" spans="1:4" x14ac:dyDescent="0.3">
      <c r="A3439" s="151">
        <v>104772</v>
      </c>
      <c r="B3439" s="151" t="s">
        <v>7634</v>
      </c>
      <c r="C3439" s="151" t="s">
        <v>26</v>
      </c>
      <c r="D3439" s="152" t="s">
        <v>3529</v>
      </c>
    </row>
    <row r="3440" spans="1:4" x14ac:dyDescent="0.3">
      <c r="A3440" s="151">
        <v>104774</v>
      </c>
      <c r="B3440" s="151" t="s">
        <v>7635</v>
      </c>
      <c r="C3440" s="151" t="s">
        <v>26</v>
      </c>
      <c r="D3440" s="152" t="s">
        <v>7636</v>
      </c>
    </row>
    <row r="3441" spans="1:4" x14ac:dyDescent="0.3">
      <c r="A3441" s="151">
        <v>104776</v>
      </c>
      <c r="B3441" s="151" t="s">
        <v>7637</v>
      </c>
      <c r="C3441" s="151" t="s">
        <v>26</v>
      </c>
      <c r="D3441" s="152" t="s">
        <v>2705</v>
      </c>
    </row>
    <row r="3442" spans="1:4" x14ac:dyDescent="0.3">
      <c r="A3442" s="151">
        <v>104778</v>
      </c>
      <c r="B3442" s="151" t="s">
        <v>7638</v>
      </c>
      <c r="C3442" s="151" t="s">
        <v>26</v>
      </c>
      <c r="D3442" s="152" t="s">
        <v>7639</v>
      </c>
    </row>
    <row r="3443" spans="1:4" x14ac:dyDescent="0.3">
      <c r="A3443" s="151">
        <v>104780</v>
      </c>
      <c r="B3443" s="151" t="s">
        <v>7640</v>
      </c>
      <c r="C3443" s="151" t="s">
        <v>31</v>
      </c>
      <c r="D3443" s="152" t="s">
        <v>6844</v>
      </c>
    </row>
    <row r="3444" spans="1:4" x14ac:dyDescent="0.3">
      <c r="A3444" s="151">
        <v>104785</v>
      </c>
      <c r="B3444" s="151" t="s">
        <v>7641</v>
      </c>
      <c r="C3444" s="151" t="s">
        <v>31</v>
      </c>
      <c r="D3444" s="152" t="s">
        <v>7642</v>
      </c>
    </row>
    <row r="3445" spans="1:4" x14ac:dyDescent="0.3">
      <c r="A3445" s="151">
        <v>96765</v>
      </c>
      <c r="B3445" s="151" t="s">
        <v>7643</v>
      </c>
      <c r="C3445" s="151" t="s">
        <v>26</v>
      </c>
      <c r="D3445" s="152" t="s">
        <v>7644</v>
      </c>
    </row>
    <row r="3446" spans="1:4" x14ac:dyDescent="0.3">
      <c r="A3446" s="151">
        <v>101905</v>
      </c>
      <c r="B3446" s="151" t="s">
        <v>7645</v>
      </c>
      <c r="C3446" s="151" t="s">
        <v>26</v>
      </c>
      <c r="D3446" s="152" t="s">
        <v>7646</v>
      </c>
    </row>
    <row r="3447" spans="1:4" x14ac:dyDescent="0.3">
      <c r="A3447" s="151">
        <v>101906</v>
      </c>
      <c r="B3447" s="151" t="s">
        <v>7647</v>
      </c>
      <c r="C3447" s="151" t="s">
        <v>26</v>
      </c>
      <c r="D3447" s="152" t="s">
        <v>7648</v>
      </c>
    </row>
    <row r="3448" spans="1:4" x14ac:dyDescent="0.3">
      <c r="A3448" s="151">
        <v>101907</v>
      </c>
      <c r="B3448" s="151" t="s">
        <v>7649</v>
      </c>
      <c r="C3448" s="151" t="s">
        <v>26</v>
      </c>
      <c r="D3448" s="152" t="s">
        <v>7650</v>
      </c>
    </row>
    <row r="3449" spans="1:4" x14ac:dyDescent="0.3">
      <c r="A3449" s="151">
        <v>101908</v>
      </c>
      <c r="B3449" s="151" t="s">
        <v>7651</v>
      </c>
      <c r="C3449" s="151" t="s">
        <v>26</v>
      </c>
      <c r="D3449" s="152" t="s">
        <v>7652</v>
      </c>
    </row>
    <row r="3450" spans="1:4" x14ac:dyDescent="0.3">
      <c r="A3450" s="151">
        <v>101909</v>
      </c>
      <c r="B3450" s="151" t="s">
        <v>7653</v>
      </c>
      <c r="C3450" s="151" t="s">
        <v>26</v>
      </c>
      <c r="D3450" s="152" t="s">
        <v>7654</v>
      </c>
    </row>
    <row r="3451" spans="1:4" x14ac:dyDescent="0.3">
      <c r="A3451" s="151">
        <v>101910</v>
      </c>
      <c r="B3451" s="151" t="s">
        <v>135</v>
      </c>
      <c r="C3451" s="151" t="s">
        <v>26</v>
      </c>
      <c r="D3451" s="152" t="s">
        <v>7655</v>
      </c>
    </row>
    <row r="3452" spans="1:4" x14ac:dyDescent="0.3">
      <c r="A3452" s="151">
        <v>101911</v>
      </c>
      <c r="B3452" s="151" t="s">
        <v>7656</v>
      </c>
      <c r="C3452" s="151" t="s">
        <v>26</v>
      </c>
      <c r="D3452" s="152" t="s">
        <v>7657</v>
      </c>
    </row>
    <row r="3453" spans="1:4" x14ac:dyDescent="0.3">
      <c r="A3453" s="151">
        <v>101912</v>
      </c>
      <c r="B3453" s="151" t="s">
        <v>7658</v>
      </c>
      <c r="C3453" s="151" t="s">
        <v>26</v>
      </c>
      <c r="D3453" s="152" t="s">
        <v>7659</v>
      </c>
    </row>
    <row r="3454" spans="1:4" x14ac:dyDescent="0.3">
      <c r="A3454" s="151">
        <v>101913</v>
      </c>
      <c r="B3454" s="151" t="s">
        <v>7660</v>
      </c>
      <c r="C3454" s="151" t="s">
        <v>26</v>
      </c>
      <c r="D3454" s="152" t="s">
        <v>7661</v>
      </c>
    </row>
    <row r="3455" spans="1:4" x14ac:dyDescent="0.3">
      <c r="A3455" s="151">
        <v>101914</v>
      </c>
      <c r="B3455" s="151" t="s">
        <v>7662</v>
      </c>
      <c r="C3455" s="151" t="s">
        <v>26</v>
      </c>
      <c r="D3455" s="152" t="s">
        <v>7663</v>
      </c>
    </row>
    <row r="3456" spans="1:4" x14ac:dyDescent="0.3">
      <c r="A3456" s="151">
        <v>101915</v>
      </c>
      <c r="B3456" s="151" t="s">
        <v>7664</v>
      </c>
      <c r="C3456" s="151" t="s">
        <v>26</v>
      </c>
      <c r="D3456" s="152" t="s">
        <v>7665</v>
      </c>
    </row>
    <row r="3457" spans="1:4" x14ac:dyDescent="0.3">
      <c r="A3457" s="151">
        <v>101916</v>
      </c>
      <c r="B3457" s="151" t="s">
        <v>7666</v>
      </c>
      <c r="C3457" s="151" t="s">
        <v>26</v>
      </c>
      <c r="D3457" s="152" t="s">
        <v>7667</v>
      </c>
    </row>
    <row r="3458" spans="1:4" x14ac:dyDescent="0.3">
      <c r="A3458" s="151">
        <v>101917</v>
      </c>
      <c r="B3458" s="151" t="s">
        <v>7668</v>
      </c>
      <c r="C3458" s="151" t="s">
        <v>26</v>
      </c>
      <c r="D3458" s="152" t="s">
        <v>7669</v>
      </c>
    </row>
    <row r="3459" spans="1:4" x14ac:dyDescent="0.3">
      <c r="A3459" s="151">
        <v>98261</v>
      </c>
      <c r="B3459" s="151" t="s">
        <v>7670</v>
      </c>
      <c r="C3459" s="151" t="s">
        <v>31</v>
      </c>
      <c r="D3459" s="152" t="s">
        <v>7671</v>
      </c>
    </row>
    <row r="3460" spans="1:4" x14ac:dyDescent="0.3">
      <c r="A3460" s="151">
        <v>98262</v>
      </c>
      <c r="B3460" s="151" t="s">
        <v>7672</v>
      </c>
      <c r="C3460" s="151" t="s">
        <v>31</v>
      </c>
      <c r="D3460" s="152" t="s">
        <v>7673</v>
      </c>
    </row>
    <row r="3461" spans="1:4" x14ac:dyDescent="0.3">
      <c r="A3461" s="151">
        <v>98263</v>
      </c>
      <c r="B3461" s="151" t="s">
        <v>7674</v>
      </c>
      <c r="C3461" s="151" t="s">
        <v>31</v>
      </c>
      <c r="D3461" s="152" t="s">
        <v>2908</v>
      </c>
    </row>
    <row r="3462" spans="1:4" x14ac:dyDescent="0.3">
      <c r="A3462" s="151">
        <v>98264</v>
      </c>
      <c r="B3462" s="151" t="s">
        <v>7675</v>
      </c>
      <c r="C3462" s="151" t="s">
        <v>31</v>
      </c>
      <c r="D3462" s="152" t="s">
        <v>7676</v>
      </c>
    </row>
    <row r="3463" spans="1:4" x14ac:dyDescent="0.3">
      <c r="A3463" s="151">
        <v>98265</v>
      </c>
      <c r="B3463" s="151" t="s">
        <v>7677</v>
      </c>
      <c r="C3463" s="151" t="s">
        <v>31</v>
      </c>
      <c r="D3463" s="152" t="s">
        <v>7678</v>
      </c>
    </row>
    <row r="3464" spans="1:4" x14ac:dyDescent="0.3">
      <c r="A3464" s="151">
        <v>98266</v>
      </c>
      <c r="B3464" s="151" t="s">
        <v>7679</v>
      </c>
      <c r="C3464" s="151" t="s">
        <v>31</v>
      </c>
      <c r="D3464" s="152" t="s">
        <v>3435</v>
      </c>
    </row>
    <row r="3465" spans="1:4" x14ac:dyDescent="0.3">
      <c r="A3465" s="151">
        <v>98267</v>
      </c>
      <c r="B3465" s="151" t="s">
        <v>7680</v>
      </c>
      <c r="C3465" s="151" t="s">
        <v>31</v>
      </c>
      <c r="D3465" s="152" t="s">
        <v>4168</v>
      </c>
    </row>
    <row r="3466" spans="1:4" x14ac:dyDescent="0.3">
      <c r="A3466" s="151">
        <v>98268</v>
      </c>
      <c r="B3466" s="151" t="s">
        <v>7681</v>
      </c>
      <c r="C3466" s="151" t="s">
        <v>31</v>
      </c>
      <c r="D3466" s="152" t="s">
        <v>7682</v>
      </c>
    </row>
    <row r="3467" spans="1:4" x14ac:dyDescent="0.3">
      <c r="A3467" s="151">
        <v>98269</v>
      </c>
      <c r="B3467" s="151" t="s">
        <v>7683</v>
      </c>
      <c r="C3467" s="151" t="s">
        <v>31</v>
      </c>
      <c r="D3467" s="152" t="s">
        <v>7684</v>
      </c>
    </row>
    <row r="3468" spans="1:4" x14ac:dyDescent="0.3">
      <c r="A3468" s="151">
        <v>98270</v>
      </c>
      <c r="B3468" s="151" t="s">
        <v>7685</v>
      </c>
      <c r="C3468" s="151" t="s">
        <v>31</v>
      </c>
      <c r="D3468" s="152" t="s">
        <v>7686</v>
      </c>
    </row>
    <row r="3469" spans="1:4" x14ac:dyDescent="0.3">
      <c r="A3469" s="151">
        <v>98271</v>
      </c>
      <c r="B3469" s="151" t="s">
        <v>7687</v>
      </c>
      <c r="C3469" s="151" t="s">
        <v>31</v>
      </c>
      <c r="D3469" s="152" t="s">
        <v>7688</v>
      </c>
    </row>
    <row r="3470" spans="1:4" x14ac:dyDescent="0.3">
      <c r="A3470" s="151">
        <v>98272</v>
      </c>
      <c r="B3470" s="151" t="s">
        <v>7689</v>
      </c>
      <c r="C3470" s="151" t="s">
        <v>31</v>
      </c>
      <c r="D3470" s="152" t="s">
        <v>7690</v>
      </c>
    </row>
    <row r="3471" spans="1:4" x14ac:dyDescent="0.3">
      <c r="A3471" s="151">
        <v>98273</v>
      </c>
      <c r="B3471" s="151" t="s">
        <v>7691</v>
      </c>
      <c r="C3471" s="151" t="s">
        <v>31</v>
      </c>
      <c r="D3471" s="152" t="s">
        <v>3327</v>
      </c>
    </row>
    <row r="3472" spans="1:4" x14ac:dyDescent="0.3">
      <c r="A3472" s="151">
        <v>98274</v>
      </c>
      <c r="B3472" s="151" t="s">
        <v>7692</v>
      </c>
      <c r="C3472" s="151" t="s">
        <v>31</v>
      </c>
      <c r="D3472" s="152" t="s">
        <v>3672</v>
      </c>
    </row>
    <row r="3473" spans="1:4" x14ac:dyDescent="0.3">
      <c r="A3473" s="151">
        <v>98275</v>
      </c>
      <c r="B3473" s="151" t="s">
        <v>7693</v>
      </c>
      <c r="C3473" s="151" t="s">
        <v>31</v>
      </c>
      <c r="D3473" s="152" t="s">
        <v>2981</v>
      </c>
    </row>
    <row r="3474" spans="1:4" x14ac:dyDescent="0.3">
      <c r="A3474" s="151">
        <v>98276</v>
      </c>
      <c r="B3474" s="151" t="s">
        <v>7694</v>
      </c>
      <c r="C3474" s="151" t="s">
        <v>31</v>
      </c>
      <c r="D3474" s="152" t="s">
        <v>7695</v>
      </c>
    </row>
    <row r="3475" spans="1:4" x14ac:dyDescent="0.3">
      <c r="A3475" s="151">
        <v>98277</v>
      </c>
      <c r="B3475" s="151" t="s">
        <v>7696</v>
      </c>
      <c r="C3475" s="151" t="s">
        <v>31</v>
      </c>
      <c r="D3475" s="152" t="s">
        <v>7697</v>
      </c>
    </row>
    <row r="3476" spans="1:4" x14ac:dyDescent="0.3">
      <c r="A3476" s="151">
        <v>98278</v>
      </c>
      <c r="B3476" s="151" t="s">
        <v>7698</v>
      </c>
      <c r="C3476" s="151" t="s">
        <v>31</v>
      </c>
      <c r="D3476" s="152" t="s">
        <v>7017</v>
      </c>
    </row>
    <row r="3477" spans="1:4" x14ac:dyDescent="0.3">
      <c r="A3477" s="151">
        <v>98279</v>
      </c>
      <c r="B3477" s="151" t="s">
        <v>7699</v>
      </c>
      <c r="C3477" s="151" t="s">
        <v>31</v>
      </c>
      <c r="D3477" s="152" t="s">
        <v>3537</v>
      </c>
    </row>
    <row r="3478" spans="1:4" x14ac:dyDescent="0.3">
      <c r="A3478" s="151">
        <v>98280</v>
      </c>
      <c r="B3478" s="151" t="s">
        <v>7700</v>
      </c>
      <c r="C3478" s="151" t="s">
        <v>31</v>
      </c>
      <c r="D3478" s="152" t="s">
        <v>7701</v>
      </c>
    </row>
    <row r="3479" spans="1:4" x14ac:dyDescent="0.3">
      <c r="A3479" s="151">
        <v>98281</v>
      </c>
      <c r="B3479" s="151" t="s">
        <v>7702</v>
      </c>
      <c r="C3479" s="151" t="s">
        <v>31</v>
      </c>
      <c r="D3479" s="152" t="s">
        <v>7703</v>
      </c>
    </row>
    <row r="3480" spans="1:4" x14ac:dyDescent="0.3">
      <c r="A3480" s="151">
        <v>98282</v>
      </c>
      <c r="B3480" s="151" t="s">
        <v>7704</v>
      </c>
      <c r="C3480" s="151" t="s">
        <v>31</v>
      </c>
      <c r="D3480" s="152" t="s">
        <v>7705</v>
      </c>
    </row>
    <row r="3481" spans="1:4" x14ac:dyDescent="0.3">
      <c r="A3481" s="151">
        <v>98283</v>
      </c>
      <c r="B3481" s="151" t="s">
        <v>7706</v>
      </c>
      <c r="C3481" s="151" t="s">
        <v>31</v>
      </c>
      <c r="D3481" s="152" t="s">
        <v>6148</v>
      </c>
    </row>
    <row r="3482" spans="1:4" x14ac:dyDescent="0.3">
      <c r="A3482" s="151">
        <v>98284</v>
      </c>
      <c r="B3482" s="151" t="s">
        <v>7707</v>
      </c>
      <c r="C3482" s="151" t="s">
        <v>31</v>
      </c>
      <c r="D3482" s="152" t="s">
        <v>2378</v>
      </c>
    </row>
    <row r="3483" spans="1:4" x14ac:dyDescent="0.3">
      <c r="A3483" s="151">
        <v>98285</v>
      </c>
      <c r="B3483" s="151" t="s">
        <v>7708</v>
      </c>
      <c r="C3483" s="151" t="s">
        <v>31</v>
      </c>
      <c r="D3483" s="152" t="s">
        <v>7709</v>
      </c>
    </row>
    <row r="3484" spans="1:4" x14ac:dyDescent="0.3">
      <c r="A3484" s="151">
        <v>98286</v>
      </c>
      <c r="B3484" s="151" t="s">
        <v>7710</v>
      </c>
      <c r="C3484" s="151" t="s">
        <v>31</v>
      </c>
      <c r="D3484" s="152" t="s">
        <v>7711</v>
      </c>
    </row>
    <row r="3485" spans="1:4" x14ac:dyDescent="0.3">
      <c r="A3485" s="151">
        <v>98287</v>
      </c>
      <c r="B3485" s="151" t="s">
        <v>7712</v>
      </c>
      <c r="C3485" s="151" t="s">
        <v>31</v>
      </c>
      <c r="D3485" s="152" t="s">
        <v>3018</v>
      </c>
    </row>
    <row r="3486" spans="1:4" x14ac:dyDescent="0.3">
      <c r="A3486" s="151">
        <v>98288</v>
      </c>
      <c r="B3486" s="151" t="s">
        <v>7713</v>
      </c>
      <c r="C3486" s="151" t="s">
        <v>31</v>
      </c>
      <c r="D3486" s="152" t="s">
        <v>2600</v>
      </c>
    </row>
    <row r="3487" spans="1:4" x14ac:dyDescent="0.3">
      <c r="A3487" s="151">
        <v>98289</v>
      </c>
      <c r="B3487" s="151" t="s">
        <v>7714</v>
      </c>
      <c r="C3487" s="151" t="s">
        <v>31</v>
      </c>
      <c r="D3487" s="152" t="s">
        <v>2780</v>
      </c>
    </row>
    <row r="3488" spans="1:4" x14ac:dyDescent="0.3">
      <c r="A3488" s="151">
        <v>98290</v>
      </c>
      <c r="B3488" s="151" t="s">
        <v>7715</v>
      </c>
      <c r="C3488" s="151" t="s">
        <v>31</v>
      </c>
      <c r="D3488" s="152" t="s">
        <v>7716</v>
      </c>
    </row>
    <row r="3489" spans="1:4" x14ac:dyDescent="0.3">
      <c r="A3489" s="151">
        <v>98291</v>
      </c>
      <c r="B3489" s="151" t="s">
        <v>7717</v>
      </c>
      <c r="C3489" s="151" t="s">
        <v>31</v>
      </c>
      <c r="D3489" s="152" t="s">
        <v>7718</v>
      </c>
    </row>
    <row r="3490" spans="1:4" x14ac:dyDescent="0.3">
      <c r="A3490" s="151">
        <v>98292</v>
      </c>
      <c r="B3490" s="151" t="s">
        <v>7719</v>
      </c>
      <c r="C3490" s="151" t="s">
        <v>31</v>
      </c>
      <c r="D3490" s="152" t="s">
        <v>7720</v>
      </c>
    </row>
    <row r="3491" spans="1:4" x14ac:dyDescent="0.3">
      <c r="A3491" s="151">
        <v>98293</v>
      </c>
      <c r="B3491" s="151" t="s">
        <v>7721</v>
      </c>
      <c r="C3491" s="151" t="s">
        <v>31</v>
      </c>
      <c r="D3491" s="152" t="s">
        <v>7722</v>
      </c>
    </row>
    <row r="3492" spans="1:4" x14ac:dyDescent="0.3">
      <c r="A3492" s="151">
        <v>98400</v>
      </c>
      <c r="B3492" s="151" t="s">
        <v>7723</v>
      </c>
      <c r="C3492" s="151" t="s">
        <v>31</v>
      </c>
      <c r="D3492" s="152" t="s">
        <v>3863</v>
      </c>
    </row>
    <row r="3493" spans="1:4" x14ac:dyDescent="0.3">
      <c r="A3493" s="151">
        <v>98401</v>
      </c>
      <c r="B3493" s="151" t="s">
        <v>7724</v>
      </c>
      <c r="C3493" s="151" t="s">
        <v>31</v>
      </c>
      <c r="D3493" s="152" t="s">
        <v>7725</v>
      </c>
    </row>
    <row r="3494" spans="1:4" x14ac:dyDescent="0.3">
      <c r="A3494" s="151">
        <v>98402</v>
      </c>
      <c r="B3494" s="151" t="s">
        <v>7726</v>
      </c>
      <c r="C3494" s="151" t="s">
        <v>31</v>
      </c>
      <c r="D3494" s="152" t="s">
        <v>7727</v>
      </c>
    </row>
    <row r="3495" spans="1:4" x14ac:dyDescent="0.3">
      <c r="A3495" s="151">
        <v>100556</v>
      </c>
      <c r="B3495" s="151" t="s">
        <v>7728</v>
      </c>
      <c r="C3495" s="151" t="s">
        <v>26</v>
      </c>
      <c r="D3495" s="152" t="s">
        <v>7729</v>
      </c>
    </row>
    <row r="3496" spans="1:4" x14ac:dyDescent="0.3">
      <c r="A3496" s="151">
        <v>100557</v>
      </c>
      <c r="B3496" s="151" t="s">
        <v>7730</v>
      </c>
      <c r="C3496" s="151" t="s">
        <v>26</v>
      </c>
      <c r="D3496" s="152" t="s">
        <v>7731</v>
      </c>
    </row>
    <row r="3497" spans="1:4" x14ac:dyDescent="0.3">
      <c r="A3497" s="151">
        <v>100560</v>
      </c>
      <c r="B3497" s="151" t="s">
        <v>7732</v>
      </c>
      <c r="C3497" s="151" t="s">
        <v>26</v>
      </c>
      <c r="D3497" s="152" t="s">
        <v>7733</v>
      </c>
    </row>
    <row r="3498" spans="1:4" x14ac:dyDescent="0.3">
      <c r="A3498" s="151">
        <v>100561</v>
      </c>
      <c r="B3498" s="151" t="s">
        <v>7734</v>
      </c>
      <c r="C3498" s="151" t="s">
        <v>26</v>
      </c>
      <c r="D3498" s="152" t="s">
        <v>7735</v>
      </c>
    </row>
    <row r="3499" spans="1:4" x14ac:dyDescent="0.3">
      <c r="A3499" s="151">
        <v>100562</v>
      </c>
      <c r="B3499" s="151" t="s">
        <v>7736</v>
      </c>
      <c r="C3499" s="151" t="s">
        <v>26</v>
      </c>
      <c r="D3499" s="152" t="s">
        <v>7737</v>
      </c>
    </row>
    <row r="3500" spans="1:4" x14ac:dyDescent="0.3">
      <c r="A3500" s="151">
        <v>100563</v>
      </c>
      <c r="B3500" s="151" t="s">
        <v>7738</v>
      </c>
      <c r="C3500" s="151" t="s">
        <v>26</v>
      </c>
      <c r="D3500" s="152" t="s">
        <v>7739</v>
      </c>
    </row>
    <row r="3501" spans="1:4" x14ac:dyDescent="0.3">
      <c r="A3501" s="151">
        <v>101795</v>
      </c>
      <c r="B3501" s="151" t="s">
        <v>7740</v>
      </c>
      <c r="C3501" s="151" t="s">
        <v>26</v>
      </c>
      <c r="D3501" s="152" t="s">
        <v>7741</v>
      </c>
    </row>
    <row r="3502" spans="1:4" x14ac:dyDescent="0.3">
      <c r="A3502" s="151">
        <v>101798</v>
      </c>
      <c r="B3502" s="151" t="s">
        <v>7742</v>
      </c>
      <c r="C3502" s="151" t="s">
        <v>26</v>
      </c>
      <c r="D3502" s="152" t="s">
        <v>7743</v>
      </c>
    </row>
    <row r="3503" spans="1:4" x14ac:dyDescent="0.3">
      <c r="A3503" s="151">
        <v>101799</v>
      </c>
      <c r="B3503" s="151" t="s">
        <v>7744</v>
      </c>
      <c r="C3503" s="151" t="s">
        <v>26</v>
      </c>
      <c r="D3503" s="152" t="s">
        <v>7745</v>
      </c>
    </row>
    <row r="3504" spans="1:4" x14ac:dyDescent="0.3">
      <c r="A3504" s="151">
        <v>98397</v>
      </c>
      <c r="B3504" s="151" t="s">
        <v>7746</v>
      </c>
      <c r="C3504" s="151" t="s">
        <v>2167</v>
      </c>
      <c r="D3504" s="152" t="s">
        <v>7747</v>
      </c>
    </row>
    <row r="3505" spans="1:4" x14ac:dyDescent="0.3">
      <c r="A3505" s="151">
        <v>103244</v>
      </c>
      <c r="B3505" s="151" t="s">
        <v>7748</v>
      </c>
      <c r="C3505" s="151" t="s">
        <v>26</v>
      </c>
      <c r="D3505" s="152" t="s">
        <v>7749</v>
      </c>
    </row>
    <row r="3506" spans="1:4" x14ac:dyDescent="0.3">
      <c r="A3506" s="151">
        <v>103245</v>
      </c>
      <c r="B3506" s="151" t="s">
        <v>7750</v>
      </c>
      <c r="C3506" s="151" t="s">
        <v>26</v>
      </c>
      <c r="D3506" s="152" t="s">
        <v>7751</v>
      </c>
    </row>
    <row r="3507" spans="1:4" x14ac:dyDescent="0.3">
      <c r="A3507" s="151">
        <v>103246</v>
      </c>
      <c r="B3507" s="151" t="s">
        <v>7752</v>
      </c>
      <c r="C3507" s="151" t="s">
        <v>26</v>
      </c>
      <c r="D3507" s="152" t="s">
        <v>7753</v>
      </c>
    </row>
    <row r="3508" spans="1:4" x14ac:dyDescent="0.3">
      <c r="A3508" s="151">
        <v>103247</v>
      </c>
      <c r="B3508" s="151" t="s">
        <v>7754</v>
      </c>
      <c r="C3508" s="151" t="s">
        <v>26</v>
      </c>
      <c r="D3508" s="152" t="s">
        <v>7755</v>
      </c>
    </row>
    <row r="3509" spans="1:4" x14ac:dyDescent="0.3">
      <c r="A3509" s="151">
        <v>103248</v>
      </c>
      <c r="B3509" s="151" t="s">
        <v>7756</v>
      </c>
      <c r="C3509" s="151" t="s">
        <v>26</v>
      </c>
      <c r="D3509" s="152" t="s">
        <v>7757</v>
      </c>
    </row>
    <row r="3510" spans="1:4" x14ac:dyDescent="0.3">
      <c r="A3510" s="151">
        <v>103249</v>
      </c>
      <c r="B3510" s="151" t="s">
        <v>7758</v>
      </c>
      <c r="C3510" s="151" t="s">
        <v>26</v>
      </c>
      <c r="D3510" s="152" t="s">
        <v>7759</v>
      </c>
    </row>
    <row r="3511" spans="1:4" x14ac:dyDescent="0.3">
      <c r="A3511" s="151">
        <v>103250</v>
      </c>
      <c r="B3511" s="151" t="s">
        <v>7760</v>
      </c>
      <c r="C3511" s="151" t="s">
        <v>26</v>
      </c>
      <c r="D3511" s="152" t="s">
        <v>7761</v>
      </c>
    </row>
    <row r="3512" spans="1:4" x14ac:dyDescent="0.3">
      <c r="A3512" s="151">
        <v>103251</v>
      </c>
      <c r="B3512" s="151" t="s">
        <v>7762</v>
      </c>
      <c r="C3512" s="151" t="s">
        <v>26</v>
      </c>
      <c r="D3512" s="152" t="s">
        <v>7763</v>
      </c>
    </row>
    <row r="3513" spans="1:4" x14ac:dyDescent="0.3">
      <c r="A3513" s="151">
        <v>103252</v>
      </c>
      <c r="B3513" s="151" t="s">
        <v>7764</v>
      </c>
      <c r="C3513" s="151" t="s">
        <v>26</v>
      </c>
      <c r="D3513" s="152" t="s">
        <v>7765</v>
      </c>
    </row>
    <row r="3514" spans="1:4" x14ac:dyDescent="0.3">
      <c r="A3514" s="151">
        <v>103253</v>
      </c>
      <c r="B3514" s="151" t="s">
        <v>7766</v>
      </c>
      <c r="C3514" s="151" t="s">
        <v>26</v>
      </c>
      <c r="D3514" s="152" t="s">
        <v>7767</v>
      </c>
    </row>
    <row r="3515" spans="1:4" x14ac:dyDescent="0.3">
      <c r="A3515" s="151">
        <v>103254</v>
      </c>
      <c r="B3515" s="151" t="s">
        <v>7768</v>
      </c>
      <c r="C3515" s="151" t="s">
        <v>26</v>
      </c>
      <c r="D3515" s="152" t="s">
        <v>7769</v>
      </c>
    </row>
    <row r="3516" spans="1:4" x14ac:dyDescent="0.3">
      <c r="A3516" s="151">
        <v>103255</v>
      </c>
      <c r="B3516" s="151" t="s">
        <v>7770</v>
      </c>
      <c r="C3516" s="151" t="s">
        <v>26</v>
      </c>
      <c r="D3516" s="152" t="s">
        <v>7771</v>
      </c>
    </row>
    <row r="3517" spans="1:4" x14ac:dyDescent="0.3">
      <c r="A3517" s="151">
        <v>103256</v>
      </c>
      <c r="B3517" s="151" t="s">
        <v>7772</v>
      </c>
      <c r="C3517" s="151" t="s">
        <v>26</v>
      </c>
      <c r="D3517" s="152" t="s">
        <v>7773</v>
      </c>
    </row>
    <row r="3518" spans="1:4" x14ac:dyDescent="0.3">
      <c r="A3518" s="151">
        <v>103257</v>
      </c>
      <c r="B3518" s="151" t="s">
        <v>7774</v>
      </c>
      <c r="C3518" s="151" t="s">
        <v>26</v>
      </c>
      <c r="D3518" s="152" t="s">
        <v>7775</v>
      </c>
    </row>
    <row r="3519" spans="1:4" x14ac:dyDescent="0.3">
      <c r="A3519" s="151">
        <v>103258</v>
      </c>
      <c r="B3519" s="151" t="s">
        <v>7776</v>
      </c>
      <c r="C3519" s="151" t="s">
        <v>26</v>
      </c>
      <c r="D3519" s="152" t="s">
        <v>7777</v>
      </c>
    </row>
    <row r="3520" spans="1:4" x14ac:dyDescent="0.3">
      <c r="A3520" s="151">
        <v>103259</v>
      </c>
      <c r="B3520" s="151" t="s">
        <v>7778</v>
      </c>
      <c r="C3520" s="151" t="s">
        <v>26</v>
      </c>
      <c r="D3520" s="152" t="s">
        <v>7779</v>
      </c>
    </row>
    <row r="3521" spans="1:4" x14ac:dyDescent="0.3">
      <c r="A3521" s="151">
        <v>103260</v>
      </c>
      <c r="B3521" s="151" t="s">
        <v>7780</v>
      </c>
      <c r="C3521" s="151" t="s">
        <v>26</v>
      </c>
      <c r="D3521" s="152" t="s">
        <v>7781</v>
      </c>
    </row>
    <row r="3522" spans="1:4" x14ac:dyDescent="0.3">
      <c r="A3522" s="151">
        <v>103261</v>
      </c>
      <c r="B3522" s="151" t="s">
        <v>7782</v>
      </c>
      <c r="C3522" s="151" t="s">
        <v>26</v>
      </c>
      <c r="D3522" s="152" t="s">
        <v>7783</v>
      </c>
    </row>
    <row r="3523" spans="1:4" x14ac:dyDescent="0.3">
      <c r="A3523" s="151">
        <v>103262</v>
      </c>
      <c r="B3523" s="151" t="s">
        <v>7784</v>
      </c>
      <c r="C3523" s="151" t="s">
        <v>26</v>
      </c>
      <c r="D3523" s="152" t="s">
        <v>7785</v>
      </c>
    </row>
    <row r="3524" spans="1:4" x14ac:dyDescent="0.3">
      <c r="A3524" s="151">
        <v>103263</v>
      </c>
      <c r="B3524" s="151" t="s">
        <v>7786</v>
      </c>
      <c r="C3524" s="151" t="s">
        <v>26</v>
      </c>
      <c r="D3524" s="152" t="s">
        <v>7787</v>
      </c>
    </row>
    <row r="3525" spans="1:4" x14ac:dyDescent="0.3">
      <c r="A3525" s="151">
        <v>103264</v>
      </c>
      <c r="B3525" s="151" t="s">
        <v>7788</v>
      </c>
      <c r="C3525" s="151" t="s">
        <v>26</v>
      </c>
      <c r="D3525" s="152" t="s">
        <v>7789</v>
      </c>
    </row>
    <row r="3526" spans="1:4" x14ac:dyDescent="0.3">
      <c r="A3526" s="151">
        <v>103265</v>
      </c>
      <c r="B3526" s="151" t="s">
        <v>7790</v>
      </c>
      <c r="C3526" s="151" t="s">
        <v>26</v>
      </c>
      <c r="D3526" s="152" t="s">
        <v>7791</v>
      </c>
    </row>
    <row r="3527" spans="1:4" x14ac:dyDescent="0.3">
      <c r="A3527" s="151">
        <v>103266</v>
      </c>
      <c r="B3527" s="151" t="s">
        <v>7792</v>
      </c>
      <c r="C3527" s="151" t="s">
        <v>26</v>
      </c>
      <c r="D3527" s="152" t="s">
        <v>7793</v>
      </c>
    </row>
    <row r="3528" spans="1:4" x14ac:dyDescent="0.3">
      <c r="A3528" s="151">
        <v>103267</v>
      </c>
      <c r="B3528" s="151" t="s">
        <v>7794</v>
      </c>
      <c r="C3528" s="151" t="s">
        <v>26</v>
      </c>
      <c r="D3528" s="152" t="s">
        <v>7795</v>
      </c>
    </row>
    <row r="3529" spans="1:4" x14ac:dyDescent="0.3">
      <c r="A3529" s="151">
        <v>103268</v>
      </c>
      <c r="B3529" s="151" t="s">
        <v>7796</v>
      </c>
      <c r="C3529" s="151" t="s">
        <v>26</v>
      </c>
      <c r="D3529" s="152" t="s">
        <v>7797</v>
      </c>
    </row>
    <row r="3530" spans="1:4" x14ac:dyDescent="0.3">
      <c r="A3530" s="151">
        <v>103269</v>
      </c>
      <c r="B3530" s="151" t="s">
        <v>7798</v>
      </c>
      <c r="C3530" s="151" t="s">
        <v>26</v>
      </c>
      <c r="D3530" s="152" t="s">
        <v>7799</v>
      </c>
    </row>
    <row r="3531" spans="1:4" x14ac:dyDescent="0.3">
      <c r="A3531" s="151">
        <v>103270</v>
      </c>
      <c r="B3531" s="151" t="s">
        <v>7800</v>
      </c>
      <c r="C3531" s="151" t="s">
        <v>26</v>
      </c>
      <c r="D3531" s="152" t="s">
        <v>7801</v>
      </c>
    </row>
    <row r="3532" spans="1:4" x14ac:dyDescent="0.3">
      <c r="A3532" s="151">
        <v>103271</v>
      </c>
      <c r="B3532" s="151" t="s">
        <v>7802</v>
      </c>
      <c r="C3532" s="151" t="s">
        <v>26</v>
      </c>
      <c r="D3532" s="152" t="s">
        <v>7803</v>
      </c>
    </row>
    <row r="3533" spans="1:4" x14ac:dyDescent="0.3">
      <c r="A3533" s="151">
        <v>103272</v>
      </c>
      <c r="B3533" s="151" t="s">
        <v>7804</v>
      </c>
      <c r="C3533" s="151" t="s">
        <v>26</v>
      </c>
      <c r="D3533" s="152" t="s">
        <v>7805</v>
      </c>
    </row>
    <row r="3534" spans="1:4" x14ac:dyDescent="0.3">
      <c r="A3534" s="151">
        <v>103273</v>
      </c>
      <c r="B3534" s="151" t="s">
        <v>7806</v>
      </c>
      <c r="C3534" s="151" t="s">
        <v>26</v>
      </c>
      <c r="D3534" s="152" t="s">
        <v>7807</v>
      </c>
    </row>
    <row r="3535" spans="1:4" x14ac:dyDescent="0.3">
      <c r="A3535" s="151">
        <v>103274</v>
      </c>
      <c r="B3535" s="151" t="s">
        <v>7808</v>
      </c>
      <c r="C3535" s="151" t="s">
        <v>26</v>
      </c>
      <c r="D3535" s="152" t="s">
        <v>7809</v>
      </c>
    </row>
    <row r="3536" spans="1:4" x14ac:dyDescent="0.3">
      <c r="A3536" s="151">
        <v>103275</v>
      </c>
      <c r="B3536" s="151" t="s">
        <v>7810</v>
      </c>
      <c r="C3536" s="151" t="s">
        <v>26</v>
      </c>
      <c r="D3536" s="152" t="s">
        <v>7811</v>
      </c>
    </row>
    <row r="3537" spans="1:4" x14ac:dyDescent="0.3">
      <c r="A3537" s="151">
        <v>103276</v>
      </c>
      <c r="B3537" s="151" t="s">
        <v>7812</v>
      </c>
      <c r="C3537" s="151" t="s">
        <v>26</v>
      </c>
      <c r="D3537" s="152" t="s">
        <v>7813</v>
      </c>
    </row>
    <row r="3538" spans="1:4" x14ac:dyDescent="0.3">
      <c r="A3538" s="151">
        <v>103277</v>
      </c>
      <c r="B3538" s="151" t="s">
        <v>7814</v>
      </c>
      <c r="C3538" s="151" t="s">
        <v>26</v>
      </c>
      <c r="D3538" s="152" t="s">
        <v>7815</v>
      </c>
    </row>
    <row r="3539" spans="1:4" x14ac:dyDescent="0.3">
      <c r="A3539" s="151">
        <v>103278</v>
      </c>
      <c r="B3539" s="151" t="s">
        <v>7816</v>
      </c>
      <c r="C3539" s="151" t="s">
        <v>26</v>
      </c>
      <c r="D3539" s="152" t="s">
        <v>7817</v>
      </c>
    </row>
    <row r="3540" spans="1:4" x14ac:dyDescent="0.3">
      <c r="A3540" s="151">
        <v>103288</v>
      </c>
      <c r="B3540" s="151" t="s">
        <v>7818</v>
      </c>
      <c r="C3540" s="151" t="s">
        <v>26</v>
      </c>
      <c r="D3540" s="152" t="s">
        <v>5663</v>
      </c>
    </row>
    <row r="3541" spans="1:4" x14ac:dyDescent="0.3">
      <c r="A3541" s="151">
        <v>103289</v>
      </c>
      <c r="B3541" s="151" t="s">
        <v>7819</v>
      </c>
      <c r="C3541" s="151" t="s">
        <v>31</v>
      </c>
      <c r="D3541" s="152" t="s">
        <v>7820</v>
      </c>
    </row>
    <row r="3542" spans="1:4" x14ac:dyDescent="0.3">
      <c r="A3542" s="151">
        <v>103290</v>
      </c>
      <c r="B3542" s="151" t="s">
        <v>7821</v>
      </c>
      <c r="C3542" s="151" t="s">
        <v>31</v>
      </c>
      <c r="D3542" s="152" t="s">
        <v>7822</v>
      </c>
    </row>
    <row r="3543" spans="1:4" x14ac:dyDescent="0.3">
      <c r="A3543" s="151">
        <v>103291</v>
      </c>
      <c r="B3543" s="151" t="s">
        <v>7823</v>
      </c>
      <c r="C3543" s="151" t="s">
        <v>31</v>
      </c>
      <c r="D3543" s="152" t="s">
        <v>7824</v>
      </c>
    </row>
    <row r="3544" spans="1:4" x14ac:dyDescent="0.3">
      <c r="A3544" s="151">
        <v>103292</v>
      </c>
      <c r="B3544" s="151" t="s">
        <v>7825</v>
      </c>
      <c r="C3544" s="151" t="s">
        <v>31</v>
      </c>
      <c r="D3544" s="152" t="s">
        <v>7826</v>
      </c>
    </row>
    <row r="3545" spans="1:4" x14ac:dyDescent="0.3">
      <c r="A3545" s="151">
        <v>101936</v>
      </c>
      <c r="B3545" s="151" t="s">
        <v>7827</v>
      </c>
      <c r="C3545" s="151" t="s">
        <v>26</v>
      </c>
      <c r="D3545" s="152" t="s">
        <v>7828</v>
      </c>
    </row>
    <row r="3546" spans="1:4" x14ac:dyDescent="0.3">
      <c r="A3546" s="151">
        <v>101937</v>
      </c>
      <c r="B3546" s="151" t="s">
        <v>7829</v>
      </c>
      <c r="C3546" s="151" t="s">
        <v>26</v>
      </c>
      <c r="D3546" s="152" t="s">
        <v>7830</v>
      </c>
    </row>
    <row r="3547" spans="1:4" x14ac:dyDescent="0.3">
      <c r="A3547" s="151">
        <v>98294</v>
      </c>
      <c r="B3547" s="151" t="s">
        <v>7831</v>
      </c>
      <c r="C3547" s="151" t="s">
        <v>31</v>
      </c>
      <c r="D3547" s="152" t="s">
        <v>3255</v>
      </c>
    </row>
    <row r="3548" spans="1:4" x14ac:dyDescent="0.3">
      <c r="A3548" s="151">
        <v>98295</v>
      </c>
      <c r="B3548" s="151" t="s">
        <v>7832</v>
      </c>
      <c r="C3548" s="151" t="s">
        <v>31</v>
      </c>
      <c r="D3548" s="152" t="s">
        <v>1667</v>
      </c>
    </row>
    <row r="3549" spans="1:4" x14ac:dyDescent="0.3">
      <c r="A3549" s="151">
        <v>98296</v>
      </c>
      <c r="B3549" s="151" t="s">
        <v>7833</v>
      </c>
      <c r="C3549" s="151" t="s">
        <v>31</v>
      </c>
      <c r="D3549" s="152" t="s">
        <v>7834</v>
      </c>
    </row>
    <row r="3550" spans="1:4" x14ac:dyDescent="0.3">
      <c r="A3550" s="151">
        <v>98297</v>
      </c>
      <c r="B3550" s="151" t="s">
        <v>7835</v>
      </c>
      <c r="C3550" s="151" t="s">
        <v>31</v>
      </c>
      <c r="D3550" s="152" t="s">
        <v>7836</v>
      </c>
    </row>
    <row r="3551" spans="1:4" x14ac:dyDescent="0.3">
      <c r="A3551" s="151">
        <v>98298</v>
      </c>
      <c r="B3551" s="151" t="s">
        <v>7837</v>
      </c>
      <c r="C3551" s="151" t="s">
        <v>31</v>
      </c>
      <c r="D3551" s="152" t="s">
        <v>7838</v>
      </c>
    </row>
    <row r="3552" spans="1:4" x14ac:dyDescent="0.3">
      <c r="A3552" s="151">
        <v>98299</v>
      </c>
      <c r="B3552" s="151" t="s">
        <v>7839</v>
      </c>
      <c r="C3552" s="151" t="s">
        <v>31</v>
      </c>
      <c r="D3552" s="152" t="s">
        <v>7840</v>
      </c>
    </row>
    <row r="3553" spans="1:4" x14ac:dyDescent="0.3">
      <c r="A3553" s="151">
        <v>98300</v>
      </c>
      <c r="B3553" s="151" t="s">
        <v>7841</v>
      </c>
      <c r="C3553" s="151" t="s">
        <v>31</v>
      </c>
      <c r="D3553" s="152" t="s">
        <v>7842</v>
      </c>
    </row>
    <row r="3554" spans="1:4" x14ac:dyDescent="0.3">
      <c r="A3554" s="151">
        <v>98301</v>
      </c>
      <c r="B3554" s="151" t="s">
        <v>7843</v>
      </c>
      <c r="C3554" s="151" t="s">
        <v>26</v>
      </c>
      <c r="D3554" s="152" t="s">
        <v>7844</v>
      </c>
    </row>
    <row r="3555" spans="1:4" x14ac:dyDescent="0.3">
      <c r="A3555" s="151">
        <v>98302</v>
      </c>
      <c r="B3555" s="151" t="s">
        <v>7845</v>
      </c>
      <c r="C3555" s="151" t="s">
        <v>26</v>
      </c>
      <c r="D3555" s="152" t="s">
        <v>7846</v>
      </c>
    </row>
    <row r="3556" spans="1:4" x14ac:dyDescent="0.3">
      <c r="A3556" s="151">
        <v>98304</v>
      </c>
      <c r="B3556" s="151" t="s">
        <v>7847</v>
      </c>
      <c r="C3556" s="151" t="s">
        <v>26</v>
      </c>
      <c r="D3556" s="152" t="s">
        <v>7848</v>
      </c>
    </row>
    <row r="3557" spans="1:4" x14ac:dyDescent="0.3">
      <c r="A3557" s="151">
        <v>98305</v>
      </c>
      <c r="B3557" s="151" t="s">
        <v>7849</v>
      </c>
      <c r="C3557" s="151" t="s">
        <v>26</v>
      </c>
      <c r="D3557" s="152" t="s">
        <v>7850</v>
      </c>
    </row>
    <row r="3558" spans="1:4" x14ac:dyDescent="0.3">
      <c r="A3558" s="151">
        <v>98306</v>
      </c>
      <c r="B3558" s="151" t="s">
        <v>7851</v>
      </c>
      <c r="C3558" s="151" t="s">
        <v>26</v>
      </c>
      <c r="D3558" s="152" t="s">
        <v>7852</v>
      </c>
    </row>
    <row r="3559" spans="1:4" x14ac:dyDescent="0.3">
      <c r="A3559" s="151">
        <v>98307</v>
      </c>
      <c r="B3559" s="151" t="s">
        <v>210</v>
      </c>
      <c r="C3559" s="151" t="s">
        <v>26</v>
      </c>
      <c r="D3559" s="152" t="s">
        <v>3120</v>
      </c>
    </row>
    <row r="3560" spans="1:4" x14ac:dyDescent="0.3">
      <c r="A3560" s="151">
        <v>98308</v>
      </c>
      <c r="B3560" s="151" t="s">
        <v>7853</v>
      </c>
      <c r="C3560" s="151" t="s">
        <v>26</v>
      </c>
      <c r="D3560" s="152" t="s">
        <v>7854</v>
      </c>
    </row>
    <row r="3561" spans="1:4" x14ac:dyDescent="0.3">
      <c r="A3561" s="151">
        <v>98593</v>
      </c>
      <c r="B3561" s="151" t="s">
        <v>7855</v>
      </c>
      <c r="C3561" s="151" t="s">
        <v>26</v>
      </c>
      <c r="D3561" s="152" t="s">
        <v>7856</v>
      </c>
    </row>
    <row r="3562" spans="1:4" x14ac:dyDescent="0.3">
      <c r="A3562" s="151">
        <v>100553</v>
      </c>
      <c r="B3562" s="151" t="s">
        <v>7857</v>
      </c>
      <c r="C3562" s="151" t="s">
        <v>31</v>
      </c>
      <c r="D3562" s="152" t="s">
        <v>6390</v>
      </c>
    </row>
    <row r="3563" spans="1:4" x14ac:dyDescent="0.3">
      <c r="A3563" s="151">
        <v>100554</v>
      </c>
      <c r="B3563" s="151" t="s">
        <v>7858</v>
      </c>
      <c r="C3563" s="151" t="s">
        <v>31</v>
      </c>
      <c r="D3563" s="152" t="s">
        <v>3690</v>
      </c>
    </row>
    <row r="3564" spans="1:4" x14ac:dyDescent="0.3">
      <c r="A3564" s="151">
        <v>100555</v>
      </c>
      <c r="B3564" s="151" t="s">
        <v>7859</v>
      </c>
      <c r="C3564" s="151" t="s">
        <v>26</v>
      </c>
      <c r="D3564" s="152" t="s">
        <v>7860</v>
      </c>
    </row>
    <row r="3565" spans="1:4" x14ac:dyDescent="0.3">
      <c r="A3565" s="151">
        <v>89355</v>
      </c>
      <c r="B3565" s="151" t="s">
        <v>7861</v>
      </c>
      <c r="C3565" s="151" t="s">
        <v>31</v>
      </c>
      <c r="D3565" s="152" t="s">
        <v>7862</v>
      </c>
    </row>
    <row r="3566" spans="1:4" x14ac:dyDescent="0.3">
      <c r="A3566" s="151">
        <v>89356</v>
      </c>
      <c r="B3566" s="151" t="s">
        <v>7863</v>
      </c>
      <c r="C3566" s="151" t="s">
        <v>31</v>
      </c>
      <c r="D3566" s="152" t="s">
        <v>7864</v>
      </c>
    </row>
    <row r="3567" spans="1:4" x14ac:dyDescent="0.3">
      <c r="A3567" s="151">
        <v>89357</v>
      </c>
      <c r="B3567" s="151" t="s">
        <v>7865</v>
      </c>
      <c r="C3567" s="151" t="s">
        <v>31</v>
      </c>
      <c r="D3567" s="152" t="s">
        <v>6890</v>
      </c>
    </row>
    <row r="3568" spans="1:4" x14ac:dyDescent="0.3">
      <c r="A3568" s="151">
        <v>89401</v>
      </c>
      <c r="B3568" s="151" t="s">
        <v>7866</v>
      </c>
      <c r="C3568" s="151" t="s">
        <v>31</v>
      </c>
      <c r="D3568" s="152" t="s">
        <v>6137</v>
      </c>
    </row>
    <row r="3569" spans="1:4" x14ac:dyDescent="0.3">
      <c r="A3569" s="151">
        <v>89402</v>
      </c>
      <c r="B3569" s="151" t="s">
        <v>7867</v>
      </c>
      <c r="C3569" s="151" t="s">
        <v>31</v>
      </c>
      <c r="D3569" s="152" t="s">
        <v>3242</v>
      </c>
    </row>
    <row r="3570" spans="1:4" x14ac:dyDescent="0.3">
      <c r="A3570" s="151">
        <v>89403</v>
      </c>
      <c r="B3570" s="151" t="s">
        <v>7868</v>
      </c>
      <c r="C3570" s="151" t="s">
        <v>31</v>
      </c>
      <c r="D3570" s="152" t="s">
        <v>7869</v>
      </c>
    </row>
    <row r="3571" spans="1:4" x14ac:dyDescent="0.3">
      <c r="A3571" s="151">
        <v>89446</v>
      </c>
      <c r="B3571" s="151" t="s">
        <v>7870</v>
      </c>
      <c r="C3571" s="151" t="s">
        <v>31</v>
      </c>
      <c r="D3571" s="152" t="s">
        <v>2683</v>
      </c>
    </row>
    <row r="3572" spans="1:4" x14ac:dyDescent="0.3">
      <c r="A3572" s="151">
        <v>89447</v>
      </c>
      <c r="B3572" s="151" t="s">
        <v>7871</v>
      </c>
      <c r="C3572" s="151" t="s">
        <v>31</v>
      </c>
      <c r="D3572" s="152" t="s">
        <v>6707</v>
      </c>
    </row>
    <row r="3573" spans="1:4" x14ac:dyDescent="0.3">
      <c r="A3573" s="151">
        <v>89448</v>
      </c>
      <c r="B3573" s="151" t="s">
        <v>7872</v>
      </c>
      <c r="C3573" s="151" t="s">
        <v>31</v>
      </c>
      <c r="D3573" s="152" t="s">
        <v>7873</v>
      </c>
    </row>
    <row r="3574" spans="1:4" x14ac:dyDescent="0.3">
      <c r="A3574" s="151">
        <v>89449</v>
      </c>
      <c r="B3574" s="151" t="s">
        <v>7874</v>
      </c>
      <c r="C3574" s="151" t="s">
        <v>31</v>
      </c>
      <c r="D3574" s="152" t="s">
        <v>7875</v>
      </c>
    </row>
    <row r="3575" spans="1:4" x14ac:dyDescent="0.3">
      <c r="A3575" s="151">
        <v>89450</v>
      </c>
      <c r="B3575" s="151" t="s">
        <v>7876</v>
      </c>
      <c r="C3575" s="151" t="s">
        <v>31</v>
      </c>
      <c r="D3575" s="152" t="s">
        <v>7877</v>
      </c>
    </row>
    <row r="3576" spans="1:4" x14ac:dyDescent="0.3">
      <c r="A3576" s="151">
        <v>89451</v>
      </c>
      <c r="B3576" s="151" t="s">
        <v>7878</v>
      </c>
      <c r="C3576" s="151" t="s">
        <v>31</v>
      </c>
      <c r="D3576" s="152" t="s">
        <v>7879</v>
      </c>
    </row>
    <row r="3577" spans="1:4" x14ac:dyDescent="0.3">
      <c r="A3577" s="151">
        <v>89452</v>
      </c>
      <c r="B3577" s="151" t="s">
        <v>7880</v>
      </c>
      <c r="C3577" s="151" t="s">
        <v>31</v>
      </c>
      <c r="D3577" s="152" t="s">
        <v>7881</v>
      </c>
    </row>
    <row r="3578" spans="1:4" x14ac:dyDescent="0.3">
      <c r="A3578" s="151">
        <v>89508</v>
      </c>
      <c r="B3578" s="151" t="s">
        <v>7882</v>
      </c>
      <c r="C3578" s="151" t="s">
        <v>31</v>
      </c>
      <c r="D3578" s="152" t="s">
        <v>7883</v>
      </c>
    </row>
    <row r="3579" spans="1:4" x14ac:dyDescent="0.3">
      <c r="A3579" s="151">
        <v>89509</v>
      </c>
      <c r="B3579" s="151" t="s">
        <v>7884</v>
      </c>
      <c r="C3579" s="151" t="s">
        <v>31</v>
      </c>
      <c r="D3579" s="152" t="s">
        <v>7885</v>
      </c>
    </row>
    <row r="3580" spans="1:4" x14ac:dyDescent="0.3">
      <c r="A3580" s="151">
        <v>89511</v>
      </c>
      <c r="B3580" s="151" t="s">
        <v>7886</v>
      </c>
      <c r="C3580" s="151" t="s">
        <v>31</v>
      </c>
      <c r="D3580" s="152" t="s">
        <v>7887</v>
      </c>
    </row>
    <row r="3581" spans="1:4" x14ac:dyDescent="0.3">
      <c r="A3581" s="151">
        <v>89512</v>
      </c>
      <c r="B3581" s="151" t="s">
        <v>7888</v>
      </c>
      <c r="C3581" s="151" t="s">
        <v>31</v>
      </c>
      <c r="D3581" s="152" t="s">
        <v>7889</v>
      </c>
    </row>
    <row r="3582" spans="1:4" x14ac:dyDescent="0.3">
      <c r="A3582" s="151">
        <v>89576</v>
      </c>
      <c r="B3582" s="151" t="s">
        <v>7890</v>
      </c>
      <c r="C3582" s="151" t="s">
        <v>31</v>
      </c>
      <c r="D3582" s="152" t="s">
        <v>7891</v>
      </c>
    </row>
    <row r="3583" spans="1:4" x14ac:dyDescent="0.3">
      <c r="A3583" s="151">
        <v>89578</v>
      </c>
      <c r="B3583" s="151" t="s">
        <v>7892</v>
      </c>
      <c r="C3583" s="151" t="s">
        <v>31</v>
      </c>
      <c r="D3583" s="152" t="s">
        <v>7893</v>
      </c>
    </row>
    <row r="3584" spans="1:4" x14ac:dyDescent="0.3">
      <c r="A3584" s="151">
        <v>89580</v>
      </c>
      <c r="B3584" s="151" t="s">
        <v>7894</v>
      </c>
      <c r="C3584" s="151" t="s">
        <v>31</v>
      </c>
      <c r="D3584" s="152" t="s">
        <v>5767</v>
      </c>
    </row>
    <row r="3585" spans="1:4" x14ac:dyDescent="0.3">
      <c r="A3585" s="151">
        <v>89633</v>
      </c>
      <c r="B3585" s="151" t="s">
        <v>7895</v>
      </c>
      <c r="C3585" s="151" t="s">
        <v>31</v>
      </c>
      <c r="D3585" s="152" t="s">
        <v>7896</v>
      </c>
    </row>
    <row r="3586" spans="1:4" x14ac:dyDescent="0.3">
      <c r="A3586" s="151">
        <v>89634</v>
      </c>
      <c r="B3586" s="151" t="s">
        <v>7897</v>
      </c>
      <c r="C3586" s="151" t="s">
        <v>31</v>
      </c>
      <c r="D3586" s="152" t="s">
        <v>7898</v>
      </c>
    </row>
    <row r="3587" spans="1:4" x14ac:dyDescent="0.3">
      <c r="A3587" s="151">
        <v>89635</v>
      </c>
      <c r="B3587" s="151" t="s">
        <v>7899</v>
      </c>
      <c r="C3587" s="151" t="s">
        <v>31</v>
      </c>
      <c r="D3587" s="152" t="s">
        <v>7900</v>
      </c>
    </row>
    <row r="3588" spans="1:4" x14ac:dyDescent="0.3">
      <c r="A3588" s="151">
        <v>89636</v>
      </c>
      <c r="B3588" s="151" t="s">
        <v>7901</v>
      </c>
      <c r="C3588" s="151" t="s">
        <v>31</v>
      </c>
      <c r="D3588" s="152" t="s">
        <v>7902</v>
      </c>
    </row>
    <row r="3589" spans="1:4" x14ac:dyDescent="0.3">
      <c r="A3589" s="151">
        <v>89711</v>
      </c>
      <c r="B3589" s="151" t="s">
        <v>7903</v>
      </c>
      <c r="C3589" s="151" t="s">
        <v>31</v>
      </c>
      <c r="D3589" s="152" t="s">
        <v>7904</v>
      </c>
    </row>
    <row r="3590" spans="1:4" x14ac:dyDescent="0.3">
      <c r="A3590" s="151">
        <v>89712</v>
      </c>
      <c r="B3590" s="151" t="s">
        <v>7905</v>
      </c>
      <c r="C3590" s="151" t="s">
        <v>31</v>
      </c>
      <c r="D3590" s="152" t="s">
        <v>7906</v>
      </c>
    </row>
    <row r="3591" spans="1:4" x14ac:dyDescent="0.3">
      <c r="A3591" s="151">
        <v>89713</v>
      </c>
      <c r="B3591" s="151" t="s">
        <v>7907</v>
      </c>
      <c r="C3591" s="151" t="s">
        <v>31</v>
      </c>
      <c r="D3591" s="152" t="s">
        <v>7908</v>
      </c>
    </row>
    <row r="3592" spans="1:4" x14ac:dyDescent="0.3">
      <c r="A3592" s="151">
        <v>89714</v>
      </c>
      <c r="B3592" s="151" t="s">
        <v>7909</v>
      </c>
      <c r="C3592" s="151" t="s">
        <v>31</v>
      </c>
      <c r="D3592" s="152" t="s">
        <v>7910</v>
      </c>
    </row>
    <row r="3593" spans="1:4" x14ac:dyDescent="0.3">
      <c r="A3593" s="151">
        <v>89716</v>
      </c>
      <c r="B3593" s="151" t="s">
        <v>7911</v>
      </c>
      <c r="C3593" s="151" t="s">
        <v>31</v>
      </c>
      <c r="D3593" s="152" t="s">
        <v>7912</v>
      </c>
    </row>
    <row r="3594" spans="1:4" x14ac:dyDescent="0.3">
      <c r="A3594" s="151">
        <v>89717</v>
      </c>
      <c r="B3594" s="151" t="s">
        <v>7913</v>
      </c>
      <c r="C3594" s="151" t="s">
        <v>31</v>
      </c>
      <c r="D3594" s="152" t="s">
        <v>7914</v>
      </c>
    </row>
    <row r="3595" spans="1:4" x14ac:dyDescent="0.3">
      <c r="A3595" s="151">
        <v>89770</v>
      </c>
      <c r="B3595" s="151" t="s">
        <v>7915</v>
      </c>
      <c r="C3595" s="151" t="s">
        <v>31</v>
      </c>
      <c r="D3595" s="152" t="s">
        <v>7916</v>
      </c>
    </row>
    <row r="3596" spans="1:4" x14ac:dyDescent="0.3">
      <c r="A3596" s="151">
        <v>89771</v>
      </c>
      <c r="B3596" s="151" t="s">
        <v>7917</v>
      </c>
      <c r="C3596" s="151" t="s">
        <v>31</v>
      </c>
      <c r="D3596" s="152" t="s">
        <v>7918</v>
      </c>
    </row>
    <row r="3597" spans="1:4" x14ac:dyDescent="0.3">
      <c r="A3597" s="151">
        <v>89773</v>
      </c>
      <c r="B3597" s="151" t="s">
        <v>7919</v>
      </c>
      <c r="C3597" s="151" t="s">
        <v>31</v>
      </c>
      <c r="D3597" s="152" t="s">
        <v>7920</v>
      </c>
    </row>
    <row r="3598" spans="1:4" x14ac:dyDescent="0.3">
      <c r="A3598" s="151">
        <v>89775</v>
      </c>
      <c r="B3598" s="151" t="s">
        <v>7921</v>
      </c>
      <c r="C3598" s="151" t="s">
        <v>31</v>
      </c>
      <c r="D3598" s="152" t="s">
        <v>7922</v>
      </c>
    </row>
    <row r="3599" spans="1:4" x14ac:dyDescent="0.3">
      <c r="A3599" s="151">
        <v>89798</v>
      </c>
      <c r="B3599" s="151" t="s">
        <v>7923</v>
      </c>
      <c r="C3599" s="151" t="s">
        <v>31</v>
      </c>
      <c r="D3599" s="152" t="s">
        <v>7924</v>
      </c>
    </row>
    <row r="3600" spans="1:4" x14ac:dyDescent="0.3">
      <c r="A3600" s="151">
        <v>89799</v>
      </c>
      <c r="B3600" s="151" t="s">
        <v>7925</v>
      </c>
      <c r="C3600" s="151" t="s">
        <v>31</v>
      </c>
      <c r="D3600" s="152" t="s">
        <v>7926</v>
      </c>
    </row>
    <row r="3601" spans="1:4" x14ac:dyDescent="0.3">
      <c r="A3601" s="151">
        <v>89800</v>
      </c>
      <c r="B3601" s="151" t="s">
        <v>7927</v>
      </c>
      <c r="C3601" s="151" t="s">
        <v>31</v>
      </c>
      <c r="D3601" s="152" t="s">
        <v>7928</v>
      </c>
    </row>
    <row r="3602" spans="1:4" x14ac:dyDescent="0.3">
      <c r="A3602" s="151">
        <v>89848</v>
      </c>
      <c r="B3602" s="151" t="s">
        <v>7929</v>
      </c>
      <c r="C3602" s="151" t="s">
        <v>31</v>
      </c>
      <c r="D3602" s="152" t="s">
        <v>3729</v>
      </c>
    </row>
    <row r="3603" spans="1:4" x14ac:dyDescent="0.3">
      <c r="A3603" s="151">
        <v>89849</v>
      </c>
      <c r="B3603" s="151" t="s">
        <v>7930</v>
      </c>
      <c r="C3603" s="151" t="s">
        <v>31</v>
      </c>
      <c r="D3603" s="152" t="s">
        <v>7931</v>
      </c>
    </row>
    <row r="3604" spans="1:4" x14ac:dyDescent="0.3">
      <c r="A3604" s="151">
        <v>89865</v>
      </c>
      <c r="B3604" s="151" t="s">
        <v>7932</v>
      </c>
      <c r="C3604" s="151" t="s">
        <v>31</v>
      </c>
      <c r="D3604" s="152" t="s">
        <v>7933</v>
      </c>
    </row>
    <row r="3605" spans="1:4" x14ac:dyDescent="0.3">
      <c r="A3605" s="151">
        <v>92275</v>
      </c>
      <c r="B3605" s="151" t="s">
        <v>7934</v>
      </c>
      <c r="C3605" s="151" t="s">
        <v>31</v>
      </c>
      <c r="D3605" s="152" t="s">
        <v>7935</v>
      </c>
    </row>
    <row r="3606" spans="1:4" x14ac:dyDescent="0.3">
      <c r="A3606" s="151">
        <v>92276</v>
      </c>
      <c r="B3606" s="151" t="s">
        <v>7936</v>
      </c>
      <c r="C3606" s="151" t="s">
        <v>31</v>
      </c>
      <c r="D3606" s="152" t="s">
        <v>5808</v>
      </c>
    </row>
    <row r="3607" spans="1:4" x14ac:dyDescent="0.3">
      <c r="A3607" s="151">
        <v>92277</v>
      </c>
      <c r="B3607" s="151" t="s">
        <v>7937</v>
      </c>
      <c r="C3607" s="151" t="s">
        <v>31</v>
      </c>
      <c r="D3607" s="152" t="s">
        <v>7938</v>
      </c>
    </row>
    <row r="3608" spans="1:4" x14ac:dyDescent="0.3">
      <c r="A3608" s="151">
        <v>92278</v>
      </c>
      <c r="B3608" s="151" t="s">
        <v>7939</v>
      </c>
      <c r="C3608" s="151" t="s">
        <v>31</v>
      </c>
      <c r="D3608" s="152" t="s">
        <v>7940</v>
      </c>
    </row>
    <row r="3609" spans="1:4" x14ac:dyDescent="0.3">
      <c r="A3609" s="151">
        <v>92279</v>
      </c>
      <c r="B3609" s="151" t="s">
        <v>7941</v>
      </c>
      <c r="C3609" s="151" t="s">
        <v>31</v>
      </c>
      <c r="D3609" s="152" t="s">
        <v>7942</v>
      </c>
    </row>
    <row r="3610" spans="1:4" x14ac:dyDescent="0.3">
      <c r="A3610" s="151">
        <v>92280</v>
      </c>
      <c r="B3610" s="151" t="s">
        <v>7943</v>
      </c>
      <c r="C3610" s="151" t="s">
        <v>31</v>
      </c>
      <c r="D3610" s="152" t="s">
        <v>7944</v>
      </c>
    </row>
    <row r="3611" spans="1:4" x14ac:dyDescent="0.3">
      <c r="A3611" s="151">
        <v>92281</v>
      </c>
      <c r="B3611" s="151" t="s">
        <v>7945</v>
      </c>
      <c r="C3611" s="151" t="s">
        <v>31</v>
      </c>
      <c r="D3611" s="152" t="s">
        <v>7946</v>
      </c>
    </row>
    <row r="3612" spans="1:4" x14ac:dyDescent="0.3">
      <c r="A3612" s="151">
        <v>92282</v>
      </c>
      <c r="B3612" s="151" t="s">
        <v>7947</v>
      </c>
      <c r="C3612" s="151" t="s">
        <v>31</v>
      </c>
      <c r="D3612" s="152" t="s">
        <v>7948</v>
      </c>
    </row>
    <row r="3613" spans="1:4" x14ac:dyDescent="0.3">
      <c r="A3613" s="151">
        <v>92283</v>
      </c>
      <c r="B3613" s="151" t="s">
        <v>7949</v>
      </c>
      <c r="C3613" s="151" t="s">
        <v>31</v>
      </c>
      <c r="D3613" s="152" t="s">
        <v>7950</v>
      </c>
    </row>
    <row r="3614" spans="1:4" x14ac:dyDescent="0.3">
      <c r="A3614" s="151">
        <v>92284</v>
      </c>
      <c r="B3614" s="151" t="s">
        <v>7951</v>
      </c>
      <c r="C3614" s="151" t="s">
        <v>31</v>
      </c>
      <c r="D3614" s="152" t="s">
        <v>7952</v>
      </c>
    </row>
    <row r="3615" spans="1:4" x14ac:dyDescent="0.3">
      <c r="A3615" s="151">
        <v>92285</v>
      </c>
      <c r="B3615" s="151" t="s">
        <v>7953</v>
      </c>
      <c r="C3615" s="151" t="s">
        <v>31</v>
      </c>
      <c r="D3615" s="152" t="s">
        <v>7954</v>
      </c>
    </row>
    <row r="3616" spans="1:4" x14ac:dyDescent="0.3">
      <c r="A3616" s="151">
        <v>92286</v>
      </c>
      <c r="B3616" s="151" t="s">
        <v>7955</v>
      </c>
      <c r="C3616" s="151" t="s">
        <v>31</v>
      </c>
      <c r="D3616" s="152" t="s">
        <v>7956</v>
      </c>
    </row>
    <row r="3617" spans="1:4" x14ac:dyDescent="0.3">
      <c r="A3617" s="151">
        <v>92305</v>
      </c>
      <c r="B3617" s="151" t="s">
        <v>7957</v>
      </c>
      <c r="C3617" s="151" t="s">
        <v>31</v>
      </c>
      <c r="D3617" s="152" t="s">
        <v>7958</v>
      </c>
    </row>
    <row r="3618" spans="1:4" x14ac:dyDescent="0.3">
      <c r="A3618" s="151">
        <v>92306</v>
      </c>
      <c r="B3618" s="151" t="s">
        <v>7959</v>
      </c>
      <c r="C3618" s="151" t="s">
        <v>31</v>
      </c>
      <c r="D3618" s="152" t="s">
        <v>7960</v>
      </c>
    </row>
    <row r="3619" spans="1:4" x14ac:dyDescent="0.3">
      <c r="A3619" s="151">
        <v>92307</v>
      </c>
      <c r="B3619" s="151" t="s">
        <v>7961</v>
      </c>
      <c r="C3619" s="151" t="s">
        <v>31</v>
      </c>
      <c r="D3619" s="152" t="s">
        <v>7962</v>
      </c>
    </row>
    <row r="3620" spans="1:4" x14ac:dyDescent="0.3">
      <c r="A3620" s="151">
        <v>92308</v>
      </c>
      <c r="B3620" s="151" t="s">
        <v>7963</v>
      </c>
      <c r="C3620" s="151" t="s">
        <v>31</v>
      </c>
      <c r="D3620" s="152" t="s">
        <v>7964</v>
      </c>
    </row>
    <row r="3621" spans="1:4" x14ac:dyDescent="0.3">
      <c r="A3621" s="151">
        <v>92309</v>
      </c>
      <c r="B3621" s="151" t="s">
        <v>7965</v>
      </c>
      <c r="C3621" s="151" t="s">
        <v>31</v>
      </c>
      <c r="D3621" s="152" t="s">
        <v>7966</v>
      </c>
    </row>
    <row r="3622" spans="1:4" x14ac:dyDescent="0.3">
      <c r="A3622" s="151">
        <v>92310</v>
      </c>
      <c r="B3622" s="151" t="s">
        <v>7967</v>
      </c>
      <c r="C3622" s="151" t="s">
        <v>31</v>
      </c>
      <c r="D3622" s="152" t="s">
        <v>7968</v>
      </c>
    </row>
    <row r="3623" spans="1:4" x14ac:dyDescent="0.3">
      <c r="A3623" s="151">
        <v>92320</v>
      </c>
      <c r="B3623" s="151" t="s">
        <v>7969</v>
      </c>
      <c r="C3623" s="151" t="s">
        <v>31</v>
      </c>
      <c r="D3623" s="152" t="s">
        <v>7970</v>
      </c>
    </row>
    <row r="3624" spans="1:4" x14ac:dyDescent="0.3">
      <c r="A3624" s="151">
        <v>92321</v>
      </c>
      <c r="B3624" s="151" t="s">
        <v>7971</v>
      </c>
      <c r="C3624" s="151" t="s">
        <v>31</v>
      </c>
      <c r="D3624" s="152" t="s">
        <v>7972</v>
      </c>
    </row>
    <row r="3625" spans="1:4" x14ac:dyDescent="0.3">
      <c r="A3625" s="151">
        <v>92322</v>
      </c>
      <c r="B3625" s="151" t="s">
        <v>7973</v>
      </c>
      <c r="C3625" s="151" t="s">
        <v>31</v>
      </c>
      <c r="D3625" s="152" t="s">
        <v>7974</v>
      </c>
    </row>
    <row r="3626" spans="1:4" x14ac:dyDescent="0.3">
      <c r="A3626" s="151">
        <v>92323</v>
      </c>
      <c r="B3626" s="151" t="s">
        <v>7975</v>
      </c>
      <c r="C3626" s="151" t="s">
        <v>31</v>
      </c>
      <c r="D3626" s="152" t="s">
        <v>7881</v>
      </c>
    </row>
    <row r="3627" spans="1:4" x14ac:dyDescent="0.3">
      <c r="A3627" s="151">
        <v>92324</v>
      </c>
      <c r="B3627" s="151" t="s">
        <v>7976</v>
      </c>
      <c r="C3627" s="151" t="s">
        <v>31</v>
      </c>
      <c r="D3627" s="152" t="s">
        <v>7977</v>
      </c>
    </row>
    <row r="3628" spans="1:4" x14ac:dyDescent="0.3">
      <c r="A3628" s="151">
        <v>92325</v>
      </c>
      <c r="B3628" s="151" t="s">
        <v>7978</v>
      </c>
      <c r="C3628" s="151" t="s">
        <v>31</v>
      </c>
      <c r="D3628" s="152" t="s">
        <v>7979</v>
      </c>
    </row>
    <row r="3629" spans="1:4" x14ac:dyDescent="0.3">
      <c r="A3629" s="151">
        <v>92335</v>
      </c>
      <c r="B3629" s="151" t="s">
        <v>7980</v>
      </c>
      <c r="C3629" s="151" t="s">
        <v>31</v>
      </c>
      <c r="D3629" s="152" t="s">
        <v>7981</v>
      </c>
    </row>
    <row r="3630" spans="1:4" x14ac:dyDescent="0.3">
      <c r="A3630" s="151">
        <v>92336</v>
      </c>
      <c r="B3630" s="151" t="s">
        <v>372</v>
      </c>
      <c r="C3630" s="151" t="s">
        <v>31</v>
      </c>
      <c r="D3630" s="152" t="s">
        <v>7982</v>
      </c>
    </row>
    <row r="3631" spans="1:4" x14ac:dyDescent="0.3">
      <c r="A3631" s="151">
        <v>92337</v>
      </c>
      <c r="B3631" s="151" t="s">
        <v>7983</v>
      </c>
      <c r="C3631" s="151" t="s">
        <v>31</v>
      </c>
      <c r="D3631" s="152" t="s">
        <v>2250</v>
      </c>
    </row>
    <row r="3632" spans="1:4" x14ac:dyDescent="0.3">
      <c r="A3632" s="151">
        <v>92338</v>
      </c>
      <c r="B3632" s="151" t="s">
        <v>7984</v>
      </c>
      <c r="C3632" s="151" t="s">
        <v>31</v>
      </c>
      <c r="D3632" s="152" t="s">
        <v>7985</v>
      </c>
    </row>
    <row r="3633" spans="1:4" x14ac:dyDescent="0.3">
      <c r="A3633" s="151">
        <v>92339</v>
      </c>
      <c r="B3633" s="151" t="s">
        <v>7986</v>
      </c>
      <c r="C3633" s="151" t="s">
        <v>31</v>
      </c>
      <c r="D3633" s="152" t="s">
        <v>7987</v>
      </c>
    </row>
    <row r="3634" spans="1:4" x14ac:dyDescent="0.3">
      <c r="A3634" s="151">
        <v>92341</v>
      </c>
      <c r="B3634" s="151" t="s">
        <v>7988</v>
      </c>
      <c r="C3634" s="151" t="s">
        <v>31</v>
      </c>
      <c r="D3634" s="152" t="s">
        <v>7989</v>
      </c>
    </row>
    <row r="3635" spans="1:4" x14ac:dyDescent="0.3">
      <c r="A3635" s="151">
        <v>92342</v>
      </c>
      <c r="B3635" s="151" t="s">
        <v>7990</v>
      </c>
      <c r="C3635" s="151" t="s">
        <v>31</v>
      </c>
      <c r="D3635" s="152" t="s">
        <v>7991</v>
      </c>
    </row>
    <row r="3636" spans="1:4" x14ac:dyDescent="0.3">
      <c r="A3636" s="151">
        <v>92343</v>
      </c>
      <c r="B3636" s="151" t="s">
        <v>7992</v>
      </c>
      <c r="C3636" s="151" t="s">
        <v>31</v>
      </c>
      <c r="D3636" s="152" t="s">
        <v>7993</v>
      </c>
    </row>
    <row r="3637" spans="1:4" x14ac:dyDescent="0.3">
      <c r="A3637" s="151">
        <v>92359</v>
      </c>
      <c r="B3637" s="151" t="s">
        <v>7994</v>
      </c>
      <c r="C3637" s="151" t="s">
        <v>31</v>
      </c>
      <c r="D3637" s="152" t="s">
        <v>7995</v>
      </c>
    </row>
    <row r="3638" spans="1:4" x14ac:dyDescent="0.3">
      <c r="A3638" s="151">
        <v>92360</v>
      </c>
      <c r="B3638" s="151" t="s">
        <v>7996</v>
      </c>
      <c r="C3638" s="151" t="s">
        <v>31</v>
      </c>
      <c r="D3638" s="152" t="s">
        <v>7997</v>
      </c>
    </row>
    <row r="3639" spans="1:4" x14ac:dyDescent="0.3">
      <c r="A3639" s="151">
        <v>92361</v>
      </c>
      <c r="B3639" s="151" t="s">
        <v>7998</v>
      </c>
      <c r="C3639" s="151" t="s">
        <v>31</v>
      </c>
      <c r="D3639" s="152" t="s">
        <v>7999</v>
      </c>
    </row>
    <row r="3640" spans="1:4" x14ac:dyDescent="0.3">
      <c r="A3640" s="151">
        <v>92362</v>
      </c>
      <c r="B3640" s="151" t="s">
        <v>8000</v>
      </c>
      <c r="C3640" s="151" t="s">
        <v>31</v>
      </c>
      <c r="D3640" s="152" t="s">
        <v>8001</v>
      </c>
    </row>
    <row r="3641" spans="1:4" x14ac:dyDescent="0.3">
      <c r="A3641" s="151">
        <v>92364</v>
      </c>
      <c r="B3641" s="151" t="s">
        <v>8002</v>
      </c>
      <c r="C3641" s="151" t="s">
        <v>31</v>
      </c>
      <c r="D3641" s="152" t="s">
        <v>8003</v>
      </c>
    </row>
    <row r="3642" spans="1:4" x14ac:dyDescent="0.3">
      <c r="A3642" s="151">
        <v>92365</v>
      </c>
      <c r="B3642" s="151" t="s">
        <v>371</v>
      </c>
      <c r="C3642" s="151" t="s">
        <v>31</v>
      </c>
      <c r="D3642" s="152" t="s">
        <v>8004</v>
      </c>
    </row>
    <row r="3643" spans="1:4" x14ac:dyDescent="0.3">
      <c r="A3643" s="151">
        <v>92366</v>
      </c>
      <c r="B3643" s="151" t="s">
        <v>8005</v>
      </c>
      <c r="C3643" s="151" t="s">
        <v>31</v>
      </c>
      <c r="D3643" s="152" t="s">
        <v>8006</v>
      </c>
    </row>
    <row r="3644" spans="1:4" x14ac:dyDescent="0.3">
      <c r="A3644" s="151">
        <v>92367</v>
      </c>
      <c r="B3644" s="151" t="s">
        <v>8007</v>
      </c>
      <c r="C3644" s="151" t="s">
        <v>31</v>
      </c>
      <c r="D3644" s="152" t="s">
        <v>8008</v>
      </c>
    </row>
    <row r="3645" spans="1:4" x14ac:dyDescent="0.3">
      <c r="A3645" s="151">
        <v>92368</v>
      </c>
      <c r="B3645" s="151" t="s">
        <v>8009</v>
      </c>
      <c r="C3645" s="151" t="s">
        <v>31</v>
      </c>
      <c r="D3645" s="152" t="s">
        <v>8010</v>
      </c>
    </row>
    <row r="3646" spans="1:4" x14ac:dyDescent="0.3">
      <c r="A3646" s="151">
        <v>92645</v>
      </c>
      <c r="B3646" s="151" t="s">
        <v>8011</v>
      </c>
      <c r="C3646" s="151" t="s">
        <v>31</v>
      </c>
      <c r="D3646" s="152" t="s">
        <v>8012</v>
      </c>
    </row>
    <row r="3647" spans="1:4" x14ac:dyDescent="0.3">
      <c r="A3647" s="151">
        <v>92646</v>
      </c>
      <c r="B3647" s="151" t="s">
        <v>8013</v>
      </c>
      <c r="C3647" s="151" t="s">
        <v>31</v>
      </c>
      <c r="D3647" s="152" t="s">
        <v>8014</v>
      </c>
    </row>
    <row r="3648" spans="1:4" x14ac:dyDescent="0.3">
      <c r="A3648" s="151">
        <v>92648</v>
      </c>
      <c r="B3648" s="151" t="s">
        <v>8015</v>
      </c>
      <c r="C3648" s="151" t="s">
        <v>31</v>
      </c>
      <c r="D3648" s="152" t="s">
        <v>8016</v>
      </c>
    </row>
    <row r="3649" spans="1:4" x14ac:dyDescent="0.3">
      <c r="A3649" s="151">
        <v>92649</v>
      </c>
      <c r="B3649" s="151" t="s">
        <v>8017</v>
      </c>
      <c r="C3649" s="151" t="s">
        <v>31</v>
      </c>
      <c r="D3649" s="152" t="s">
        <v>8018</v>
      </c>
    </row>
    <row r="3650" spans="1:4" x14ac:dyDescent="0.3">
      <c r="A3650" s="151">
        <v>92650</v>
      </c>
      <c r="B3650" s="151" t="s">
        <v>8019</v>
      </c>
      <c r="C3650" s="151" t="s">
        <v>31</v>
      </c>
      <c r="D3650" s="152" t="s">
        <v>8020</v>
      </c>
    </row>
    <row r="3651" spans="1:4" x14ac:dyDescent="0.3">
      <c r="A3651" s="151">
        <v>92652</v>
      </c>
      <c r="B3651" s="151" t="s">
        <v>8021</v>
      </c>
      <c r="C3651" s="151" t="s">
        <v>31</v>
      </c>
      <c r="D3651" s="152" t="s">
        <v>2637</v>
      </c>
    </row>
    <row r="3652" spans="1:4" x14ac:dyDescent="0.3">
      <c r="A3652" s="151">
        <v>92653</v>
      </c>
      <c r="B3652" s="151" t="s">
        <v>8022</v>
      </c>
      <c r="C3652" s="151" t="s">
        <v>31</v>
      </c>
      <c r="D3652" s="152" t="s">
        <v>8023</v>
      </c>
    </row>
    <row r="3653" spans="1:4" x14ac:dyDescent="0.3">
      <c r="A3653" s="151">
        <v>92654</v>
      </c>
      <c r="B3653" s="151" t="s">
        <v>8024</v>
      </c>
      <c r="C3653" s="151" t="s">
        <v>31</v>
      </c>
      <c r="D3653" s="152" t="s">
        <v>8025</v>
      </c>
    </row>
    <row r="3654" spans="1:4" x14ac:dyDescent="0.3">
      <c r="A3654" s="151">
        <v>92655</v>
      </c>
      <c r="B3654" s="151" t="s">
        <v>8026</v>
      </c>
      <c r="C3654" s="151" t="s">
        <v>31</v>
      </c>
      <c r="D3654" s="152" t="s">
        <v>8027</v>
      </c>
    </row>
    <row r="3655" spans="1:4" x14ac:dyDescent="0.3">
      <c r="A3655" s="151">
        <v>92656</v>
      </c>
      <c r="B3655" s="151" t="s">
        <v>8028</v>
      </c>
      <c r="C3655" s="151" t="s">
        <v>31</v>
      </c>
      <c r="D3655" s="152" t="s">
        <v>8029</v>
      </c>
    </row>
    <row r="3656" spans="1:4" x14ac:dyDescent="0.3">
      <c r="A3656" s="151">
        <v>92687</v>
      </c>
      <c r="B3656" s="151" t="s">
        <v>8030</v>
      </c>
      <c r="C3656" s="151" t="s">
        <v>31</v>
      </c>
      <c r="D3656" s="152" t="s">
        <v>8031</v>
      </c>
    </row>
    <row r="3657" spans="1:4" x14ac:dyDescent="0.3">
      <c r="A3657" s="151">
        <v>92688</v>
      </c>
      <c r="B3657" s="151" t="s">
        <v>8032</v>
      </c>
      <c r="C3657" s="151" t="s">
        <v>31</v>
      </c>
      <c r="D3657" s="152" t="s">
        <v>8033</v>
      </c>
    </row>
    <row r="3658" spans="1:4" x14ac:dyDescent="0.3">
      <c r="A3658" s="151">
        <v>92689</v>
      </c>
      <c r="B3658" s="151" t="s">
        <v>8034</v>
      </c>
      <c r="C3658" s="151" t="s">
        <v>31</v>
      </c>
      <c r="D3658" s="152" t="s">
        <v>8035</v>
      </c>
    </row>
    <row r="3659" spans="1:4" x14ac:dyDescent="0.3">
      <c r="A3659" s="151">
        <v>92690</v>
      </c>
      <c r="B3659" s="151" t="s">
        <v>8036</v>
      </c>
      <c r="C3659" s="151" t="s">
        <v>31</v>
      </c>
      <c r="D3659" s="152" t="s">
        <v>8037</v>
      </c>
    </row>
    <row r="3660" spans="1:4" x14ac:dyDescent="0.3">
      <c r="A3660" s="151">
        <v>92691</v>
      </c>
      <c r="B3660" s="151" t="s">
        <v>8038</v>
      </c>
      <c r="C3660" s="151" t="s">
        <v>31</v>
      </c>
      <c r="D3660" s="152" t="s">
        <v>8039</v>
      </c>
    </row>
    <row r="3661" spans="1:4" x14ac:dyDescent="0.3">
      <c r="A3661" s="151">
        <v>94462</v>
      </c>
      <c r="B3661" s="151" t="s">
        <v>8040</v>
      </c>
      <c r="C3661" s="151" t="s">
        <v>31</v>
      </c>
      <c r="D3661" s="152" t="s">
        <v>8041</v>
      </c>
    </row>
    <row r="3662" spans="1:4" x14ac:dyDescent="0.3">
      <c r="A3662" s="151">
        <v>94463</v>
      </c>
      <c r="B3662" s="151" t="s">
        <v>8042</v>
      </c>
      <c r="C3662" s="151" t="s">
        <v>31</v>
      </c>
      <c r="D3662" s="152" t="s">
        <v>8043</v>
      </c>
    </row>
    <row r="3663" spans="1:4" x14ac:dyDescent="0.3">
      <c r="A3663" s="151">
        <v>94464</v>
      </c>
      <c r="B3663" s="151" t="s">
        <v>8044</v>
      </c>
      <c r="C3663" s="151" t="s">
        <v>31</v>
      </c>
      <c r="D3663" s="152" t="s">
        <v>8045</v>
      </c>
    </row>
    <row r="3664" spans="1:4" x14ac:dyDescent="0.3">
      <c r="A3664" s="151">
        <v>94602</v>
      </c>
      <c r="B3664" s="151" t="s">
        <v>8046</v>
      </c>
      <c r="C3664" s="151" t="s">
        <v>31</v>
      </c>
      <c r="D3664" s="152" t="s">
        <v>8047</v>
      </c>
    </row>
    <row r="3665" spans="1:4" x14ac:dyDescent="0.3">
      <c r="A3665" s="151">
        <v>94603</v>
      </c>
      <c r="B3665" s="151" t="s">
        <v>8048</v>
      </c>
      <c r="C3665" s="151" t="s">
        <v>31</v>
      </c>
      <c r="D3665" s="152" t="s">
        <v>8049</v>
      </c>
    </row>
    <row r="3666" spans="1:4" x14ac:dyDescent="0.3">
      <c r="A3666" s="151">
        <v>94604</v>
      </c>
      <c r="B3666" s="151" t="s">
        <v>8050</v>
      </c>
      <c r="C3666" s="151" t="s">
        <v>31</v>
      </c>
      <c r="D3666" s="152" t="s">
        <v>8051</v>
      </c>
    </row>
    <row r="3667" spans="1:4" x14ac:dyDescent="0.3">
      <c r="A3667" s="151">
        <v>94605</v>
      </c>
      <c r="B3667" s="151" t="s">
        <v>8052</v>
      </c>
      <c r="C3667" s="151" t="s">
        <v>31</v>
      </c>
      <c r="D3667" s="152" t="s">
        <v>8053</v>
      </c>
    </row>
    <row r="3668" spans="1:4" x14ac:dyDescent="0.3">
      <c r="A3668" s="151">
        <v>94648</v>
      </c>
      <c r="B3668" s="151" t="s">
        <v>8054</v>
      </c>
      <c r="C3668" s="151" t="s">
        <v>31</v>
      </c>
      <c r="D3668" s="152" t="s">
        <v>8055</v>
      </c>
    </row>
    <row r="3669" spans="1:4" x14ac:dyDescent="0.3">
      <c r="A3669" s="151">
        <v>94649</v>
      </c>
      <c r="B3669" s="151" t="s">
        <v>8056</v>
      </c>
      <c r="C3669" s="151" t="s">
        <v>31</v>
      </c>
      <c r="D3669" s="152" t="s">
        <v>7697</v>
      </c>
    </row>
    <row r="3670" spans="1:4" x14ac:dyDescent="0.3">
      <c r="A3670" s="151">
        <v>94650</v>
      </c>
      <c r="B3670" s="151" t="s">
        <v>8057</v>
      </c>
      <c r="C3670" s="151" t="s">
        <v>31</v>
      </c>
      <c r="D3670" s="152" t="s">
        <v>8058</v>
      </c>
    </row>
    <row r="3671" spans="1:4" x14ac:dyDescent="0.3">
      <c r="A3671" s="151">
        <v>94651</v>
      </c>
      <c r="B3671" s="151" t="s">
        <v>8059</v>
      </c>
      <c r="C3671" s="151" t="s">
        <v>31</v>
      </c>
      <c r="D3671" s="152" t="s">
        <v>8060</v>
      </c>
    </row>
    <row r="3672" spans="1:4" x14ac:dyDescent="0.3">
      <c r="A3672" s="151">
        <v>94652</v>
      </c>
      <c r="B3672" s="151" t="s">
        <v>8061</v>
      </c>
      <c r="C3672" s="151" t="s">
        <v>31</v>
      </c>
      <c r="D3672" s="152" t="s">
        <v>8062</v>
      </c>
    </row>
    <row r="3673" spans="1:4" x14ac:dyDescent="0.3">
      <c r="A3673" s="151">
        <v>94653</v>
      </c>
      <c r="B3673" s="151" t="s">
        <v>8063</v>
      </c>
      <c r="C3673" s="151" t="s">
        <v>31</v>
      </c>
      <c r="D3673" s="152" t="s">
        <v>8064</v>
      </c>
    </row>
    <row r="3674" spans="1:4" x14ac:dyDescent="0.3">
      <c r="A3674" s="151">
        <v>94654</v>
      </c>
      <c r="B3674" s="151" t="s">
        <v>8065</v>
      </c>
      <c r="C3674" s="151" t="s">
        <v>31</v>
      </c>
      <c r="D3674" s="152" t="s">
        <v>8066</v>
      </c>
    </row>
    <row r="3675" spans="1:4" x14ac:dyDescent="0.3">
      <c r="A3675" s="151">
        <v>94655</v>
      </c>
      <c r="B3675" s="151" t="s">
        <v>8067</v>
      </c>
      <c r="C3675" s="151" t="s">
        <v>31</v>
      </c>
      <c r="D3675" s="152" t="s">
        <v>8068</v>
      </c>
    </row>
    <row r="3676" spans="1:4" x14ac:dyDescent="0.3">
      <c r="A3676" s="151">
        <v>94716</v>
      </c>
      <c r="B3676" s="151" t="s">
        <v>8069</v>
      </c>
      <c r="C3676" s="151" t="s">
        <v>31</v>
      </c>
      <c r="D3676" s="152" t="s">
        <v>8070</v>
      </c>
    </row>
    <row r="3677" spans="1:4" x14ac:dyDescent="0.3">
      <c r="A3677" s="151">
        <v>94717</v>
      </c>
      <c r="B3677" s="151" t="s">
        <v>8071</v>
      </c>
      <c r="C3677" s="151" t="s">
        <v>31</v>
      </c>
      <c r="D3677" s="152" t="s">
        <v>8072</v>
      </c>
    </row>
    <row r="3678" spans="1:4" x14ac:dyDescent="0.3">
      <c r="A3678" s="151">
        <v>94718</v>
      </c>
      <c r="B3678" s="151" t="s">
        <v>8073</v>
      </c>
      <c r="C3678" s="151" t="s">
        <v>31</v>
      </c>
      <c r="D3678" s="152" t="s">
        <v>8074</v>
      </c>
    </row>
    <row r="3679" spans="1:4" x14ac:dyDescent="0.3">
      <c r="A3679" s="151">
        <v>94719</v>
      </c>
      <c r="B3679" s="151" t="s">
        <v>8075</v>
      </c>
      <c r="C3679" s="151" t="s">
        <v>31</v>
      </c>
      <c r="D3679" s="152" t="s">
        <v>8076</v>
      </c>
    </row>
    <row r="3680" spans="1:4" x14ac:dyDescent="0.3">
      <c r="A3680" s="151">
        <v>94720</v>
      </c>
      <c r="B3680" s="151" t="s">
        <v>8077</v>
      </c>
      <c r="C3680" s="151" t="s">
        <v>31</v>
      </c>
      <c r="D3680" s="152" t="s">
        <v>8078</v>
      </c>
    </row>
    <row r="3681" spans="1:4" x14ac:dyDescent="0.3">
      <c r="A3681" s="151">
        <v>94721</v>
      </c>
      <c r="B3681" s="151" t="s">
        <v>8079</v>
      </c>
      <c r="C3681" s="151" t="s">
        <v>31</v>
      </c>
      <c r="D3681" s="152" t="s">
        <v>8080</v>
      </c>
    </row>
    <row r="3682" spans="1:4" x14ac:dyDescent="0.3">
      <c r="A3682" s="151">
        <v>94722</v>
      </c>
      <c r="B3682" s="151" t="s">
        <v>8081</v>
      </c>
      <c r="C3682" s="151" t="s">
        <v>31</v>
      </c>
      <c r="D3682" s="152" t="s">
        <v>8082</v>
      </c>
    </row>
    <row r="3683" spans="1:4" x14ac:dyDescent="0.3">
      <c r="A3683" s="151">
        <v>94723</v>
      </c>
      <c r="B3683" s="151" t="s">
        <v>8083</v>
      </c>
      <c r="C3683" s="151" t="s">
        <v>31</v>
      </c>
      <c r="D3683" s="152" t="s">
        <v>8084</v>
      </c>
    </row>
    <row r="3684" spans="1:4" x14ac:dyDescent="0.3">
      <c r="A3684" s="151">
        <v>95697</v>
      </c>
      <c r="B3684" s="151" t="s">
        <v>8085</v>
      </c>
      <c r="C3684" s="151" t="s">
        <v>31</v>
      </c>
      <c r="D3684" s="152" t="s">
        <v>8086</v>
      </c>
    </row>
    <row r="3685" spans="1:4" x14ac:dyDescent="0.3">
      <c r="A3685" s="151">
        <v>96635</v>
      </c>
      <c r="B3685" s="151" t="s">
        <v>8087</v>
      </c>
      <c r="C3685" s="151" t="s">
        <v>31</v>
      </c>
      <c r="D3685" s="152" t="s">
        <v>8088</v>
      </c>
    </row>
    <row r="3686" spans="1:4" x14ac:dyDescent="0.3">
      <c r="A3686" s="151">
        <v>96636</v>
      </c>
      <c r="B3686" s="151" t="s">
        <v>8089</v>
      </c>
      <c r="C3686" s="151" t="s">
        <v>31</v>
      </c>
      <c r="D3686" s="152" t="s">
        <v>8090</v>
      </c>
    </row>
    <row r="3687" spans="1:4" x14ac:dyDescent="0.3">
      <c r="A3687" s="151">
        <v>96644</v>
      </c>
      <c r="B3687" s="151" t="s">
        <v>8091</v>
      </c>
      <c r="C3687" s="151" t="s">
        <v>31</v>
      </c>
      <c r="D3687" s="152" t="s">
        <v>8092</v>
      </c>
    </row>
    <row r="3688" spans="1:4" x14ac:dyDescent="0.3">
      <c r="A3688" s="151">
        <v>96645</v>
      </c>
      <c r="B3688" s="151" t="s">
        <v>8093</v>
      </c>
      <c r="C3688" s="151" t="s">
        <v>31</v>
      </c>
      <c r="D3688" s="152" t="s">
        <v>8094</v>
      </c>
    </row>
    <row r="3689" spans="1:4" x14ac:dyDescent="0.3">
      <c r="A3689" s="151">
        <v>96646</v>
      </c>
      <c r="B3689" s="151" t="s">
        <v>8095</v>
      </c>
      <c r="C3689" s="151" t="s">
        <v>31</v>
      </c>
      <c r="D3689" s="152" t="s">
        <v>7411</v>
      </c>
    </row>
    <row r="3690" spans="1:4" x14ac:dyDescent="0.3">
      <c r="A3690" s="151">
        <v>96647</v>
      </c>
      <c r="B3690" s="151" t="s">
        <v>8096</v>
      </c>
      <c r="C3690" s="151" t="s">
        <v>31</v>
      </c>
      <c r="D3690" s="152" t="s">
        <v>8097</v>
      </c>
    </row>
    <row r="3691" spans="1:4" x14ac:dyDescent="0.3">
      <c r="A3691" s="151">
        <v>96648</v>
      </c>
      <c r="B3691" s="151" t="s">
        <v>8098</v>
      </c>
      <c r="C3691" s="151" t="s">
        <v>31</v>
      </c>
      <c r="D3691" s="152" t="s">
        <v>8099</v>
      </c>
    </row>
    <row r="3692" spans="1:4" x14ac:dyDescent="0.3">
      <c r="A3692" s="151">
        <v>96649</v>
      </c>
      <c r="B3692" s="151" t="s">
        <v>8100</v>
      </c>
      <c r="C3692" s="151" t="s">
        <v>31</v>
      </c>
      <c r="D3692" s="152" t="s">
        <v>8101</v>
      </c>
    </row>
    <row r="3693" spans="1:4" x14ac:dyDescent="0.3">
      <c r="A3693" s="151">
        <v>96668</v>
      </c>
      <c r="B3693" s="151" t="s">
        <v>8102</v>
      </c>
      <c r="C3693" s="151" t="s">
        <v>31</v>
      </c>
      <c r="D3693" s="152" t="s">
        <v>7174</v>
      </c>
    </row>
    <row r="3694" spans="1:4" x14ac:dyDescent="0.3">
      <c r="A3694" s="151">
        <v>96669</v>
      </c>
      <c r="B3694" s="151" t="s">
        <v>8103</v>
      </c>
      <c r="C3694" s="151" t="s">
        <v>31</v>
      </c>
      <c r="D3694" s="152" t="s">
        <v>5508</v>
      </c>
    </row>
    <row r="3695" spans="1:4" x14ac:dyDescent="0.3">
      <c r="A3695" s="151">
        <v>96670</v>
      </c>
      <c r="B3695" s="151" t="s">
        <v>8104</v>
      </c>
      <c r="C3695" s="151" t="s">
        <v>31</v>
      </c>
      <c r="D3695" s="152" t="s">
        <v>8105</v>
      </c>
    </row>
    <row r="3696" spans="1:4" x14ac:dyDescent="0.3">
      <c r="A3696" s="151">
        <v>96671</v>
      </c>
      <c r="B3696" s="151" t="s">
        <v>8106</v>
      </c>
      <c r="C3696" s="151" t="s">
        <v>31</v>
      </c>
      <c r="D3696" s="152" t="s">
        <v>8107</v>
      </c>
    </row>
    <row r="3697" spans="1:4" x14ac:dyDescent="0.3">
      <c r="A3697" s="151">
        <v>96672</v>
      </c>
      <c r="B3697" s="151" t="s">
        <v>8108</v>
      </c>
      <c r="C3697" s="151" t="s">
        <v>31</v>
      </c>
      <c r="D3697" s="152" t="s">
        <v>8109</v>
      </c>
    </row>
    <row r="3698" spans="1:4" x14ac:dyDescent="0.3">
      <c r="A3698" s="151">
        <v>96673</v>
      </c>
      <c r="B3698" s="151" t="s">
        <v>8110</v>
      </c>
      <c r="C3698" s="151" t="s">
        <v>31</v>
      </c>
      <c r="D3698" s="152" t="s">
        <v>8111</v>
      </c>
    </row>
    <row r="3699" spans="1:4" x14ac:dyDescent="0.3">
      <c r="A3699" s="151">
        <v>96674</v>
      </c>
      <c r="B3699" s="151" t="s">
        <v>8112</v>
      </c>
      <c r="C3699" s="151" t="s">
        <v>31</v>
      </c>
      <c r="D3699" s="152" t="s">
        <v>2178</v>
      </c>
    </row>
    <row r="3700" spans="1:4" x14ac:dyDescent="0.3">
      <c r="A3700" s="151">
        <v>96675</v>
      </c>
      <c r="B3700" s="151" t="s">
        <v>8113</v>
      </c>
      <c r="C3700" s="151" t="s">
        <v>31</v>
      </c>
      <c r="D3700" s="152" t="s">
        <v>8114</v>
      </c>
    </row>
    <row r="3701" spans="1:4" x14ac:dyDescent="0.3">
      <c r="A3701" s="151">
        <v>96676</v>
      </c>
      <c r="B3701" s="151" t="s">
        <v>8115</v>
      </c>
      <c r="C3701" s="151" t="s">
        <v>31</v>
      </c>
      <c r="D3701" s="152" t="s">
        <v>8116</v>
      </c>
    </row>
    <row r="3702" spans="1:4" x14ac:dyDescent="0.3">
      <c r="A3702" s="151">
        <v>96677</v>
      </c>
      <c r="B3702" s="151" t="s">
        <v>8117</v>
      </c>
      <c r="C3702" s="151" t="s">
        <v>31</v>
      </c>
      <c r="D3702" s="152" t="s">
        <v>8118</v>
      </c>
    </row>
    <row r="3703" spans="1:4" x14ac:dyDescent="0.3">
      <c r="A3703" s="151">
        <v>96678</v>
      </c>
      <c r="B3703" s="151" t="s">
        <v>8119</v>
      </c>
      <c r="C3703" s="151" t="s">
        <v>31</v>
      </c>
      <c r="D3703" s="152" t="s">
        <v>8120</v>
      </c>
    </row>
    <row r="3704" spans="1:4" x14ac:dyDescent="0.3">
      <c r="A3704" s="151">
        <v>96679</v>
      </c>
      <c r="B3704" s="151" t="s">
        <v>8121</v>
      </c>
      <c r="C3704" s="151" t="s">
        <v>31</v>
      </c>
      <c r="D3704" s="152" t="s">
        <v>6420</v>
      </c>
    </row>
    <row r="3705" spans="1:4" x14ac:dyDescent="0.3">
      <c r="A3705" s="151">
        <v>96680</v>
      </c>
      <c r="B3705" s="151" t="s">
        <v>8122</v>
      </c>
      <c r="C3705" s="151" t="s">
        <v>31</v>
      </c>
      <c r="D3705" s="152" t="s">
        <v>8123</v>
      </c>
    </row>
    <row r="3706" spans="1:4" x14ac:dyDescent="0.3">
      <c r="A3706" s="151">
        <v>96681</v>
      </c>
      <c r="B3706" s="151" t="s">
        <v>8124</v>
      </c>
      <c r="C3706" s="151" t="s">
        <v>31</v>
      </c>
      <c r="D3706" s="152" t="s">
        <v>8125</v>
      </c>
    </row>
    <row r="3707" spans="1:4" x14ac:dyDescent="0.3">
      <c r="A3707" s="151">
        <v>96682</v>
      </c>
      <c r="B3707" s="151" t="s">
        <v>8126</v>
      </c>
      <c r="C3707" s="151" t="s">
        <v>31</v>
      </c>
      <c r="D3707" s="152" t="s">
        <v>8127</v>
      </c>
    </row>
    <row r="3708" spans="1:4" x14ac:dyDescent="0.3">
      <c r="A3708" s="151">
        <v>96683</v>
      </c>
      <c r="B3708" s="151" t="s">
        <v>8128</v>
      </c>
      <c r="C3708" s="151" t="s">
        <v>31</v>
      </c>
      <c r="D3708" s="152" t="s">
        <v>8129</v>
      </c>
    </row>
    <row r="3709" spans="1:4" x14ac:dyDescent="0.3">
      <c r="A3709" s="151">
        <v>96718</v>
      </c>
      <c r="B3709" s="151" t="s">
        <v>8130</v>
      </c>
      <c r="C3709" s="151" t="s">
        <v>31</v>
      </c>
      <c r="D3709" s="152" t="s">
        <v>8131</v>
      </c>
    </row>
    <row r="3710" spans="1:4" x14ac:dyDescent="0.3">
      <c r="A3710" s="151">
        <v>96719</v>
      </c>
      <c r="B3710" s="151" t="s">
        <v>8132</v>
      </c>
      <c r="C3710" s="151" t="s">
        <v>31</v>
      </c>
      <c r="D3710" s="152" t="s">
        <v>8133</v>
      </c>
    </row>
    <row r="3711" spans="1:4" x14ac:dyDescent="0.3">
      <c r="A3711" s="151">
        <v>96720</v>
      </c>
      <c r="B3711" s="151" t="s">
        <v>8134</v>
      </c>
      <c r="C3711" s="151" t="s">
        <v>31</v>
      </c>
      <c r="D3711" s="152" t="s">
        <v>8135</v>
      </c>
    </row>
    <row r="3712" spans="1:4" x14ac:dyDescent="0.3">
      <c r="A3712" s="151">
        <v>96721</v>
      </c>
      <c r="B3712" s="151" t="s">
        <v>8136</v>
      </c>
      <c r="C3712" s="151" t="s">
        <v>31</v>
      </c>
      <c r="D3712" s="152" t="s">
        <v>8137</v>
      </c>
    </row>
    <row r="3713" spans="1:4" x14ac:dyDescent="0.3">
      <c r="A3713" s="151">
        <v>96722</v>
      </c>
      <c r="B3713" s="151" t="s">
        <v>8138</v>
      </c>
      <c r="C3713" s="151" t="s">
        <v>31</v>
      </c>
      <c r="D3713" s="152" t="s">
        <v>8139</v>
      </c>
    </row>
    <row r="3714" spans="1:4" x14ac:dyDescent="0.3">
      <c r="A3714" s="151">
        <v>96723</v>
      </c>
      <c r="B3714" s="151" t="s">
        <v>8140</v>
      </c>
      <c r="C3714" s="151" t="s">
        <v>31</v>
      </c>
      <c r="D3714" s="152" t="s">
        <v>8141</v>
      </c>
    </row>
    <row r="3715" spans="1:4" x14ac:dyDescent="0.3">
      <c r="A3715" s="151">
        <v>96724</v>
      </c>
      <c r="B3715" s="151" t="s">
        <v>8142</v>
      </c>
      <c r="C3715" s="151" t="s">
        <v>31</v>
      </c>
      <c r="D3715" s="152" t="s">
        <v>8143</v>
      </c>
    </row>
    <row r="3716" spans="1:4" x14ac:dyDescent="0.3">
      <c r="A3716" s="151">
        <v>96725</v>
      </c>
      <c r="B3716" s="151" t="s">
        <v>8144</v>
      </c>
      <c r="C3716" s="151" t="s">
        <v>31</v>
      </c>
      <c r="D3716" s="152" t="s">
        <v>7077</v>
      </c>
    </row>
    <row r="3717" spans="1:4" x14ac:dyDescent="0.3">
      <c r="A3717" s="151">
        <v>96726</v>
      </c>
      <c r="B3717" s="151" t="s">
        <v>8145</v>
      </c>
      <c r="C3717" s="151" t="s">
        <v>31</v>
      </c>
      <c r="D3717" s="152" t="s">
        <v>8146</v>
      </c>
    </row>
    <row r="3718" spans="1:4" x14ac:dyDescent="0.3">
      <c r="A3718" s="151">
        <v>96727</v>
      </c>
      <c r="B3718" s="151" t="s">
        <v>8147</v>
      </c>
      <c r="C3718" s="151" t="s">
        <v>31</v>
      </c>
      <c r="D3718" s="152" t="s">
        <v>8148</v>
      </c>
    </row>
    <row r="3719" spans="1:4" x14ac:dyDescent="0.3">
      <c r="A3719" s="151">
        <v>96728</v>
      </c>
      <c r="B3719" s="151" t="s">
        <v>8149</v>
      </c>
      <c r="C3719" s="151" t="s">
        <v>31</v>
      </c>
      <c r="D3719" s="152" t="s">
        <v>8150</v>
      </c>
    </row>
    <row r="3720" spans="1:4" x14ac:dyDescent="0.3">
      <c r="A3720" s="151">
        <v>96729</v>
      </c>
      <c r="B3720" s="151" t="s">
        <v>8151</v>
      </c>
      <c r="C3720" s="151" t="s">
        <v>31</v>
      </c>
      <c r="D3720" s="152" t="s">
        <v>8152</v>
      </c>
    </row>
    <row r="3721" spans="1:4" x14ac:dyDescent="0.3">
      <c r="A3721" s="151">
        <v>96730</v>
      </c>
      <c r="B3721" s="151" t="s">
        <v>8153</v>
      </c>
      <c r="C3721" s="151" t="s">
        <v>31</v>
      </c>
      <c r="D3721" s="152" t="s">
        <v>7910</v>
      </c>
    </row>
    <row r="3722" spans="1:4" x14ac:dyDescent="0.3">
      <c r="A3722" s="151">
        <v>96731</v>
      </c>
      <c r="B3722" s="151" t="s">
        <v>8154</v>
      </c>
      <c r="C3722" s="151" t="s">
        <v>31</v>
      </c>
      <c r="D3722" s="152" t="s">
        <v>8155</v>
      </c>
    </row>
    <row r="3723" spans="1:4" x14ac:dyDescent="0.3">
      <c r="A3723" s="151">
        <v>96732</v>
      </c>
      <c r="B3723" s="151" t="s">
        <v>8156</v>
      </c>
      <c r="C3723" s="151" t="s">
        <v>31</v>
      </c>
      <c r="D3723" s="152" t="s">
        <v>8157</v>
      </c>
    </row>
    <row r="3724" spans="1:4" x14ac:dyDescent="0.3">
      <c r="A3724" s="151">
        <v>96733</v>
      </c>
      <c r="B3724" s="151" t="s">
        <v>8158</v>
      </c>
      <c r="C3724" s="151" t="s">
        <v>31</v>
      </c>
      <c r="D3724" s="152" t="s">
        <v>8159</v>
      </c>
    </row>
    <row r="3725" spans="1:4" x14ac:dyDescent="0.3">
      <c r="A3725" s="151">
        <v>96734</v>
      </c>
      <c r="B3725" s="151" t="s">
        <v>8160</v>
      </c>
      <c r="C3725" s="151" t="s">
        <v>31</v>
      </c>
      <c r="D3725" s="152" t="s">
        <v>8161</v>
      </c>
    </row>
    <row r="3726" spans="1:4" x14ac:dyDescent="0.3">
      <c r="A3726" s="151">
        <v>96735</v>
      </c>
      <c r="B3726" s="151" t="s">
        <v>8162</v>
      </c>
      <c r="C3726" s="151" t="s">
        <v>31</v>
      </c>
      <c r="D3726" s="152" t="s">
        <v>8163</v>
      </c>
    </row>
    <row r="3727" spans="1:4" x14ac:dyDescent="0.3">
      <c r="A3727" s="151">
        <v>96798</v>
      </c>
      <c r="B3727" s="151" t="s">
        <v>8164</v>
      </c>
      <c r="C3727" s="151" t="s">
        <v>31</v>
      </c>
      <c r="D3727" s="152" t="s">
        <v>3424</v>
      </c>
    </row>
    <row r="3728" spans="1:4" x14ac:dyDescent="0.3">
      <c r="A3728" s="151">
        <v>96799</v>
      </c>
      <c r="B3728" s="151" t="s">
        <v>8165</v>
      </c>
      <c r="C3728" s="151" t="s">
        <v>31</v>
      </c>
      <c r="D3728" s="152" t="s">
        <v>8166</v>
      </c>
    </row>
    <row r="3729" spans="1:4" x14ac:dyDescent="0.3">
      <c r="A3729" s="151">
        <v>96800</v>
      </c>
      <c r="B3729" s="151" t="s">
        <v>8167</v>
      </c>
      <c r="C3729" s="151" t="s">
        <v>31</v>
      </c>
      <c r="D3729" s="152" t="s">
        <v>6831</v>
      </c>
    </row>
    <row r="3730" spans="1:4" x14ac:dyDescent="0.3">
      <c r="A3730" s="151">
        <v>96801</v>
      </c>
      <c r="B3730" s="151" t="s">
        <v>8168</v>
      </c>
      <c r="C3730" s="151" t="s">
        <v>31</v>
      </c>
      <c r="D3730" s="152" t="s">
        <v>1914</v>
      </c>
    </row>
    <row r="3731" spans="1:4" x14ac:dyDescent="0.3">
      <c r="A3731" s="151">
        <v>97327</v>
      </c>
      <c r="B3731" s="151" t="s">
        <v>8169</v>
      </c>
      <c r="C3731" s="151" t="s">
        <v>31</v>
      </c>
      <c r="D3731" s="152" t="s">
        <v>8170</v>
      </c>
    </row>
    <row r="3732" spans="1:4" x14ac:dyDescent="0.3">
      <c r="A3732" s="151">
        <v>97328</v>
      </c>
      <c r="B3732" s="151" t="s">
        <v>8171</v>
      </c>
      <c r="C3732" s="151" t="s">
        <v>31</v>
      </c>
      <c r="D3732" s="152" t="s">
        <v>6430</v>
      </c>
    </row>
    <row r="3733" spans="1:4" x14ac:dyDescent="0.3">
      <c r="A3733" s="151">
        <v>97329</v>
      </c>
      <c r="B3733" s="151" t="s">
        <v>8172</v>
      </c>
      <c r="C3733" s="151" t="s">
        <v>31</v>
      </c>
      <c r="D3733" s="152" t="s">
        <v>8173</v>
      </c>
    </row>
    <row r="3734" spans="1:4" x14ac:dyDescent="0.3">
      <c r="A3734" s="151">
        <v>97330</v>
      </c>
      <c r="B3734" s="151" t="s">
        <v>827</v>
      </c>
      <c r="C3734" s="151" t="s">
        <v>31</v>
      </c>
      <c r="D3734" s="152" t="s">
        <v>8174</v>
      </c>
    </row>
    <row r="3735" spans="1:4" x14ac:dyDescent="0.3">
      <c r="A3735" s="151">
        <v>97331</v>
      </c>
      <c r="B3735" s="151" t="s">
        <v>826</v>
      </c>
      <c r="C3735" s="151" t="s">
        <v>31</v>
      </c>
      <c r="D3735" s="152" t="s">
        <v>7906</v>
      </c>
    </row>
    <row r="3736" spans="1:4" x14ac:dyDescent="0.3">
      <c r="A3736" s="151">
        <v>97332</v>
      </c>
      <c r="B3736" s="151" t="s">
        <v>8175</v>
      </c>
      <c r="C3736" s="151" t="s">
        <v>31</v>
      </c>
      <c r="D3736" s="152" t="s">
        <v>8176</v>
      </c>
    </row>
    <row r="3737" spans="1:4" x14ac:dyDescent="0.3">
      <c r="A3737" s="151">
        <v>97333</v>
      </c>
      <c r="B3737" s="151" t="s">
        <v>8177</v>
      </c>
      <c r="C3737" s="151" t="s">
        <v>31</v>
      </c>
      <c r="D3737" s="152" t="s">
        <v>8178</v>
      </c>
    </row>
    <row r="3738" spans="1:4" x14ac:dyDescent="0.3">
      <c r="A3738" s="151">
        <v>97334</v>
      </c>
      <c r="B3738" s="151" t="s">
        <v>8179</v>
      </c>
      <c r="C3738" s="151" t="s">
        <v>31</v>
      </c>
      <c r="D3738" s="152" t="s">
        <v>8180</v>
      </c>
    </row>
    <row r="3739" spans="1:4" x14ac:dyDescent="0.3">
      <c r="A3739" s="151">
        <v>97335</v>
      </c>
      <c r="B3739" s="151" t="s">
        <v>8181</v>
      </c>
      <c r="C3739" s="151" t="s">
        <v>31</v>
      </c>
      <c r="D3739" s="152" t="s">
        <v>1410</v>
      </c>
    </row>
    <row r="3740" spans="1:4" x14ac:dyDescent="0.3">
      <c r="A3740" s="151">
        <v>97336</v>
      </c>
      <c r="B3740" s="151" t="s">
        <v>8182</v>
      </c>
      <c r="C3740" s="151" t="s">
        <v>31</v>
      </c>
      <c r="D3740" s="152" t="s">
        <v>8183</v>
      </c>
    </row>
    <row r="3741" spans="1:4" x14ac:dyDescent="0.3">
      <c r="A3741" s="151">
        <v>97337</v>
      </c>
      <c r="B3741" s="151" t="s">
        <v>8184</v>
      </c>
      <c r="C3741" s="151" t="s">
        <v>31</v>
      </c>
      <c r="D3741" s="152" t="s">
        <v>8185</v>
      </c>
    </row>
    <row r="3742" spans="1:4" x14ac:dyDescent="0.3">
      <c r="A3742" s="151">
        <v>97338</v>
      </c>
      <c r="B3742" s="151" t="s">
        <v>8186</v>
      </c>
      <c r="C3742" s="151" t="s">
        <v>31</v>
      </c>
      <c r="D3742" s="152" t="s">
        <v>8187</v>
      </c>
    </row>
    <row r="3743" spans="1:4" x14ac:dyDescent="0.3">
      <c r="A3743" s="151">
        <v>97339</v>
      </c>
      <c r="B3743" s="151" t="s">
        <v>8188</v>
      </c>
      <c r="C3743" s="151" t="s">
        <v>31</v>
      </c>
      <c r="D3743" s="152" t="s">
        <v>7942</v>
      </c>
    </row>
    <row r="3744" spans="1:4" x14ac:dyDescent="0.3">
      <c r="A3744" s="151">
        <v>97340</v>
      </c>
      <c r="B3744" s="151" t="s">
        <v>8189</v>
      </c>
      <c r="C3744" s="151" t="s">
        <v>31</v>
      </c>
      <c r="D3744" s="152" t="s">
        <v>8190</v>
      </c>
    </row>
    <row r="3745" spans="1:4" x14ac:dyDescent="0.3">
      <c r="A3745" s="151">
        <v>97498</v>
      </c>
      <c r="B3745" s="151" t="s">
        <v>8191</v>
      </c>
      <c r="C3745" s="151" t="s">
        <v>31</v>
      </c>
      <c r="D3745" s="152" t="s">
        <v>2819</v>
      </c>
    </row>
    <row r="3746" spans="1:4" x14ac:dyDescent="0.3">
      <c r="A3746" s="151">
        <v>97535</v>
      </c>
      <c r="B3746" s="151" t="s">
        <v>8192</v>
      </c>
      <c r="C3746" s="151" t="s">
        <v>31</v>
      </c>
      <c r="D3746" s="152" t="s">
        <v>8193</v>
      </c>
    </row>
    <row r="3747" spans="1:4" x14ac:dyDescent="0.3">
      <c r="A3747" s="151">
        <v>97536</v>
      </c>
      <c r="B3747" s="151" t="s">
        <v>8194</v>
      </c>
      <c r="C3747" s="151" t="s">
        <v>31</v>
      </c>
      <c r="D3747" s="152" t="s">
        <v>8195</v>
      </c>
    </row>
    <row r="3748" spans="1:4" x14ac:dyDescent="0.3">
      <c r="A3748" s="151">
        <v>100788</v>
      </c>
      <c r="B3748" s="151" t="s">
        <v>8196</v>
      </c>
      <c r="C3748" s="151" t="s">
        <v>26</v>
      </c>
      <c r="D3748" s="152" t="s">
        <v>8197</v>
      </c>
    </row>
    <row r="3749" spans="1:4" x14ac:dyDescent="0.3">
      <c r="A3749" s="151">
        <v>100791</v>
      </c>
      <c r="B3749" s="151" t="s">
        <v>8198</v>
      </c>
      <c r="C3749" s="151" t="s">
        <v>31</v>
      </c>
      <c r="D3749" s="152" t="s">
        <v>8199</v>
      </c>
    </row>
    <row r="3750" spans="1:4" x14ac:dyDescent="0.3">
      <c r="A3750" s="151">
        <v>100792</v>
      </c>
      <c r="B3750" s="151" t="s">
        <v>8200</v>
      </c>
      <c r="C3750" s="151" t="s">
        <v>31</v>
      </c>
      <c r="D3750" s="152" t="s">
        <v>3561</v>
      </c>
    </row>
    <row r="3751" spans="1:4" x14ac:dyDescent="0.3">
      <c r="A3751" s="151">
        <v>100793</v>
      </c>
      <c r="B3751" s="151" t="s">
        <v>8201</v>
      </c>
      <c r="C3751" s="151" t="s">
        <v>31</v>
      </c>
      <c r="D3751" s="152" t="s">
        <v>8202</v>
      </c>
    </row>
    <row r="3752" spans="1:4" x14ac:dyDescent="0.3">
      <c r="A3752" s="151">
        <v>100794</v>
      </c>
      <c r="B3752" s="151" t="s">
        <v>8203</v>
      </c>
      <c r="C3752" s="151" t="s">
        <v>31</v>
      </c>
      <c r="D3752" s="152" t="s">
        <v>5803</v>
      </c>
    </row>
    <row r="3753" spans="1:4" x14ac:dyDescent="0.3">
      <c r="A3753" s="151">
        <v>100799</v>
      </c>
      <c r="B3753" s="151" t="s">
        <v>8204</v>
      </c>
      <c r="C3753" s="151" t="s">
        <v>31</v>
      </c>
      <c r="D3753" s="152" t="s">
        <v>6953</v>
      </c>
    </row>
    <row r="3754" spans="1:4" x14ac:dyDescent="0.3">
      <c r="A3754" s="151">
        <v>100800</v>
      </c>
      <c r="B3754" s="151" t="s">
        <v>8205</v>
      </c>
      <c r="C3754" s="151" t="s">
        <v>31</v>
      </c>
      <c r="D3754" s="152" t="s">
        <v>8206</v>
      </c>
    </row>
    <row r="3755" spans="1:4" x14ac:dyDescent="0.3">
      <c r="A3755" s="151">
        <v>100801</v>
      </c>
      <c r="B3755" s="151" t="s">
        <v>8207</v>
      </c>
      <c r="C3755" s="151" t="s">
        <v>31</v>
      </c>
      <c r="D3755" s="152" t="s">
        <v>8208</v>
      </c>
    </row>
    <row r="3756" spans="1:4" x14ac:dyDescent="0.3">
      <c r="A3756" s="151">
        <v>100802</v>
      </c>
      <c r="B3756" s="151" t="s">
        <v>8209</v>
      </c>
      <c r="C3756" s="151" t="s">
        <v>31</v>
      </c>
      <c r="D3756" s="152" t="s">
        <v>8210</v>
      </c>
    </row>
    <row r="3757" spans="1:4" x14ac:dyDescent="0.3">
      <c r="A3757" s="151">
        <v>100803</v>
      </c>
      <c r="B3757" s="151" t="s">
        <v>8211</v>
      </c>
      <c r="C3757" s="151" t="s">
        <v>31</v>
      </c>
      <c r="D3757" s="152" t="s">
        <v>6175</v>
      </c>
    </row>
    <row r="3758" spans="1:4" x14ac:dyDescent="0.3">
      <c r="A3758" s="151">
        <v>100804</v>
      </c>
      <c r="B3758" s="151" t="s">
        <v>8212</v>
      </c>
      <c r="C3758" s="151" t="s">
        <v>31</v>
      </c>
      <c r="D3758" s="152" t="s">
        <v>8213</v>
      </c>
    </row>
    <row r="3759" spans="1:4" x14ac:dyDescent="0.3">
      <c r="A3759" s="151">
        <v>100805</v>
      </c>
      <c r="B3759" s="151" t="s">
        <v>8214</v>
      </c>
      <c r="C3759" s="151" t="s">
        <v>31</v>
      </c>
      <c r="D3759" s="152" t="s">
        <v>8215</v>
      </c>
    </row>
    <row r="3760" spans="1:4" x14ac:dyDescent="0.3">
      <c r="A3760" s="151">
        <v>100806</v>
      </c>
      <c r="B3760" s="151" t="s">
        <v>8216</v>
      </c>
      <c r="C3760" s="151" t="s">
        <v>31</v>
      </c>
      <c r="D3760" s="152" t="s">
        <v>8217</v>
      </c>
    </row>
    <row r="3761" spans="1:4" x14ac:dyDescent="0.3">
      <c r="A3761" s="151">
        <v>100807</v>
      </c>
      <c r="B3761" s="151" t="s">
        <v>8218</v>
      </c>
      <c r="C3761" s="151" t="s">
        <v>31</v>
      </c>
      <c r="D3761" s="152" t="s">
        <v>8219</v>
      </c>
    </row>
    <row r="3762" spans="1:4" x14ac:dyDescent="0.3">
      <c r="A3762" s="151">
        <v>100808</v>
      </c>
      <c r="B3762" s="151" t="s">
        <v>8220</v>
      </c>
      <c r="C3762" s="151" t="s">
        <v>31</v>
      </c>
      <c r="D3762" s="152" t="s">
        <v>8221</v>
      </c>
    </row>
    <row r="3763" spans="1:4" x14ac:dyDescent="0.3">
      <c r="A3763" s="151">
        <v>100809</v>
      </c>
      <c r="B3763" s="151" t="s">
        <v>8222</v>
      </c>
      <c r="C3763" s="151" t="s">
        <v>31</v>
      </c>
      <c r="D3763" s="152" t="s">
        <v>8223</v>
      </c>
    </row>
    <row r="3764" spans="1:4" x14ac:dyDescent="0.3">
      <c r="A3764" s="151">
        <v>100810</v>
      </c>
      <c r="B3764" s="151" t="s">
        <v>8224</v>
      </c>
      <c r="C3764" s="151" t="s">
        <v>31</v>
      </c>
      <c r="D3764" s="152" t="s">
        <v>8225</v>
      </c>
    </row>
    <row r="3765" spans="1:4" x14ac:dyDescent="0.3">
      <c r="A3765" s="151">
        <v>101918</v>
      </c>
      <c r="B3765" s="151" t="s">
        <v>8226</v>
      </c>
      <c r="C3765" s="151" t="s">
        <v>31</v>
      </c>
      <c r="D3765" s="152" t="s">
        <v>8227</v>
      </c>
    </row>
    <row r="3766" spans="1:4" x14ac:dyDescent="0.3">
      <c r="A3766" s="151">
        <v>101919</v>
      </c>
      <c r="B3766" s="151" t="s">
        <v>8228</v>
      </c>
      <c r="C3766" s="151" t="s">
        <v>26</v>
      </c>
      <c r="D3766" s="152" t="s">
        <v>7739</v>
      </c>
    </row>
    <row r="3767" spans="1:4" x14ac:dyDescent="0.3">
      <c r="A3767" s="151">
        <v>101920</v>
      </c>
      <c r="B3767" s="151" t="s">
        <v>8229</v>
      </c>
      <c r="C3767" s="151" t="s">
        <v>26</v>
      </c>
      <c r="D3767" s="152" t="s">
        <v>8230</v>
      </c>
    </row>
    <row r="3768" spans="1:4" x14ac:dyDescent="0.3">
      <c r="A3768" s="151">
        <v>101921</v>
      </c>
      <c r="B3768" s="151" t="s">
        <v>8231</v>
      </c>
      <c r="C3768" s="151" t="s">
        <v>26</v>
      </c>
      <c r="D3768" s="152" t="s">
        <v>8232</v>
      </c>
    </row>
    <row r="3769" spans="1:4" x14ac:dyDescent="0.3">
      <c r="A3769" s="151">
        <v>101922</v>
      </c>
      <c r="B3769" s="151" t="s">
        <v>8233</v>
      </c>
      <c r="C3769" s="151" t="s">
        <v>26</v>
      </c>
      <c r="D3769" s="152" t="s">
        <v>8232</v>
      </c>
    </row>
    <row r="3770" spans="1:4" x14ac:dyDescent="0.3">
      <c r="A3770" s="151">
        <v>101923</v>
      </c>
      <c r="B3770" s="151" t="s">
        <v>8234</v>
      </c>
      <c r="C3770" s="151" t="s">
        <v>26</v>
      </c>
      <c r="D3770" s="152" t="s">
        <v>8232</v>
      </c>
    </row>
    <row r="3771" spans="1:4" x14ac:dyDescent="0.3">
      <c r="A3771" s="151">
        <v>101924</v>
      </c>
      <c r="B3771" s="151" t="s">
        <v>8235</v>
      </c>
      <c r="C3771" s="151" t="s">
        <v>26</v>
      </c>
      <c r="D3771" s="152" t="s">
        <v>8236</v>
      </c>
    </row>
    <row r="3772" spans="1:4" x14ac:dyDescent="0.3">
      <c r="A3772" s="151">
        <v>101925</v>
      </c>
      <c r="B3772" s="151" t="s">
        <v>8237</v>
      </c>
      <c r="C3772" s="151" t="s">
        <v>26</v>
      </c>
      <c r="D3772" s="152" t="s">
        <v>8238</v>
      </c>
    </row>
    <row r="3773" spans="1:4" x14ac:dyDescent="0.3">
      <c r="A3773" s="151">
        <v>101926</v>
      </c>
      <c r="B3773" s="151" t="s">
        <v>8239</v>
      </c>
      <c r="C3773" s="151" t="s">
        <v>26</v>
      </c>
      <c r="D3773" s="152" t="s">
        <v>8240</v>
      </c>
    </row>
    <row r="3774" spans="1:4" x14ac:dyDescent="0.3">
      <c r="A3774" s="151">
        <v>101927</v>
      </c>
      <c r="B3774" s="151" t="s">
        <v>8241</v>
      </c>
      <c r="C3774" s="151" t="s">
        <v>31</v>
      </c>
      <c r="D3774" s="152" t="s">
        <v>8242</v>
      </c>
    </row>
    <row r="3775" spans="1:4" x14ac:dyDescent="0.3">
      <c r="A3775" s="151">
        <v>101928</v>
      </c>
      <c r="B3775" s="151" t="s">
        <v>8243</v>
      </c>
      <c r="C3775" s="151" t="s">
        <v>26</v>
      </c>
      <c r="D3775" s="152" t="s">
        <v>8244</v>
      </c>
    </row>
    <row r="3776" spans="1:4" x14ac:dyDescent="0.3">
      <c r="A3776" s="151">
        <v>101929</v>
      </c>
      <c r="B3776" s="151" t="s">
        <v>8245</v>
      </c>
      <c r="C3776" s="151" t="s">
        <v>26</v>
      </c>
      <c r="D3776" s="152" t="s">
        <v>8246</v>
      </c>
    </row>
    <row r="3777" spans="1:4" x14ac:dyDescent="0.3">
      <c r="A3777" s="151">
        <v>101930</v>
      </c>
      <c r="B3777" s="151" t="s">
        <v>8247</v>
      </c>
      <c r="C3777" s="151" t="s">
        <v>26</v>
      </c>
      <c r="D3777" s="152" t="s">
        <v>8248</v>
      </c>
    </row>
    <row r="3778" spans="1:4" x14ac:dyDescent="0.3">
      <c r="A3778" s="151">
        <v>101931</v>
      </c>
      <c r="B3778" s="151" t="s">
        <v>8249</v>
      </c>
      <c r="C3778" s="151" t="s">
        <v>26</v>
      </c>
      <c r="D3778" s="152" t="s">
        <v>8248</v>
      </c>
    </row>
    <row r="3779" spans="1:4" x14ac:dyDescent="0.3">
      <c r="A3779" s="151">
        <v>101932</v>
      </c>
      <c r="B3779" s="151" t="s">
        <v>8250</v>
      </c>
      <c r="C3779" s="151" t="s">
        <v>26</v>
      </c>
      <c r="D3779" s="152" t="s">
        <v>8248</v>
      </c>
    </row>
    <row r="3780" spans="1:4" x14ac:dyDescent="0.3">
      <c r="A3780" s="151">
        <v>101933</v>
      </c>
      <c r="B3780" s="151" t="s">
        <v>8251</v>
      </c>
      <c r="C3780" s="151" t="s">
        <v>26</v>
      </c>
      <c r="D3780" s="152" t="s">
        <v>8252</v>
      </c>
    </row>
    <row r="3781" spans="1:4" x14ac:dyDescent="0.3">
      <c r="A3781" s="151">
        <v>101934</v>
      </c>
      <c r="B3781" s="151" t="s">
        <v>8253</v>
      </c>
      <c r="C3781" s="151" t="s">
        <v>26</v>
      </c>
      <c r="D3781" s="152" t="s">
        <v>8254</v>
      </c>
    </row>
    <row r="3782" spans="1:4" x14ac:dyDescent="0.3">
      <c r="A3782" s="151">
        <v>101935</v>
      </c>
      <c r="B3782" s="151" t="s">
        <v>8255</v>
      </c>
      <c r="C3782" s="151" t="s">
        <v>26</v>
      </c>
      <c r="D3782" s="152" t="s">
        <v>8256</v>
      </c>
    </row>
    <row r="3783" spans="1:4" x14ac:dyDescent="0.3">
      <c r="A3783" s="151">
        <v>103802</v>
      </c>
      <c r="B3783" s="151" t="s">
        <v>8257</v>
      </c>
      <c r="C3783" s="151" t="s">
        <v>31</v>
      </c>
      <c r="D3783" s="152" t="s">
        <v>8258</v>
      </c>
    </row>
    <row r="3784" spans="1:4" x14ac:dyDescent="0.3">
      <c r="A3784" s="151">
        <v>103803</v>
      </c>
      <c r="B3784" s="151" t="s">
        <v>8259</v>
      </c>
      <c r="C3784" s="151" t="s">
        <v>31</v>
      </c>
      <c r="D3784" s="152" t="s">
        <v>8260</v>
      </c>
    </row>
    <row r="3785" spans="1:4" x14ac:dyDescent="0.3">
      <c r="A3785" s="151">
        <v>103804</v>
      </c>
      <c r="B3785" s="151" t="s">
        <v>8261</v>
      </c>
      <c r="C3785" s="151" t="s">
        <v>31</v>
      </c>
      <c r="D3785" s="152" t="s">
        <v>8262</v>
      </c>
    </row>
    <row r="3786" spans="1:4" x14ac:dyDescent="0.3">
      <c r="A3786" s="151">
        <v>103835</v>
      </c>
      <c r="B3786" s="151" t="s">
        <v>212</v>
      </c>
      <c r="C3786" s="151" t="s">
        <v>31</v>
      </c>
      <c r="D3786" s="152" t="s">
        <v>8263</v>
      </c>
    </row>
    <row r="3787" spans="1:4" x14ac:dyDescent="0.3">
      <c r="A3787" s="151">
        <v>103836</v>
      </c>
      <c r="B3787" s="151" t="s">
        <v>8264</v>
      </c>
      <c r="C3787" s="151" t="s">
        <v>31</v>
      </c>
      <c r="D3787" s="152" t="s">
        <v>8265</v>
      </c>
    </row>
    <row r="3788" spans="1:4" x14ac:dyDescent="0.3">
      <c r="A3788" s="151">
        <v>103837</v>
      </c>
      <c r="B3788" s="151" t="s">
        <v>8266</v>
      </c>
      <c r="C3788" s="151" t="s">
        <v>31</v>
      </c>
      <c r="D3788" s="152" t="s">
        <v>8267</v>
      </c>
    </row>
    <row r="3789" spans="1:4" x14ac:dyDescent="0.3">
      <c r="A3789" s="151">
        <v>103868</v>
      </c>
      <c r="B3789" s="151" t="s">
        <v>8268</v>
      </c>
      <c r="C3789" s="151" t="s">
        <v>31</v>
      </c>
      <c r="D3789" s="152" t="s">
        <v>8269</v>
      </c>
    </row>
    <row r="3790" spans="1:4" x14ac:dyDescent="0.3">
      <c r="A3790" s="151">
        <v>103869</v>
      </c>
      <c r="B3790" s="151" t="s">
        <v>8270</v>
      </c>
      <c r="C3790" s="151" t="s">
        <v>31</v>
      </c>
      <c r="D3790" s="152" t="s">
        <v>1549</v>
      </c>
    </row>
    <row r="3791" spans="1:4" x14ac:dyDescent="0.3">
      <c r="A3791" s="151">
        <v>103870</v>
      </c>
      <c r="B3791" s="151" t="s">
        <v>8271</v>
      </c>
      <c r="C3791" s="151" t="s">
        <v>31</v>
      </c>
      <c r="D3791" s="152" t="s">
        <v>1949</v>
      </c>
    </row>
    <row r="3792" spans="1:4" x14ac:dyDescent="0.3">
      <c r="A3792" s="151">
        <v>103871</v>
      </c>
      <c r="B3792" s="151" t="s">
        <v>8272</v>
      </c>
      <c r="C3792" s="151" t="s">
        <v>31</v>
      </c>
      <c r="D3792" s="152" t="s">
        <v>8273</v>
      </c>
    </row>
    <row r="3793" spans="1:4" x14ac:dyDescent="0.3">
      <c r="A3793" s="151">
        <v>103872</v>
      </c>
      <c r="B3793" s="151" t="s">
        <v>8274</v>
      </c>
      <c r="C3793" s="151" t="s">
        <v>31</v>
      </c>
      <c r="D3793" s="152" t="s">
        <v>8275</v>
      </c>
    </row>
    <row r="3794" spans="1:4" x14ac:dyDescent="0.3">
      <c r="A3794" s="151">
        <v>103873</v>
      </c>
      <c r="B3794" s="151" t="s">
        <v>8276</v>
      </c>
      <c r="C3794" s="151" t="s">
        <v>31</v>
      </c>
      <c r="D3794" s="152" t="s">
        <v>8277</v>
      </c>
    </row>
    <row r="3795" spans="1:4" x14ac:dyDescent="0.3">
      <c r="A3795" s="151">
        <v>103978</v>
      </c>
      <c r="B3795" s="151" t="s">
        <v>8278</v>
      </c>
      <c r="C3795" s="151" t="s">
        <v>31</v>
      </c>
      <c r="D3795" s="152" t="s">
        <v>8279</v>
      </c>
    </row>
    <row r="3796" spans="1:4" x14ac:dyDescent="0.3">
      <c r="A3796" s="151">
        <v>103979</v>
      </c>
      <c r="B3796" s="151" t="s">
        <v>8280</v>
      </c>
      <c r="C3796" s="151" t="s">
        <v>31</v>
      </c>
      <c r="D3796" s="152" t="s">
        <v>8281</v>
      </c>
    </row>
    <row r="3797" spans="1:4" x14ac:dyDescent="0.3">
      <c r="A3797" s="151">
        <v>104021</v>
      </c>
      <c r="B3797" s="151" t="s">
        <v>8282</v>
      </c>
      <c r="C3797" s="151" t="s">
        <v>31</v>
      </c>
      <c r="D3797" s="152" t="s">
        <v>8283</v>
      </c>
    </row>
    <row r="3798" spans="1:4" x14ac:dyDescent="0.3">
      <c r="A3798" s="151">
        <v>104166</v>
      </c>
      <c r="B3798" s="151" t="s">
        <v>8284</v>
      </c>
      <c r="C3798" s="151" t="s">
        <v>31</v>
      </c>
      <c r="D3798" s="152" t="s">
        <v>8285</v>
      </c>
    </row>
    <row r="3799" spans="1:4" x14ac:dyDescent="0.3">
      <c r="A3799" s="151">
        <v>104194</v>
      </c>
      <c r="B3799" s="151" t="s">
        <v>8286</v>
      </c>
      <c r="C3799" s="151" t="s">
        <v>31</v>
      </c>
      <c r="D3799" s="152" t="s">
        <v>8287</v>
      </c>
    </row>
    <row r="3800" spans="1:4" x14ac:dyDescent="0.3">
      <c r="A3800" s="151">
        <v>104195</v>
      </c>
      <c r="B3800" s="151" t="s">
        <v>8288</v>
      </c>
      <c r="C3800" s="151" t="s">
        <v>31</v>
      </c>
      <c r="D3800" s="152" t="s">
        <v>8289</v>
      </c>
    </row>
    <row r="3801" spans="1:4" x14ac:dyDescent="0.3">
      <c r="A3801" s="151">
        <v>104315</v>
      </c>
      <c r="B3801" s="151" t="s">
        <v>8290</v>
      </c>
      <c r="C3801" s="151" t="s">
        <v>31</v>
      </c>
      <c r="D3801" s="152" t="s">
        <v>8291</v>
      </c>
    </row>
    <row r="3802" spans="1:4" x14ac:dyDescent="0.3">
      <c r="A3802" s="151">
        <v>104316</v>
      </c>
      <c r="B3802" s="151" t="s">
        <v>8292</v>
      </c>
      <c r="C3802" s="151" t="s">
        <v>31</v>
      </c>
      <c r="D3802" s="152" t="s">
        <v>8293</v>
      </c>
    </row>
    <row r="3803" spans="1:4" x14ac:dyDescent="0.3">
      <c r="A3803" s="151">
        <v>105138</v>
      </c>
      <c r="B3803" s="151" t="s">
        <v>8294</v>
      </c>
      <c r="C3803" s="151" t="s">
        <v>26</v>
      </c>
      <c r="D3803" s="152" t="s">
        <v>8295</v>
      </c>
    </row>
    <row r="3804" spans="1:4" x14ac:dyDescent="0.3">
      <c r="A3804" s="151">
        <v>105139</v>
      </c>
      <c r="B3804" s="151" t="s">
        <v>8296</v>
      </c>
      <c r="C3804" s="151" t="s">
        <v>26</v>
      </c>
      <c r="D3804" s="152" t="s">
        <v>8297</v>
      </c>
    </row>
    <row r="3805" spans="1:4" x14ac:dyDescent="0.3">
      <c r="A3805" s="151">
        <v>105140</v>
      </c>
      <c r="B3805" s="151" t="s">
        <v>8298</v>
      </c>
      <c r="C3805" s="151" t="s">
        <v>26</v>
      </c>
      <c r="D3805" s="152" t="s">
        <v>1334</v>
      </c>
    </row>
    <row r="3806" spans="1:4" x14ac:dyDescent="0.3">
      <c r="A3806" s="151">
        <v>105141</v>
      </c>
      <c r="B3806" s="151" t="s">
        <v>8299</v>
      </c>
      <c r="C3806" s="151" t="s">
        <v>26</v>
      </c>
      <c r="D3806" s="152" t="s">
        <v>8300</v>
      </c>
    </row>
    <row r="3807" spans="1:4" x14ac:dyDescent="0.3">
      <c r="A3807" s="151">
        <v>105142</v>
      </c>
      <c r="B3807" s="151" t="s">
        <v>8301</v>
      </c>
      <c r="C3807" s="151" t="s">
        <v>26</v>
      </c>
      <c r="D3807" s="152" t="s">
        <v>3588</v>
      </c>
    </row>
    <row r="3808" spans="1:4" x14ac:dyDescent="0.3">
      <c r="A3808" s="151">
        <v>105143</v>
      </c>
      <c r="B3808" s="151" t="s">
        <v>8302</v>
      </c>
      <c r="C3808" s="151" t="s">
        <v>26</v>
      </c>
      <c r="D3808" s="152" t="s">
        <v>8303</v>
      </c>
    </row>
    <row r="3809" spans="1:4" x14ac:dyDescent="0.3">
      <c r="A3809" s="151">
        <v>105144</v>
      </c>
      <c r="B3809" s="151" t="s">
        <v>8304</v>
      </c>
      <c r="C3809" s="151" t="s">
        <v>26</v>
      </c>
      <c r="D3809" s="152" t="s">
        <v>8305</v>
      </c>
    </row>
    <row r="3810" spans="1:4" x14ac:dyDescent="0.3">
      <c r="A3810" s="151">
        <v>105145</v>
      </c>
      <c r="B3810" s="151" t="s">
        <v>8306</v>
      </c>
      <c r="C3810" s="151" t="s">
        <v>26</v>
      </c>
      <c r="D3810" s="152" t="s">
        <v>3008</v>
      </c>
    </row>
    <row r="3811" spans="1:4" x14ac:dyDescent="0.3">
      <c r="A3811" s="151">
        <v>105153</v>
      </c>
      <c r="B3811" s="151" t="s">
        <v>8307</v>
      </c>
      <c r="C3811" s="151" t="s">
        <v>26</v>
      </c>
      <c r="D3811" s="152" t="s">
        <v>8308</v>
      </c>
    </row>
    <row r="3812" spans="1:4" x14ac:dyDescent="0.3">
      <c r="A3812" s="151">
        <v>89358</v>
      </c>
      <c r="B3812" s="151" t="s">
        <v>8309</v>
      </c>
      <c r="C3812" s="151" t="s">
        <v>26</v>
      </c>
      <c r="D3812" s="152" t="s">
        <v>2667</v>
      </c>
    </row>
    <row r="3813" spans="1:4" x14ac:dyDescent="0.3">
      <c r="A3813" s="151">
        <v>89359</v>
      </c>
      <c r="B3813" s="151" t="s">
        <v>8310</v>
      </c>
      <c r="C3813" s="151" t="s">
        <v>26</v>
      </c>
      <c r="D3813" s="152" t="s">
        <v>8311</v>
      </c>
    </row>
    <row r="3814" spans="1:4" x14ac:dyDescent="0.3">
      <c r="A3814" s="151">
        <v>89360</v>
      </c>
      <c r="B3814" s="151" t="s">
        <v>8312</v>
      </c>
      <c r="C3814" s="151" t="s">
        <v>26</v>
      </c>
      <c r="D3814" s="152" t="s">
        <v>8313</v>
      </c>
    </row>
    <row r="3815" spans="1:4" x14ac:dyDescent="0.3">
      <c r="A3815" s="151">
        <v>89361</v>
      </c>
      <c r="B3815" s="151" t="s">
        <v>8314</v>
      </c>
      <c r="C3815" s="151" t="s">
        <v>26</v>
      </c>
      <c r="D3815" s="152" t="s">
        <v>3572</v>
      </c>
    </row>
    <row r="3816" spans="1:4" x14ac:dyDescent="0.3">
      <c r="A3816" s="151">
        <v>89362</v>
      </c>
      <c r="B3816" s="151" t="s">
        <v>8315</v>
      </c>
      <c r="C3816" s="151" t="s">
        <v>26</v>
      </c>
      <c r="D3816" s="152" t="s">
        <v>8316</v>
      </c>
    </row>
    <row r="3817" spans="1:4" x14ac:dyDescent="0.3">
      <c r="A3817" s="151">
        <v>89363</v>
      </c>
      <c r="B3817" s="151" t="s">
        <v>8317</v>
      </c>
      <c r="C3817" s="151" t="s">
        <v>26</v>
      </c>
      <c r="D3817" s="152" t="s">
        <v>6202</v>
      </c>
    </row>
    <row r="3818" spans="1:4" x14ac:dyDescent="0.3">
      <c r="A3818" s="151">
        <v>89364</v>
      </c>
      <c r="B3818" s="151" t="s">
        <v>8318</v>
      </c>
      <c r="C3818" s="151" t="s">
        <v>26</v>
      </c>
      <c r="D3818" s="152" t="s">
        <v>8319</v>
      </c>
    </row>
    <row r="3819" spans="1:4" x14ac:dyDescent="0.3">
      <c r="A3819" s="151">
        <v>89365</v>
      </c>
      <c r="B3819" s="151" t="s">
        <v>8320</v>
      </c>
      <c r="C3819" s="151" t="s">
        <v>26</v>
      </c>
      <c r="D3819" s="152" t="s">
        <v>6087</v>
      </c>
    </row>
    <row r="3820" spans="1:4" x14ac:dyDescent="0.3">
      <c r="A3820" s="151">
        <v>89366</v>
      </c>
      <c r="B3820" s="151" t="s">
        <v>111</v>
      </c>
      <c r="C3820" s="151" t="s">
        <v>26</v>
      </c>
      <c r="D3820" s="152" t="s">
        <v>1438</v>
      </c>
    </row>
    <row r="3821" spans="1:4" x14ac:dyDescent="0.3">
      <c r="A3821" s="151">
        <v>89367</v>
      </c>
      <c r="B3821" s="151" t="s">
        <v>8321</v>
      </c>
      <c r="C3821" s="151" t="s">
        <v>26</v>
      </c>
      <c r="D3821" s="152" t="s">
        <v>8322</v>
      </c>
    </row>
    <row r="3822" spans="1:4" x14ac:dyDescent="0.3">
      <c r="A3822" s="151">
        <v>89368</v>
      </c>
      <c r="B3822" s="151" t="s">
        <v>8323</v>
      </c>
      <c r="C3822" s="151" t="s">
        <v>26</v>
      </c>
      <c r="D3822" s="152" t="s">
        <v>8324</v>
      </c>
    </row>
    <row r="3823" spans="1:4" x14ac:dyDescent="0.3">
      <c r="A3823" s="151">
        <v>89369</v>
      </c>
      <c r="B3823" s="151" t="s">
        <v>8325</v>
      </c>
      <c r="C3823" s="151" t="s">
        <v>26</v>
      </c>
      <c r="D3823" s="152" t="s">
        <v>8326</v>
      </c>
    </row>
    <row r="3824" spans="1:4" x14ac:dyDescent="0.3">
      <c r="A3824" s="151">
        <v>89370</v>
      </c>
      <c r="B3824" s="151" t="s">
        <v>8327</v>
      </c>
      <c r="C3824" s="151" t="s">
        <v>26</v>
      </c>
      <c r="D3824" s="152" t="s">
        <v>8328</v>
      </c>
    </row>
    <row r="3825" spans="1:4" x14ac:dyDescent="0.3">
      <c r="A3825" s="151">
        <v>89371</v>
      </c>
      <c r="B3825" s="151" t="s">
        <v>8329</v>
      </c>
      <c r="C3825" s="151" t="s">
        <v>26</v>
      </c>
      <c r="D3825" s="152" t="s">
        <v>8330</v>
      </c>
    </row>
    <row r="3826" spans="1:4" x14ac:dyDescent="0.3">
      <c r="A3826" s="151">
        <v>89372</v>
      </c>
      <c r="B3826" s="151" t="s">
        <v>8331</v>
      </c>
      <c r="C3826" s="151" t="s">
        <v>26</v>
      </c>
      <c r="D3826" s="152" t="s">
        <v>6093</v>
      </c>
    </row>
    <row r="3827" spans="1:4" x14ac:dyDescent="0.3">
      <c r="A3827" s="151">
        <v>89373</v>
      </c>
      <c r="B3827" s="151" t="s">
        <v>373</v>
      </c>
      <c r="C3827" s="151" t="s">
        <v>26</v>
      </c>
      <c r="D3827" s="152" t="s">
        <v>8332</v>
      </c>
    </row>
    <row r="3828" spans="1:4" x14ac:dyDescent="0.3">
      <c r="A3828" s="151">
        <v>89374</v>
      </c>
      <c r="B3828" s="151" t="s">
        <v>8333</v>
      </c>
      <c r="C3828" s="151" t="s">
        <v>26</v>
      </c>
      <c r="D3828" s="152" t="s">
        <v>3162</v>
      </c>
    </row>
    <row r="3829" spans="1:4" x14ac:dyDescent="0.3">
      <c r="A3829" s="151">
        <v>89375</v>
      </c>
      <c r="B3829" s="151" t="s">
        <v>8334</v>
      </c>
      <c r="C3829" s="151" t="s">
        <v>26</v>
      </c>
      <c r="D3829" s="152" t="s">
        <v>6073</v>
      </c>
    </row>
    <row r="3830" spans="1:4" x14ac:dyDescent="0.3">
      <c r="A3830" s="151">
        <v>89376</v>
      </c>
      <c r="B3830" s="151" t="s">
        <v>8335</v>
      </c>
      <c r="C3830" s="151" t="s">
        <v>26</v>
      </c>
      <c r="D3830" s="152" t="s">
        <v>3624</v>
      </c>
    </row>
    <row r="3831" spans="1:4" x14ac:dyDescent="0.3">
      <c r="A3831" s="151">
        <v>89377</v>
      </c>
      <c r="B3831" s="151" t="s">
        <v>8336</v>
      </c>
      <c r="C3831" s="151" t="s">
        <v>26</v>
      </c>
      <c r="D3831" s="152" t="s">
        <v>7408</v>
      </c>
    </row>
    <row r="3832" spans="1:4" x14ac:dyDescent="0.3">
      <c r="A3832" s="151">
        <v>89378</v>
      </c>
      <c r="B3832" s="151" t="s">
        <v>8337</v>
      </c>
      <c r="C3832" s="151" t="s">
        <v>26</v>
      </c>
      <c r="D3832" s="152" t="s">
        <v>6687</v>
      </c>
    </row>
    <row r="3833" spans="1:4" x14ac:dyDescent="0.3">
      <c r="A3833" s="151">
        <v>89379</v>
      </c>
      <c r="B3833" s="151" t="s">
        <v>8338</v>
      </c>
      <c r="C3833" s="151" t="s">
        <v>26</v>
      </c>
      <c r="D3833" s="152" t="s">
        <v>8339</v>
      </c>
    </row>
    <row r="3834" spans="1:4" x14ac:dyDescent="0.3">
      <c r="A3834" s="151">
        <v>89380</v>
      </c>
      <c r="B3834" s="151" t="s">
        <v>8340</v>
      </c>
      <c r="C3834" s="151" t="s">
        <v>26</v>
      </c>
      <c r="D3834" s="152" t="s">
        <v>3409</v>
      </c>
    </row>
    <row r="3835" spans="1:4" x14ac:dyDescent="0.3">
      <c r="A3835" s="151">
        <v>89381</v>
      </c>
      <c r="B3835" s="151" t="s">
        <v>8341</v>
      </c>
      <c r="C3835" s="151" t="s">
        <v>26</v>
      </c>
      <c r="D3835" s="152" t="s">
        <v>6711</v>
      </c>
    </row>
    <row r="3836" spans="1:4" x14ac:dyDescent="0.3">
      <c r="A3836" s="151">
        <v>89382</v>
      </c>
      <c r="B3836" s="151" t="s">
        <v>8342</v>
      </c>
      <c r="C3836" s="151" t="s">
        <v>26</v>
      </c>
      <c r="D3836" s="152" t="s">
        <v>8343</v>
      </c>
    </row>
    <row r="3837" spans="1:4" x14ac:dyDescent="0.3">
      <c r="A3837" s="151">
        <v>89383</v>
      </c>
      <c r="B3837" s="151" t="s">
        <v>8344</v>
      </c>
      <c r="C3837" s="151" t="s">
        <v>26</v>
      </c>
      <c r="D3837" s="152" t="s">
        <v>8345</v>
      </c>
    </row>
    <row r="3838" spans="1:4" x14ac:dyDescent="0.3">
      <c r="A3838" s="151">
        <v>89384</v>
      </c>
      <c r="B3838" s="151" t="s">
        <v>378</v>
      </c>
      <c r="C3838" s="151" t="s">
        <v>26</v>
      </c>
      <c r="D3838" s="152" t="s">
        <v>8346</v>
      </c>
    </row>
    <row r="3839" spans="1:4" x14ac:dyDescent="0.3">
      <c r="A3839" s="151">
        <v>89385</v>
      </c>
      <c r="B3839" s="151" t="s">
        <v>8347</v>
      </c>
      <c r="C3839" s="151" t="s">
        <v>26</v>
      </c>
      <c r="D3839" s="152" t="s">
        <v>8348</v>
      </c>
    </row>
    <row r="3840" spans="1:4" x14ac:dyDescent="0.3">
      <c r="A3840" s="151">
        <v>89386</v>
      </c>
      <c r="B3840" s="151" t="s">
        <v>8349</v>
      </c>
      <c r="C3840" s="151" t="s">
        <v>26</v>
      </c>
      <c r="D3840" s="152" t="s">
        <v>2238</v>
      </c>
    </row>
    <row r="3841" spans="1:4" x14ac:dyDescent="0.3">
      <c r="A3841" s="151">
        <v>89387</v>
      </c>
      <c r="B3841" s="151" t="s">
        <v>8350</v>
      </c>
      <c r="C3841" s="151" t="s">
        <v>26</v>
      </c>
      <c r="D3841" s="152" t="s">
        <v>8351</v>
      </c>
    </row>
    <row r="3842" spans="1:4" x14ac:dyDescent="0.3">
      <c r="A3842" s="151">
        <v>89389</v>
      </c>
      <c r="B3842" s="151" t="s">
        <v>8352</v>
      </c>
      <c r="C3842" s="151" t="s">
        <v>26</v>
      </c>
      <c r="D3842" s="152" t="s">
        <v>8353</v>
      </c>
    </row>
    <row r="3843" spans="1:4" x14ac:dyDescent="0.3">
      <c r="A3843" s="151">
        <v>89390</v>
      </c>
      <c r="B3843" s="151" t="s">
        <v>8354</v>
      </c>
      <c r="C3843" s="151" t="s">
        <v>26</v>
      </c>
      <c r="D3843" s="152" t="s">
        <v>1707</v>
      </c>
    </row>
    <row r="3844" spans="1:4" x14ac:dyDescent="0.3">
      <c r="A3844" s="151">
        <v>89391</v>
      </c>
      <c r="B3844" s="151" t="s">
        <v>8355</v>
      </c>
      <c r="C3844" s="151" t="s">
        <v>26</v>
      </c>
      <c r="D3844" s="152" t="s">
        <v>8356</v>
      </c>
    </row>
    <row r="3845" spans="1:4" x14ac:dyDescent="0.3">
      <c r="A3845" s="151">
        <v>89392</v>
      </c>
      <c r="B3845" s="151" t="s">
        <v>8357</v>
      </c>
      <c r="C3845" s="151" t="s">
        <v>26</v>
      </c>
      <c r="D3845" s="152" t="s">
        <v>8358</v>
      </c>
    </row>
    <row r="3846" spans="1:4" x14ac:dyDescent="0.3">
      <c r="A3846" s="151">
        <v>89393</v>
      </c>
      <c r="B3846" s="151" t="s">
        <v>8359</v>
      </c>
      <c r="C3846" s="151" t="s">
        <v>26</v>
      </c>
      <c r="D3846" s="152" t="s">
        <v>8360</v>
      </c>
    </row>
    <row r="3847" spans="1:4" x14ac:dyDescent="0.3">
      <c r="A3847" s="151">
        <v>89394</v>
      </c>
      <c r="B3847" s="151" t="s">
        <v>8361</v>
      </c>
      <c r="C3847" s="151" t="s">
        <v>26</v>
      </c>
      <c r="D3847" s="152" t="s">
        <v>8362</v>
      </c>
    </row>
    <row r="3848" spans="1:4" x14ac:dyDescent="0.3">
      <c r="A3848" s="151">
        <v>89395</v>
      </c>
      <c r="B3848" s="151" t="s">
        <v>8363</v>
      </c>
      <c r="C3848" s="151" t="s">
        <v>26</v>
      </c>
      <c r="D3848" s="152" t="s">
        <v>8364</v>
      </c>
    </row>
    <row r="3849" spans="1:4" x14ac:dyDescent="0.3">
      <c r="A3849" s="151">
        <v>89396</v>
      </c>
      <c r="B3849" s="151" t="s">
        <v>8365</v>
      </c>
      <c r="C3849" s="151" t="s">
        <v>26</v>
      </c>
      <c r="D3849" s="152" t="s">
        <v>8366</v>
      </c>
    </row>
    <row r="3850" spans="1:4" x14ac:dyDescent="0.3">
      <c r="A3850" s="151">
        <v>89397</v>
      </c>
      <c r="B3850" s="151" t="s">
        <v>8367</v>
      </c>
      <c r="C3850" s="151" t="s">
        <v>26</v>
      </c>
      <c r="D3850" s="152" t="s">
        <v>8324</v>
      </c>
    </row>
    <row r="3851" spans="1:4" x14ac:dyDescent="0.3">
      <c r="A3851" s="151">
        <v>89398</v>
      </c>
      <c r="B3851" s="151" t="s">
        <v>8368</v>
      </c>
      <c r="C3851" s="151" t="s">
        <v>26</v>
      </c>
      <c r="D3851" s="152" t="s">
        <v>8369</v>
      </c>
    </row>
    <row r="3852" spans="1:4" x14ac:dyDescent="0.3">
      <c r="A3852" s="151">
        <v>89399</v>
      </c>
      <c r="B3852" s="151" t="s">
        <v>8370</v>
      </c>
      <c r="C3852" s="151" t="s">
        <v>26</v>
      </c>
      <c r="D3852" s="152" t="s">
        <v>1446</v>
      </c>
    </row>
    <row r="3853" spans="1:4" x14ac:dyDescent="0.3">
      <c r="A3853" s="151">
        <v>89400</v>
      </c>
      <c r="B3853" s="151" t="s">
        <v>383</v>
      </c>
      <c r="C3853" s="151" t="s">
        <v>26</v>
      </c>
      <c r="D3853" s="152" t="s">
        <v>8371</v>
      </c>
    </row>
    <row r="3854" spans="1:4" x14ac:dyDescent="0.3">
      <c r="A3854" s="151">
        <v>89404</v>
      </c>
      <c r="B3854" s="151" t="s">
        <v>8372</v>
      </c>
      <c r="C3854" s="151" t="s">
        <v>26</v>
      </c>
      <c r="D3854" s="152" t="s">
        <v>8373</v>
      </c>
    </row>
    <row r="3855" spans="1:4" x14ac:dyDescent="0.3">
      <c r="A3855" s="151">
        <v>89405</v>
      </c>
      <c r="B3855" s="151" t="s">
        <v>8374</v>
      </c>
      <c r="C3855" s="151" t="s">
        <v>26</v>
      </c>
      <c r="D3855" s="152" t="s">
        <v>8375</v>
      </c>
    </row>
    <row r="3856" spans="1:4" x14ac:dyDescent="0.3">
      <c r="A3856" s="151">
        <v>89406</v>
      </c>
      <c r="B3856" s="151" t="s">
        <v>8376</v>
      </c>
      <c r="C3856" s="151" t="s">
        <v>26</v>
      </c>
      <c r="D3856" s="152" t="s">
        <v>8377</v>
      </c>
    </row>
    <row r="3857" spans="1:4" x14ac:dyDescent="0.3">
      <c r="A3857" s="151">
        <v>89407</v>
      </c>
      <c r="B3857" s="151" t="s">
        <v>8378</v>
      </c>
      <c r="C3857" s="151" t="s">
        <v>26</v>
      </c>
      <c r="D3857" s="152" t="s">
        <v>8379</v>
      </c>
    </row>
    <row r="3858" spans="1:4" x14ac:dyDescent="0.3">
      <c r="A3858" s="151">
        <v>89408</v>
      </c>
      <c r="B3858" s="151" t="s">
        <v>117</v>
      </c>
      <c r="C3858" s="151" t="s">
        <v>26</v>
      </c>
      <c r="D3858" s="152" t="s">
        <v>8356</v>
      </c>
    </row>
    <row r="3859" spans="1:4" x14ac:dyDescent="0.3">
      <c r="A3859" s="151">
        <v>89409</v>
      </c>
      <c r="B3859" s="151" t="s">
        <v>8380</v>
      </c>
      <c r="C3859" s="151" t="s">
        <v>26</v>
      </c>
      <c r="D3859" s="152" t="s">
        <v>8381</v>
      </c>
    </row>
    <row r="3860" spans="1:4" x14ac:dyDescent="0.3">
      <c r="A3860" s="151">
        <v>89410</v>
      </c>
      <c r="B3860" s="151" t="s">
        <v>8382</v>
      </c>
      <c r="C3860" s="151" t="s">
        <v>26</v>
      </c>
      <c r="D3860" s="152" t="s">
        <v>8383</v>
      </c>
    </row>
    <row r="3861" spans="1:4" x14ac:dyDescent="0.3">
      <c r="A3861" s="151">
        <v>89411</v>
      </c>
      <c r="B3861" s="151" t="s">
        <v>8384</v>
      </c>
      <c r="C3861" s="151" t="s">
        <v>26</v>
      </c>
      <c r="D3861" s="152" t="s">
        <v>8385</v>
      </c>
    </row>
    <row r="3862" spans="1:4" x14ac:dyDescent="0.3">
      <c r="A3862" s="151">
        <v>89412</v>
      </c>
      <c r="B3862" s="151" t="s">
        <v>8386</v>
      </c>
      <c r="C3862" s="151" t="s">
        <v>26</v>
      </c>
      <c r="D3862" s="152" t="s">
        <v>1669</v>
      </c>
    </row>
    <row r="3863" spans="1:4" x14ac:dyDescent="0.3">
      <c r="A3863" s="151">
        <v>89413</v>
      </c>
      <c r="B3863" s="151" t="s">
        <v>8387</v>
      </c>
      <c r="C3863" s="151" t="s">
        <v>26</v>
      </c>
      <c r="D3863" s="152" t="s">
        <v>8388</v>
      </c>
    </row>
    <row r="3864" spans="1:4" x14ac:dyDescent="0.3">
      <c r="A3864" s="151">
        <v>89414</v>
      </c>
      <c r="B3864" s="151" t="s">
        <v>8389</v>
      </c>
      <c r="C3864" s="151" t="s">
        <v>26</v>
      </c>
      <c r="D3864" s="152" t="s">
        <v>2865</v>
      </c>
    </row>
    <row r="3865" spans="1:4" x14ac:dyDescent="0.3">
      <c r="A3865" s="151">
        <v>89415</v>
      </c>
      <c r="B3865" s="151" t="s">
        <v>382</v>
      </c>
      <c r="C3865" s="151" t="s">
        <v>26</v>
      </c>
      <c r="D3865" s="152" t="s">
        <v>8390</v>
      </c>
    </row>
    <row r="3866" spans="1:4" x14ac:dyDescent="0.3">
      <c r="A3866" s="151">
        <v>89416</v>
      </c>
      <c r="B3866" s="151" t="s">
        <v>8391</v>
      </c>
      <c r="C3866" s="151" t="s">
        <v>26</v>
      </c>
      <c r="D3866" s="152" t="s">
        <v>8392</v>
      </c>
    </row>
    <row r="3867" spans="1:4" x14ac:dyDescent="0.3">
      <c r="A3867" s="151">
        <v>89417</v>
      </c>
      <c r="B3867" s="151" t="s">
        <v>8393</v>
      </c>
      <c r="C3867" s="151" t="s">
        <v>26</v>
      </c>
      <c r="D3867" s="152" t="s">
        <v>3259</v>
      </c>
    </row>
    <row r="3868" spans="1:4" x14ac:dyDescent="0.3">
      <c r="A3868" s="151">
        <v>89418</v>
      </c>
      <c r="B3868" s="151" t="s">
        <v>8394</v>
      </c>
      <c r="C3868" s="151" t="s">
        <v>26</v>
      </c>
      <c r="D3868" s="152" t="s">
        <v>8395</v>
      </c>
    </row>
    <row r="3869" spans="1:4" x14ac:dyDescent="0.3">
      <c r="A3869" s="151">
        <v>89419</v>
      </c>
      <c r="B3869" s="151" t="s">
        <v>8396</v>
      </c>
      <c r="C3869" s="151" t="s">
        <v>26</v>
      </c>
      <c r="D3869" s="152" t="s">
        <v>8345</v>
      </c>
    </row>
    <row r="3870" spans="1:4" x14ac:dyDescent="0.3">
      <c r="A3870" s="151">
        <v>89421</v>
      </c>
      <c r="B3870" s="151" t="s">
        <v>8397</v>
      </c>
      <c r="C3870" s="151" t="s">
        <v>26</v>
      </c>
      <c r="D3870" s="152" t="s">
        <v>8398</v>
      </c>
    </row>
    <row r="3871" spans="1:4" x14ac:dyDescent="0.3">
      <c r="A3871" s="151">
        <v>89423</v>
      </c>
      <c r="B3871" s="151" t="s">
        <v>8399</v>
      </c>
      <c r="C3871" s="151" t="s">
        <v>26</v>
      </c>
      <c r="D3871" s="152" t="s">
        <v>8400</v>
      </c>
    </row>
    <row r="3872" spans="1:4" x14ac:dyDescent="0.3">
      <c r="A3872" s="151">
        <v>89424</v>
      </c>
      <c r="B3872" s="151" t="s">
        <v>8401</v>
      </c>
      <c r="C3872" s="151" t="s">
        <v>26</v>
      </c>
      <c r="D3872" s="152" t="s">
        <v>2623</v>
      </c>
    </row>
    <row r="3873" spans="1:4" x14ac:dyDescent="0.3">
      <c r="A3873" s="151">
        <v>89425</v>
      </c>
      <c r="B3873" s="151" t="s">
        <v>8402</v>
      </c>
      <c r="C3873" s="151" t="s">
        <v>26</v>
      </c>
      <c r="D3873" s="152" t="s">
        <v>8403</v>
      </c>
    </row>
    <row r="3874" spans="1:4" x14ac:dyDescent="0.3">
      <c r="A3874" s="151">
        <v>89426</v>
      </c>
      <c r="B3874" s="151" t="s">
        <v>8404</v>
      </c>
      <c r="C3874" s="151" t="s">
        <v>26</v>
      </c>
      <c r="D3874" s="152" t="s">
        <v>8405</v>
      </c>
    </row>
    <row r="3875" spans="1:4" x14ac:dyDescent="0.3">
      <c r="A3875" s="151">
        <v>89427</v>
      </c>
      <c r="B3875" s="151" t="s">
        <v>8406</v>
      </c>
      <c r="C3875" s="151" t="s">
        <v>26</v>
      </c>
      <c r="D3875" s="152" t="s">
        <v>8319</v>
      </c>
    </row>
    <row r="3876" spans="1:4" x14ac:dyDescent="0.3">
      <c r="A3876" s="151">
        <v>89428</v>
      </c>
      <c r="B3876" s="151" t="s">
        <v>8407</v>
      </c>
      <c r="C3876" s="151" t="s">
        <v>26</v>
      </c>
      <c r="D3876" s="152" t="s">
        <v>8408</v>
      </c>
    </row>
    <row r="3877" spans="1:4" x14ac:dyDescent="0.3">
      <c r="A3877" s="151">
        <v>89429</v>
      </c>
      <c r="B3877" s="151" t="s">
        <v>8409</v>
      </c>
      <c r="C3877" s="151" t="s">
        <v>26</v>
      </c>
      <c r="D3877" s="152" t="s">
        <v>8410</v>
      </c>
    </row>
    <row r="3878" spans="1:4" x14ac:dyDescent="0.3">
      <c r="A3878" s="151">
        <v>89430</v>
      </c>
      <c r="B3878" s="151" t="s">
        <v>8411</v>
      </c>
      <c r="C3878" s="151" t="s">
        <v>26</v>
      </c>
      <c r="D3878" s="152" t="s">
        <v>8412</v>
      </c>
    </row>
    <row r="3879" spans="1:4" x14ac:dyDescent="0.3">
      <c r="A3879" s="151">
        <v>89431</v>
      </c>
      <c r="B3879" s="151" t="s">
        <v>8413</v>
      </c>
      <c r="C3879" s="151" t="s">
        <v>26</v>
      </c>
      <c r="D3879" s="152" t="s">
        <v>2886</v>
      </c>
    </row>
    <row r="3880" spans="1:4" x14ac:dyDescent="0.3">
      <c r="A3880" s="151">
        <v>89432</v>
      </c>
      <c r="B3880" s="151" t="s">
        <v>8414</v>
      </c>
      <c r="C3880" s="151" t="s">
        <v>26</v>
      </c>
      <c r="D3880" s="152" t="s">
        <v>4274</v>
      </c>
    </row>
    <row r="3881" spans="1:4" x14ac:dyDescent="0.3">
      <c r="A3881" s="151">
        <v>89433</v>
      </c>
      <c r="B3881" s="151" t="s">
        <v>8415</v>
      </c>
      <c r="C3881" s="151" t="s">
        <v>26</v>
      </c>
      <c r="D3881" s="152" t="s">
        <v>8346</v>
      </c>
    </row>
    <row r="3882" spans="1:4" x14ac:dyDescent="0.3">
      <c r="A3882" s="151">
        <v>89434</v>
      </c>
      <c r="B3882" s="151" t="s">
        <v>8416</v>
      </c>
      <c r="C3882" s="151" t="s">
        <v>26</v>
      </c>
      <c r="D3882" s="152" t="s">
        <v>8417</v>
      </c>
    </row>
    <row r="3883" spans="1:4" x14ac:dyDescent="0.3">
      <c r="A3883" s="151">
        <v>89435</v>
      </c>
      <c r="B3883" s="151" t="s">
        <v>8418</v>
      </c>
      <c r="C3883" s="151" t="s">
        <v>26</v>
      </c>
      <c r="D3883" s="152" t="s">
        <v>8419</v>
      </c>
    </row>
    <row r="3884" spans="1:4" x14ac:dyDescent="0.3">
      <c r="A3884" s="151">
        <v>89436</v>
      </c>
      <c r="B3884" s="151" t="s">
        <v>8420</v>
      </c>
      <c r="C3884" s="151" t="s">
        <v>26</v>
      </c>
      <c r="D3884" s="152" t="s">
        <v>8421</v>
      </c>
    </row>
    <row r="3885" spans="1:4" x14ac:dyDescent="0.3">
      <c r="A3885" s="151">
        <v>89437</v>
      </c>
      <c r="B3885" s="151" t="s">
        <v>8422</v>
      </c>
      <c r="C3885" s="151" t="s">
        <v>26</v>
      </c>
      <c r="D3885" s="152" t="s">
        <v>8289</v>
      </c>
    </row>
    <row r="3886" spans="1:4" x14ac:dyDescent="0.3">
      <c r="A3886" s="151">
        <v>89438</v>
      </c>
      <c r="B3886" s="151" t="s">
        <v>8423</v>
      </c>
      <c r="C3886" s="151" t="s">
        <v>26</v>
      </c>
      <c r="D3886" s="152" t="s">
        <v>8424</v>
      </c>
    </row>
    <row r="3887" spans="1:4" x14ac:dyDescent="0.3">
      <c r="A3887" s="151">
        <v>89439</v>
      </c>
      <c r="B3887" s="151" t="s">
        <v>8425</v>
      </c>
      <c r="C3887" s="151" t="s">
        <v>26</v>
      </c>
      <c r="D3887" s="152" t="s">
        <v>8426</v>
      </c>
    </row>
    <row r="3888" spans="1:4" x14ac:dyDescent="0.3">
      <c r="A3888" s="151">
        <v>89440</v>
      </c>
      <c r="B3888" s="151" t="s">
        <v>8427</v>
      </c>
      <c r="C3888" s="151" t="s">
        <v>26</v>
      </c>
      <c r="D3888" s="152" t="s">
        <v>3490</v>
      </c>
    </row>
    <row r="3889" spans="1:4" x14ac:dyDescent="0.3">
      <c r="A3889" s="151">
        <v>89442</v>
      </c>
      <c r="B3889" s="151" t="s">
        <v>8428</v>
      </c>
      <c r="C3889" s="151" t="s">
        <v>26</v>
      </c>
      <c r="D3889" s="152" t="s">
        <v>8429</v>
      </c>
    </row>
    <row r="3890" spans="1:4" x14ac:dyDescent="0.3">
      <c r="A3890" s="151">
        <v>89443</v>
      </c>
      <c r="B3890" s="151" t="s">
        <v>8430</v>
      </c>
      <c r="C3890" s="151" t="s">
        <v>26</v>
      </c>
      <c r="D3890" s="152" t="s">
        <v>8431</v>
      </c>
    </row>
    <row r="3891" spans="1:4" x14ac:dyDescent="0.3">
      <c r="A3891" s="151">
        <v>89444</v>
      </c>
      <c r="B3891" s="151" t="s">
        <v>8432</v>
      </c>
      <c r="C3891" s="151" t="s">
        <v>26</v>
      </c>
      <c r="D3891" s="152" t="s">
        <v>8433</v>
      </c>
    </row>
    <row r="3892" spans="1:4" x14ac:dyDescent="0.3">
      <c r="A3892" s="151">
        <v>89445</v>
      </c>
      <c r="B3892" s="151" t="s">
        <v>8434</v>
      </c>
      <c r="C3892" s="151" t="s">
        <v>26</v>
      </c>
      <c r="D3892" s="152" t="s">
        <v>8435</v>
      </c>
    </row>
    <row r="3893" spans="1:4" x14ac:dyDescent="0.3">
      <c r="A3893" s="151">
        <v>89481</v>
      </c>
      <c r="B3893" s="151" t="s">
        <v>8436</v>
      </c>
      <c r="C3893" s="151" t="s">
        <v>26</v>
      </c>
      <c r="D3893" s="152" t="s">
        <v>3734</v>
      </c>
    </row>
    <row r="3894" spans="1:4" x14ac:dyDescent="0.3">
      <c r="A3894" s="151">
        <v>89485</v>
      </c>
      <c r="B3894" s="151" t="s">
        <v>8437</v>
      </c>
      <c r="C3894" s="151" t="s">
        <v>26</v>
      </c>
      <c r="D3894" s="152" t="s">
        <v>8438</v>
      </c>
    </row>
    <row r="3895" spans="1:4" x14ac:dyDescent="0.3">
      <c r="A3895" s="151">
        <v>89489</v>
      </c>
      <c r="B3895" s="151" t="s">
        <v>377</v>
      </c>
      <c r="C3895" s="151" t="s">
        <v>26</v>
      </c>
      <c r="D3895" s="152" t="s">
        <v>8439</v>
      </c>
    </row>
    <row r="3896" spans="1:4" x14ac:dyDescent="0.3">
      <c r="A3896" s="151">
        <v>89490</v>
      </c>
      <c r="B3896" s="151" t="s">
        <v>376</v>
      </c>
      <c r="C3896" s="151" t="s">
        <v>26</v>
      </c>
      <c r="D3896" s="152" t="s">
        <v>8440</v>
      </c>
    </row>
    <row r="3897" spans="1:4" x14ac:dyDescent="0.3">
      <c r="A3897" s="151">
        <v>89492</v>
      </c>
      <c r="B3897" s="151" t="s">
        <v>8441</v>
      </c>
      <c r="C3897" s="151" t="s">
        <v>26</v>
      </c>
      <c r="D3897" s="152" t="s">
        <v>8442</v>
      </c>
    </row>
    <row r="3898" spans="1:4" x14ac:dyDescent="0.3">
      <c r="A3898" s="151">
        <v>89493</v>
      </c>
      <c r="B3898" s="151" t="s">
        <v>8443</v>
      </c>
      <c r="C3898" s="151" t="s">
        <v>26</v>
      </c>
      <c r="D3898" s="152" t="s">
        <v>8444</v>
      </c>
    </row>
    <row r="3899" spans="1:4" x14ac:dyDescent="0.3">
      <c r="A3899" s="151">
        <v>89494</v>
      </c>
      <c r="B3899" s="151" t="s">
        <v>8445</v>
      </c>
      <c r="C3899" s="151" t="s">
        <v>26</v>
      </c>
      <c r="D3899" s="152" t="s">
        <v>3863</v>
      </c>
    </row>
    <row r="3900" spans="1:4" x14ac:dyDescent="0.3">
      <c r="A3900" s="151">
        <v>89496</v>
      </c>
      <c r="B3900" s="151" t="s">
        <v>8446</v>
      </c>
      <c r="C3900" s="151" t="s">
        <v>26</v>
      </c>
      <c r="D3900" s="152" t="s">
        <v>4915</v>
      </c>
    </row>
    <row r="3901" spans="1:4" x14ac:dyDescent="0.3">
      <c r="A3901" s="151">
        <v>89497</v>
      </c>
      <c r="B3901" s="151" t="s">
        <v>8447</v>
      </c>
      <c r="C3901" s="151" t="s">
        <v>26</v>
      </c>
      <c r="D3901" s="152" t="s">
        <v>8448</v>
      </c>
    </row>
    <row r="3902" spans="1:4" x14ac:dyDescent="0.3">
      <c r="A3902" s="151">
        <v>89498</v>
      </c>
      <c r="B3902" s="151" t="s">
        <v>8449</v>
      </c>
      <c r="C3902" s="151" t="s">
        <v>26</v>
      </c>
      <c r="D3902" s="152" t="s">
        <v>3861</v>
      </c>
    </row>
    <row r="3903" spans="1:4" x14ac:dyDescent="0.3">
      <c r="A3903" s="151">
        <v>89499</v>
      </c>
      <c r="B3903" s="151" t="s">
        <v>8450</v>
      </c>
      <c r="C3903" s="151" t="s">
        <v>26</v>
      </c>
      <c r="D3903" s="152" t="s">
        <v>8451</v>
      </c>
    </row>
    <row r="3904" spans="1:4" x14ac:dyDescent="0.3">
      <c r="A3904" s="151">
        <v>89500</v>
      </c>
      <c r="B3904" s="151" t="s">
        <v>8452</v>
      </c>
      <c r="C3904" s="151" t="s">
        <v>26</v>
      </c>
      <c r="D3904" s="152" t="s">
        <v>6130</v>
      </c>
    </row>
    <row r="3905" spans="1:4" x14ac:dyDescent="0.3">
      <c r="A3905" s="151">
        <v>89501</v>
      </c>
      <c r="B3905" s="151" t="s">
        <v>8453</v>
      </c>
      <c r="C3905" s="151" t="s">
        <v>26</v>
      </c>
      <c r="D3905" s="152" t="s">
        <v>8454</v>
      </c>
    </row>
    <row r="3906" spans="1:4" x14ac:dyDescent="0.3">
      <c r="A3906" s="151">
        <v>89502</v>
      </c>
      <c r="B3906" s="151" t="s">
        <v>8455</v>
      </c>
      <c r="C3906" s="151" t="s">
        <v>26</v>
      </c>
      <c r="D3906" s="152" t="s">
        <v>6060</v>
      </c>
    </row>
    <row r="3907" spans="1:4" x14ac:dyDescent="0.3">
      <c r="A3907" s="151">
        <v>89503</v>
      </c>
      <c r="B3907" s="151" t="s">
        <v>8456</v>
      </c>
      <c r="C3907" s="151" t="s">
        <v>26</v>
      </c>
      <c r="D3907" s="152" t="s">
        <v>8457</v>
      </c>
    </row>
    <row r="3908" spans="1:4" x14ac:dyDescent="0.3">
      <c r="A3908" s="151">
        <v>89504</v>
      </c>
      <c r="B3908" s="151" t="s">
        <v>8458</v>
      </c>
      <c r="C3908" s="151" t="s">
        <v>26</v>
      </c>
      <c r="D3908" s="152" t="s">
        <v>8459</v>
      </c>
    </row>
    <row r="3909" spans="1:4" x14ac:dyDescent="0.3">
      <c r="A3909" s="151">
        <v>89505</v>
      </c>
      <c r="B3909" s="151" t="s">
        <v>8460</v>
      </c>
      <c r="C3909" s="151" t="s">
        <v>26</v>
      </c>
      <c r="D3909" s="152" t="s">
        <v>8461</v>
      </c>
    </row>
    <row r="3910" spans="1:4" x14ac:dyDescent="0.3">
      <c r="A3910" s="151">
        <v>89506</v>
      </c>
      <c r="B3910" s="151" t="s">
        <v>8462</v>
      </c>
      <c r="C3910" s="151" t="s">
        <v>26</v>
      </c>
      <c r="D3910" s="152" t="s">
        <v>8463</v>
      </c>
    </row>
    <row r="3911" spans="1:4" x14ac:dyDescent="0.3">
      <c r="A3911" s="151">
        <v>89507</v>
      </c>
      <c r="B3911" s="151" t="s">
        <v>8464</v>
      </c>
      <c r="C3911" s="151" t="s">
        <v>26</v>
      </c>
      <c r="D3911" s="152" t="s">
        <v>8465</v>
      </c>
    </row>
    <row r="3912" spans="1:4" x14ac:dyDescent="0.3">
      <c r="A3912" s="151">
        <v>89510</v>
      </c>
      <c r="B3912" s="151" t="s">
        <v>8466</v>
      </c>
      <c r="C3912" s="151" t="s">
        <v>26</v>
      </c>
      <c r="D3912" s="152" t="s">
        <v>2539</v>
      </c>
    </row>
    <row r="3913" spans="1:4" x14ac:dyDescent="0.3">
      <c r="A3913" s="151">
        <v>89513</v>
      </c>
      <c r="B3913" s="151" t="s">
        <v>8467</v>
      </c>
      <c r="C3913" s="151" t="s">
        <v>26</v>
      </c>
      <c r="D3913" s="152" t="s">
        <v>8468</v>
      </c>
    </row>
    <row r="3914" spans="1:4" x14ac:dyDescent="0.3">
      <c r="A3914" s="151">
        <v>89514</v>
      </c>
      <c r="B3914" s="151" t="s">
        <v>8469</v>
      </c>
      <c r="C3914" s="151" t="s">
        <v>26</v>
      </c>
      <c r="D3914" s="152" t="s">
        <v>8470</v>
      </c>
    </row>
    <row r="3915" spans="1:4" x14ac:dyDescent="0.3">
      <c r="A3915" s="151">
        <v>89515</v>
      </c>
      <c r="B3915" s="151" t="s">
        <v>8471</v>
      </c>
      <c r="C3915" s="151" t="s">
        <v>26</v>
      </c>
      <c r="D3915" s="152" t="s">
        <v>8472</v>
      </c>
    </row>
    <row r="3916" spans="1:4" x14ac:dyDescent="0.3">
      <c r="A3916" s="151">
        <v>89516</v>
      </c>
      <c r="B3916" s="151" t="s">
        <v>8473</v>
      </c>
      <c r="C3916" s="151" t="s">
        <v>26</v>
      </c>
      <c r="D3916" s="152" t="s">
        <v>8474</v>
      </c>
    </row>
    <row r="3917" spans="1:4" x14ac:dyDescent="0.3">
      <c r="A3917" s="151">
        <v>89517</v>
      </c>
      <c r="B3917" s="151" t="s">
        <v>8475</v>
      </c>
      <c r="C3917" s="151" t="s">
        <v>26</v>
      </c>
      <c r="D3917" s="152" t="s">
        <v>8476</v>
      </c>
    </row>
    <row r="3918" spans="1:4" x14ac:dyDescent="0.3">
      <c r="A3918" s="151">
        <v>89518</v>
      </c>
      <c r="B3918" s="151" t="s">
        <v>8477</v>
      </c>
      <c r="C3918" s="151" t="s">
        <v>26</v>
      </c>
      <c r="D3918" s="152" t="s">
        <v>3272</v>
      </c>
    </row>
    <row r="3919" spans="1:4" x14ac:dyDescent="0.3">
      <c r="A3919" s="151">
        <v>89519</v>
      </c>
      <c r="B3919" s="151" t="s">
        <v>8478</v>
      </c>
      <c r="C3919" s="151" t="s">
        <v>26</v>
      </c>
      <c r="D3919" s="152" t="s">
        <v>8479</v>
      </c>
    </row>
    <row r="3920" spans="1:4" x14ac:dyDescent="0.3">
      <c r="A3920" s="151">
        <v>89520</v>
      </c>
      <c r="B3920" s="151" t="s">
        <v>8480</v>
      </c>
      <c r="C3920" s="151" t="s">
        <v>26</v>
      </c>
      <c r="D3920" s="152" t="s">
        <v>6897</v>
      </c>
    </row>
    <row r="3921" spans="1:4" x14ac:dyDescent="0.3">
      <c r="A3921" s="151">
        <v>89521</v>
      </c>
      <c r="B3921" s="151" t="s">
        <v>8481</v>
      </c>
      <c r="C3921" s="151" t="s">
        <v>26</v>
      </c>
      <c r="D3921" s="152" t="s">
        <v>8482</v>
      </c>
    </row>
    <row r="3922" spans="1:4" x14ac:dyDescent="0.3">
      <c r="A3922" s="151">
        <v>89522</v>
      </c>
      <c r="B3922" s="151" t="s">
        <v>8483</v>
      </c>
      <c r="C3922" s="151" t="s">
        <v>26</v>
      </c>
      <c r="D3922" s="152" t="s">
        <v>8484</v>
      </c>
    </row>
    <row r="3923" spans="1:4" x14ac:dyDescent="0.3">
      <c r="A3923" s="151">
        <v>89523</v>
      </c>
      <c r="B3923" s="151" t="s">
        <v>8485</v>
      </c>
      <c r="C3923" s="151" t="s">
        <v>26</v>
      </c>
      <c r="D3923" s="152" t="s">
        <v>8486</v>
      </c>
    </row>
    <row r="3924" spans="1:4" x14ac:dyDescent="0.3">
      <c r="A3924" s="151">
        <v>89524</v>
      </c>
      <c r="B3924" s="151" t="s">
        <v>8487</v>
      </c>
      <c r="C3924" s="151" t="s">
        <v>26</v>
      </c>
      <c r="D3924" s="152" t="s">
        <v>8488</v>
      </c>
    </row>
    <row r="3925" spans="1:4" x14ac:dyDescent="0.3">
      <c r="A3925" s="151">
        <v>89525</v>
      </c>
      <c r="B3925" s="151" t="s">
        <v>8489</v>
      </c>
      <c r="C3925" s="151" t="s">
        <v>26</v>
      </c>
      <c r="D3925" s="152" t="s">
        <v>8490</v>
      </c>
    </row>
    <row r="3926" spans="1:4" x14ac:dyDescent="0.3">
      <c r="A3926" s="151">
        <v>89526</v>
      </c>
      <c r="B3926" s="151" t="s">
        <v>8491</v>
      </c>
      <c r="C3926" s="151" t="s">
        <v>26</v>
      </c>
      <c r="D3926" s="152" t="s">
        <v>8492</v>
      </c>
    </row>
    <row r="3927" spans="1:4" x14ac:dyDescent="0.3">
      <c r="A3927" s="151">
        <v>89527</v>
      </c>
      <c r="B3927" s="151" t="s">
        <v>8493</v>
      </c>
      <c r="C3927" s="151" t="s">
        <v>26</v>
      </c>
      <c r="D3927" s="152" t="s">
        <v>8494</v>
      </c>
    </row>
    <row r="3928" spans="1:4" x14ac:dyDescent="0.3">
      <c r="A3928" s="151">
        <v>89528</v>
      </c>
      <c r="B3928" s="151" t="s">
        <v>8495</v>
      </c>
      <c r="C3928" s="151" t="s">
        <v>26</v>
      </c>
      <c r="D3928" s="152" t="s">
        <v>7720</v>
      </c>
    </row>
    <row r="3929" spans="1:4" x14ac:dyDescent="0.3">
      <c r="A3929" s="151">
        <v>89529</v>
      </c>
      <c r="B3929" s="151" t="s">
        <v>8496</v>
      </c>
      <c r="C3929" s="151" t="s">
        <v>26</v>
      </c>
      <c r="D3929" s="152" t="s">
        <v>8497</v>
      </c>
    </row>
    <row r="3930" spans="1:4" x14ac:dyDescent="0.3">
      <c r="A3930" s="151">
        <v>89530</v>
      </c>
      <c r="B3930" s="151" t="s">
        <v>379</v>
      </c>
      <c r="C3930" s="151" t="s">
        <v>26</v>
      </c>
      <c r="D3930" s="152" t="s">
        <v>6214</v>
      </c>
    </row>
    <row r="3931" spans="1:4" x14ac:dyDescent="0.3">
      <c r="A3931" s="151">
        <v>89531</v>
      </c>
      <c r="B3931" s="151" t="s">
        <v>8498</v>
      </c>
      <c r="C3931" s="151" t="s">
        <v>26</v>
      </c>
      <c r="D3931" s="152" t="s">
        <v>8499</v>
      </c>
    </row>
    <row r="3932" spans="1:4" x14ac:dyDescent="0.3">
      <c r="A3932" s="151">
        <v>89532</v>
      </c>
      <c r="B3932" s="151" t="s">
        <v>8500</v>
      </c>
      <c r="C3932" s="151" t="s">
        <v>26</v>
      </c>
      <c r="D3932" s="152" t="s">
        <v>3235</v>
      </c>
    </row>
    <row r="3933" spans="1:4" x14ac:dyDescent="0.3">
      <c r="A3933" s="151">
        <v>89535</v>
      </c>
      <c r="B3933" s="151" t="s">
        <v>8501</v>
      </c>
      <c r="C3933" s="151" t="s">
        <v>26</v>
      </c>
      <c r="D3933" s="152" t="s">
        <v>8088</v>
      </c>
    </row>
    <row r="3934" spans="1:4" x14ac:dyDescent="0.3">
      <c r="A3934" s="151">
        <v>89536</v>
      </c>
      <c r="B3934" s="151" t="s">
        <v>8502</v>
      </c>
      <c r="C3934" s="151" t="s">
        <v>26</v>
      </c>
      <c r="D3934" s="152" t="s">
        <v>8503</v>
      </c>
    </row>
    <row r="3935" spans="1:4" x14ac:dyDescent="0.3">
      <c r="A3935" s="151">
        <v>89540</v>
      </c>
      <c r="B3935" s="151" t="s">
        <v>8504</v>
      </c>
      <c r="C3935" s="151" t="s">
        <v>26</v>
      </c>
      <c r="D3935" s="152" t="s">
        <v>8505</v>
      </c>
    </row>
    <row r="3936" spans="1:4" x14ac:dyDescent="0.3">
      <c r="A3936" s="151">
        <v>89541</v>
      </c>
      <c r="B3936" s="151" t="s">
        <v>8506</v>
      </c>
      <c r="C3936" s="151" t="s">
        <v>26</v>
      </c>
      <c r="D3936" s="152" t="s">
        <v>8507</v>
      </c>
    </row>
    <row r="3937" spans="1:4" x14ac:dyDescent="0.3">
      <c r="A3937" s="151">
        <v>89542</v>
      </c>
      <c r="B3937" s="151" t="s">
        <v>8508</v>
      </c>
      <c r="C3937" s="151" t="s">
        <v>26</v>
      </c>
      <c r="D3937" s="152" t="s">
        <v>8509</v>
      </c>
    </row>
    <row r="3938" spans="1:4" x14ac:dyDescent="0.3">
      <c r="A3938" s="151">
        <v>89544</v>
      </c>
      <c r="B3938" s="151" t="s">
        <v>8510</v>
      </c>
      <c r="C3938" s="151" t="s">
        <v>26</v>
      </c>
      <c r="D3938" s="152" t="s">
        <v>3186</v>
      </c>
    </row>
    <row r="3939" spans="1:4" x14ac:dyDescent="0.3">
      <c r="A3939" s="151">
        <v>89545</v>
      </c>
      <c r="B3939" s="151" t="s">
        <v>8511</v>
      </c>
      <c r="C3939" s="151" t="s">
        <v>26</v>
      </c>
      <c r="D3939" s="152" t="s">
        <v>3433</v>
      </c>
    </row>
    <row r="3940" spans="1:4" x14ac:dyDescent="0.3">
      <c r="A3940" s="151">
        <v>89546</v>
      </c>
      <c r="B3940" s="151" t="s">
        <v>8512</v>
      </c>
      <c r="C3940" s="151" t="s">
        <v>26</v>
      </c>
      <c r="D3940" s="152" t="s">
        <v>8513</v>
      </c>
    </row>
    <row r="3941" spans="1:4" x14ac:dyDescent="0.3">
      <c r="A3941" s="151">
        <v>89547</v>
      </c>
      <c r="B3941" s="151" t="s">
        <v>8514</v>
      </c>
      <c r="C3941" s="151" t="s">
        <v>26</v>
      </c>
      <c r="D3941" s="152" t="s">
        <v>8515</v>
      </c>
    </row>
    <row r="3942" spans="1:4" x14ac:dyDescent="0.3">
      <c r="A3942" s="151">
        <v>89548</v>
      </c>
      <c r="B3942" s="151" t="s">
        <v>8516</v>
      </c>
      <c r="C3942" s="151" t="s">
        <v>26</v>
      </c>
      <c r="D3942" s="152" t="s">
        <v>8517</v>
      </c>
    </row>
    <row r="3943" spans="1:4" x14ac:dyDescent="0.3">
      <c r="A3943" s="151">
        <v>89549</v>
      </c>
      <c r="B3943" s="151" t="s">
        <v>126</v>
      </c>
      <c r="C3943" s="151" t="s">
        <v>26</v>
      </c>
      <c r="D3943" s="152" t="s">
        <v>1262</v>
      </c>
    </row>
    <row r="3944" spans="1:4" x14ac:dyDescent="0.3">
      <c r="A3944" s="151">
        <v>89550</v>
      </c>
      <c r="B3944" s="151" t="s">
        <v>8518</v>
      </c>
      <c r="C3944" s="151" t="s">
        <v>26</v>
      </c>
      <c r="D3944" s="152" t="s">
        <v>8519</v>
      </c>
    </row>
    <row r="3945" spans="1:4" x14ac:dyDescent="0.3">
      <c r="A3945" s="151">
        <v>89551</v>
      </c>
      <c r="B3945" s="151" t="s">
        <v>8520</v>
      </c>
      <c r="C3945" s="151" t="s">
        <v>26</v>
      </c>
      <c r="D3945" s="152" t="s">
        <v>8521</v>
      </c>
    </row>
    <row r="3946" spans="1:4" x14ac:dyDescent="0.3">
      <c r="A3946" s="151">
        <v>89552</v>
      </c>
      <c r="B3946" s="151" t="s">
        <v>8522</v>
      </c>
      <c r="C3946" s="151" t="s">
        <v>26</v>
      </c>
      <c r="D3946" s="152" t="s">
        <v>8523</v>
      </c>
    </row>
    <row r="3947" spans="1:4" x14ac:dyDescent="0.3">
      <c r="A3947" s="151">
        <v>89553</v>
      </c>
      <c r="B3947" s="151" t="s">
        <v>8524</v>
      </c>
      <c r="C3947" s="151" t="s">
        <v>26</v>
      </c>
      <c r="D3947" s="152" t="s">
        <v>8525</v>
      </c>
    </row>
    <row r="3948" spans="1:4" x14ac:dyDescent="0.3">
      <c r="A3948" s="151">
        <v>89554</v>
      </c>
      <c r="B3948" s="151" t="s">
        <v>8526</v>
      </c>
      <c r="C3948" s="151" t="s">
        <v>26</v>
      </c>
      <c r="D3948" s="152" t="s">
        <v>8527</v>
      </c>
    </row>
    <row r="3949" spans="1:4" x14ac:dyDescent="0.3">
      <c r="A3949" s="151">
        <v>89555</v>
      </c>
      <c r="B3949" s="151" t="s">
        <v>8528</v>
      </c>
      <c r="C3949" s="151" t="s">
        <v>26</v>
      </c>
      <c r="D3949" s="152" t="s">
        <v>6959</v>
      </c>
    </row>
    <row r="3950" spans="1:4" x14ac:dyDescent="0.3">
      <c r="A3950" s="151">
        <v>89556</v>
      </c>
      <c r="B3950" s="151" t="s">
        <v>8529</v>
      </c>
      <c r="C3950" s="151" t="s">
        <v>26</v>
      </c>
      <c r="D3950" s="152" t="s">
        <v>8530</v>
      </c>
    </row>
    <row r="3951" spans="1:4" x14ac:dyDescent="0.3">
      <c r="A3951" s="151">
        <v>89557</v>
      </c>
      <c r="B3951" s="151" t="s">
        <v>575</v>
      </c>
      <c r="C3951" s="151" t="s">
        <v>26</v>
      </c>
      <c r="D3951" s="152" t="s">
        <v>8531</v>
      </c>
    </row>
    <row r="3952" spans="1:4" x14ac:dyDescent="0.3">
      <c r="A3952" s="151">
        <v>89558</v>
      </c>
      <c r="B3952" s="151" t="s">
        <v>8532</v>
      </c>
      <c r="C3952" s="151" t="s">
        <v>26</v>
      </c>
      <c r="D3952" s="152" t="s">
        <v>8316</v>
      </c>
    </row>
    <row r="3953" spans="1:4" x14ac:dyDescent="0.3">
      <c r="A3953" s="151">
        <v>89559</v>
      </c>
      <c r="B3953" s="151" t="s">
        <v>8533</v>
      </c>
      <c r="C3953" s="151" t="s">
        <v>26</v>
      </c>
      <c r="D3953" s="152" t="s">
        <v>8534</v>
      </c>
    </row>
    <row r="3954" spans="1:4" x14ac:dyDescent="0.3">
      <c r="A3954" s="151">
        <v>89560</v>
      </c>
      <c r="B3954" s="151" t="s">
        <v>8535</v>
      </c>
      <c r="C3954" s="151" t="s">
        <v>26</v>
      </c>
      <c r="D3954" s="152" t="s">
        <v>8536</v>
      </c>
    </row>
    <row r="3955" spans="1:4" x14ac:dyDescent="0.3">
      <c r="A3955" s="151">
        <v>89561</v>
      </c>
      <c r="B3955" s="151" t="s">
        <v>8537</v>
      </c>
      <c r="C3955" s="151" t="s">
        <v>26</v>
      </c>
      <c r="D3955" s="152" t="s">
        <v>8538</v>
      </c>
    </row>
    <row r="3956" spans="1:4" x14ac:dyDescent="0.3">
      <c r="A3956" s="151">
        <v>89562</v>
      </c>
      <c r="B3956" s="151" t="s">
        <v>8539</v>
      </c>
      <c r="C3956" s="151" t="s">
        <v>26</v>
      </c>
      <c r="D3956" s="152" t="s">
        <v>2450</v>
      </c>
    </row>
    <row r="3957" spans="1:4" x14ac:dyDescent="0.3">
      <c r="A3957" s="151">
        <v>89563</v>
      </c>
      <c r="B3957" s="151" t="s">
        <v>8540</v>
      </c>
      <c r="C3957" s="151" t="s">
        <v>26</v>
      </c>
      <c r="D3957" s="152" t="s">
        <v>8541</v>
      </c>
    </row>
    <row r="3958" spans="1:4" x14ac:dyDescent="0.3">
      <c r="A3958" s="151">
        <v>89564</v>
      </c>
      <c r="B3958" s="151" t="s">
        <v>8542</v>
      </c>
      <c r="C3958" s="151" t="s">
        <v>26</v>
      </c>
      <c r="D3958" s="152" t="s">
        <v>8328</v>
      </c>
    </row>
    <row r="3959" spans="1:4" x14ac:dyDescent="0.3">
      <c r="A3959" s="151">
        <v>89565</v>
      </c>
      <c r="B3959" s="151" t="s">
        <v>8543</v>
      </c>
      <c r="C3959" s="151" t="s">
        <v>26</v>
      </c>
      <c r="D3959" s="152" t="s">
        <v>7227</v>
      </c>
    </row>
    <row r="3960" spans="1:4" x14ac:dyDescent="0.3">
      <c r="A3960" s="151">
        <v>89566</v>
      </c>
      <c r="B3960" s="151" t="s">
        <v>8544</v>
      </c>
      <c r="C3960" s="151" t="s">
        <v>26</v>
      </c>
      <c r="D3960" s="152" t="s">
        <v>8545</v>
      </c>
    </row>
    <row r="3961" spans="1:4" x14ac:dyDescent="0.3">
      <c r="A3961" s="151">
        <v>89567</v>
      </c>
      <c r="B3961" s="151" t="s">
        <v>8546</v>
      </c>
      <c r="C3961" s="151" t="s">
        <v>26</v>
      </c>
      <c r="D3961" s="152" t="s">
        <v>8547</v>
      </c>
    </row>
    <row r="3962" spans="1:4" x14ac:dyDescent="0.3">
      <c r="A3962" s="151">
        <v>89568</v>
      </c>
      <c r="B3962" s="151" t="s">
        <v>8548</v>
      </c>
      <c r="C3962" s="151" t="s">
        <v>26</v>
      </c>
      <c r="D3962" s="152" t="s">
        <v>6635</v>
      </c>
    </row>
    <row r="3963" spans="1:4" x14ac:dyDescent="0.3">
      <c r="A3963" s="151">
        <v>89569</v>
      </c>
      <c r="B3963" s="151" t="s">
        <v>8549</v>
      </c>
      <c r="C3963" s="151" t="s">
        <v>26</v>
      </c>
      <c r="D3963" s="152" t="s">
        <v>8550</v>
      </c>
    </row>
    <row r="3964" spans="1:4" x14ac:dyDescent="0.3">
      <c r="A3964" s="151">
        <v>89570</v>
      </c>
      <c r="B3964" s="151" t="s">
        <v>8551</v>
      </c>
      <c r="C3964" s="151" t="s">
        <v>26</v>
      </c>
      <c r="D3964" s="152" t="s">
        <v>8552</v>
      </c>
    </row>
    <row r="3965" spans="1:4" x14ac:dyDescent="0.3">
      <c r="A3965" s="151">
        <v>89571</v>
      </c>
      <c r="B3965" s="151" t="s">
        <v>8553</v>
      </c>
      <c r="C3965" s="151" t="s">
        <v>26</v>
      </c>
      <c r="D3965" s="152" t="s">
        <v>3772</v>
      </c>
    </row>
    <row r="3966" spans="1:4" x14ac:dyDescent="0.3">
      <c r="A3966" s="151">
        <v>89572</v>
      </c>
      <c r="B3966" s="151" t="s">
        <v>8554</v>
      </c>
      <c r="C3966" s="151" t="s">
        <v>26</v>
      </c>
      <c r="D3966" s="152" t="s">
        <v>8555</v>
      </c>
    </row>
    <row r="3967" spans="1:4" x14ac:dyDescent="0.3">
      <c r="A3967" s="151">
        <v>89573</v>
      </c>
      <c r="B3967" s="151" t="s">
        <v>8556</v>
      </c>
      <c r="C3967" s="151" t="s">
        <v>26</v>
      </c>
      <c r="D3967" s="152" t="s">
        <v>8557</v>
      </c>
    </row>
    <row r="3968" spans="1:4" x14ac:dyDescent="0.3">
      <c r="A3968" s="151">
        <v>89574</v>
      </c>
      <c r="B3968" s="151" t="s">
        <v>8558</v>
      </c>
      <c r="C3968" s="151" t="s">
        <v>26</v>
      </c>
      <c r="D3968" s="152" t="s">
        <v>8559</v>
      </c>
    </row>
    <row r="3969" spans="1:4" x14ac:dyDescent="0.3">
      <c r="A3969" s="151">
        <v>89575</v>
      </c>
      <c r="B3969" s="151" t="s">
        <v>8560</v>
      </c>
      <c r="C3969" s="151" t="s">
        <v>26</v>
      </c>
      <c r="D3969" s="152" t="s">
        <v>4256</v>
      </c>
    </row>
    <row r="3970" spans="1:4" x14ac:dyDescent="0.3">
      <c r="A3970" s="151">
        <v>89577</v>
      </c>
      <c r="B3970" s="151" t="s">
        <v>380</v>
      </c>
      <c r="C3970" s="151" t="s">
        <v>26</v>
      </c>
      <c r="D3970" s="152" t="s">
        <v>8561</v>
      </c>
    </row>
    <row r="3971" spans="1:4" x14ac:dyDescent="0.3">
      <c r="A3971" s="151">
        <v>89579</v>
      </c>
      <c r="B3971" s="151" t="s">
        <v>8562</v>
      </c>
      <c r="C3971" s="151" t="s">
        <v>26</v>
      </c>
      <c r="D3971" s="152" t="s">
        <v>8398</v>
      </c>
    </row>
    <row r="3972" spans="1:4" x14ac:dyDescent="0.3">
      <c r="A3972" s="151">
        <v>89581</v>
      </c>
      <c r="B3972" s="151" t="s">
        <v>8563</v>
      </c>
      <c r="C3972" s="151" t="s">
        <v>26</v>
      </c>
      <c r="D3972" s="152" t="s">
        <v>8564</v>
      </c>
    </row>
    <row r="3973" spans="1:4" x14ac:dyDescent="0.3">
      <c r="A3973" s="151">
        <v>89582</v>
      </c>
      <c r="B3973" s="151" t="s">
        <v>8565</v>
      </c>
      <c r="C3973" s="151" t="s">
        <v>26</v>
      </c>
      <c r="D3973" s="152" t="s">
        <v>8566</v>
      </c>
    </row>
    <row r="3974" spans="1:4" x14ac:dyDescent="0.3">
      <c r="A3974" s="151">
        <v>89583</v>
      </c>
      <c r="B3974" s="151" t="s">
        <v>8567</v>
      </c>
      <c r="C3974" s="151" t="s">
        <v>26</v>
      </c>
      <c r="D3974" s="152" t="s">
        <v>8568</v>
      </c>
    </row>
    <row r="3975" spans="1:4" x14ac:dyDescent="0.3">
      <c r="A3975" s="151">
        <v>89584</v>
      </c>
      <c r="B3975" s="151" t="s">
        <v>8569</v>
      </c>
      <c r="C3975" s="151" t="s">
        <v>26</v>
      </c>
      <c r="D3975" s="152" t="s">
        <v>8570</v>
      </c>
    </row>
    <row r="3976" spans="1:4" x14ac:dyDescent="0.3">
      <c r="A3976" s="151">
        <v>89585</v>
      </c>
      <c r="B3976" s="151" t="s">
        <v>8571</v>
      </c>
      <c r="C3976" s="151" t="s">
        <v>26</v>
      </c>
      <c r="D3976" s="152" t="s">
        <v>8572</v>
      </c>
    </row>
    <row r="3977" spans="1:4" x14ac:dyDescent="0.3">
      <c r="A3977" s="151">
        <v>89587</v>
      </c>
      <c r="B3977" s="151" t="s">
        <v>8573</v>
      </c>
      <c r="C3977" s="151" t="s">
        <v>26</v>
      </c>
      <c r="D3977" s="152" t="s">
        <v>8574</v>
      </c>
    </row>
    <row r="3978" spans="1:4" x14ac:dyDescent="0.3">
      <c r="A3978" s="151">
        <v>89590</v>
      </c>
      <c r="B3978" s="151" t="s">
        <v>8575</v>
      </c>
      <c r="C3978" s="151" t="s">
        <v>26</v>
      </c>
      <c r="D3978" s="152" t="s">
        <v>8576</v>
      </c>
    </row>
    <row r="3979" spans="1:4" x14ac:dyDescent="0.3">
      <c r="A3979" s="151">
        <v>89591</v>
      </c>
      <c r="B3979" s="151" t="s">
        <v>8577</v>
      </c>
      <c r="C3979" s="151" t="s">
        <v>26</v>
      </c>
      <c r="D3979" s="152" t="s">
        <v>8578</v>
      </c>
    </row>
    <row r="3980" spans="1:4" x14ac:dyDescent="0.3">
      <c r="A3980" s="151">
        <v>89592</v>
      </c>
      <c r="B3980" s="151" t="s">
        <v>8579</v>
      </c>
      <c r="C3980" s="151" t="s">
        <v>26</v>
      </c>
      <c r="D3980" s="152" t="s">
        <v>8580</v>
      </c>
    </row>
    <row r="3981" spans="1:4" x14ac:dyDescent="0.3">
      <c r="A3981" s="151">
        <v>89593</v>
      </c>
      <c r="B3981" s="151" t="s">
        <v>374</v>
      </c>
      <c r="C3981" s="151" t="s">
        <v>26</v>
      </c>
      <c r="D3981" s="152" t="s">
        <v>8581</v>
      </c>
    </row>
    <row r="3982" spans="1:4" x14ac:dyDescent="0.3">
      <c r="A3982" s="151">
        <v>89594</v>
      </c>
      <c r="B3982" s="151" t="s">
        <v>8582</v>
      </c>
      <c r="C3982" s="151" t="s">
        <v>26</v>
      </c>
      <c r="D3982" s="152" t="s">
        <v>8583</v>
      </c>
    </row>
    <row r="3983" spans="1:4" x14ac:dyDescent="0.3">
      <c r="A3983" s="151">
        <v>89595</v>
      </c>
      <c r="B3983" s="151" t="s">
        <v>8584</v>
      </c>
      <c r="C3983" s="151" t="s">
        <v>26</v>
      </c>
      <c r="D3983" s="152" t="s">
        <v>8585</v>
      </c>
    </row>
    <row r="3984" spans="1:4" x14ac:dyDescent="0.3">
      <c r="A3984" s="151">
        <v>89596</v>
      </c>
      <c r="B3984" s="151" t="s">
        <v>8586</v>
      </c>
      <c r="C3984" s="151" t="s">
        <v>26</v>
      </c>
      <c r="D3984" s="152" t="s">
        <v>6879</v>
      </c>
    </row>
    <row r="3985" spans="1:4" x14ac:dyDescent="0.3">
      <c r="A3985" s="151">
        <v>89597</v>
      </c>
      <c r="B3985" s="151" t="s">
        <v>8587</v>
      </c>
      <c r="C3985" s="151" t="s">
        <v>26</v>
      </c>
      <c r="D3985" s="152" t="s">
        <v>8588</v>
      </c>
    </row>
    <row r="3986" spans="1:4" x14ac:dyDescent="0.3">
      <c r="A3986" s="151">
        <v>89598</v>
      </c>
      <c r="B3986" s="151" t="s">
        <v>8589</v>
      </c>
      <c r="C3986" s="151" t="s">
        <v>26</v>
      </c>
      <c r="D3986" s="152" t="s">
        <v>8590</v>
      </c>
    </row>
    <row r="3987" spans="1:4" x14ac:dyDescent="0.3">
      <c r="A3987" s="151">
        <v>89599</v>
      </c>
      <c r="B3987" s="151" t="s">
        <v>788</v>
      </c>
      <c r="C3987" s="151" t="s">
        <v>26</v>
      </c>
      <c r="D3987" s="152" t="s">
        <v>8591</v>
      </c>
    </row>
    <row r="3988" spans="1:4" x14ac:dyDescent="0.3">
      <c r="A3988" s="151">
        <v>89600</v>
      </c>
      <c r="B3988" s="151" t="s">
        <v>8592</v>
      </c>
      <c r="C3988" s="151" t="s">
        <v>26</v>
      </c>
      <c r="D3988" s="152" t="s">
        <v>1266</v>
      </c>
    </row>
    <row r="3989" spans="1:4" x14ac:dyDescent="0.3">
      <c r="A3989" s="151">
        <v>89605</v>
      </c>
      <c r="B3989" s="151" t="s">
        <v>8593</v>
      </c>
      <c r="C3989" s="151" t="s">
        <v>26</v>
      </c>
      <c r="D3989" s="152" t="s">
        <v>8594</v>
      </c>
    </row>
    <row r="3990" spans="1:4" x14ac:dyDescent="0.3">
      <c r="A3990" s="151">
        <v>89609</v>
      </c>
      <c r="B3990" s="151" t="s">
        <v>8595</v>
      </c>
      <c r="C3990" s="151" t="s">
        <v>26</v>
      </c>
      <c r="D3990" s="152" t="s">
        <v>8596</v>
      </c>
    </row>
    <row r="3991" spans="1:4" x14ac:dyDescent="0.3">
      <c r="A3991" s="151">
        <v>89610</v>
      </c>
      <c r="B3991" s="151" t="s">
        <v>8597</v>
      </c>
      <c r="C3991" s="151" t="s">
        <v>26</v>
      </c>
      <c r="D3991" s="152" t="s">
        <v>8598</v>
      </c>
    </row>
    <row r="3992" spans="1:4" x14ac:dyDescent="0.3">
      <c r="A3992" s="151">
        <v>89611</v>
      </c>
      <c r="B3992" s="151" t="s">
        <v>8599</v>
      </c>
      <c r="C3992" s="151" t="s">
        <v>26</v>
      </c>
      <c r="D3992" s="152" t="s">
        <v>8600</v>
      </c>
    </row>
    <row r="3993" spans="1:4" x14ac:dyDescent="0.3">
      <c r="A3993" s="151">
        <v>89612</v>
      </c>
      <c r="B3993" s="151" t="s">
        <v>8601</v>
      </c>
      <c r="C3993" s="151" t="s">
        <v>26</v>
      </c>
      <c r="D3993" s="152" t="s">
        <v>8602</v>
      </c>
    </row>
    <row r="3994" spans="1:4" x14ac:dyDescent="0.3">
      <c r="A3994" s="151">
        <v>89613</v>
      </c>
      <c r="B3994" s="151" t="s">
        <v>8603</v>
      </c>
      <c r="C3994" s="151" t="s">
        <v>26</v>
      </c>
      <c r="D3994" s="152" t="s">
        <v>8604</v>
      </c>
    </row>
    <row r="3995" spans="1:4" x14ac:dyDescent="0.3">
      <c r="A3995" s="151">
        <v>89614</v>
      </c>
      <c r="B3995" s="151" t="s">
        <v>8605</v>
      </c>
      <c r="C3995" s="151" t="s">
        <v>26</v>
      </c>
      <c r="D3995" s="152" t="s">
        <v>8606</v>
      </c>
    </row>
    <row r="3996" spans="1:4" x14ac:dyDescent="0.3">
      <c r="A3996" s="151">
        <v>89615</v>
      </c>
      <c r="B3996" s="151" t="s">
        <v>8607</v>
      </c>
      <c r="C3996" s="151" t="s">
        <v>26</v>
      </c>
      <c r="D3996" s="152" t="s">
        <v>8608</v>
      </c>
    </row>
    <row r="3997" spans="1:4" x14ac:dyDescent="0.3">
      <c r="A3997" s="151">
        <v>89616</v>
      </c>
      <c r="B3997" s="151" t="s">
        <v>8609</v>
      </c>
      <c r="C3997" s="151" t="s">
        <v>26</v>
      </c>
      <c r="D3997" s="152" t="s">
        <v>8610</v>
      </c>
    </row>
    <row r="3998" spans="1:4" x14ac:dyDescent="0.3">
      <c r="A3998" s="151">
        <v>89617</v>
      </c>
      <c r="B3998" s="151" t="s">
        <v>8611</v>
      </c>
      <c r="C3998" s="151" t="s">
        <v>26</v>
      </c>
      <c r="D3998" s="152" t="s">
        <v>1250</v>
      </c>
    </row>
    <row r="3999" spans="1:4" x14ac:dyDescent="0.3">
      <c r="A3999" s="151">
        <v>89620</v>
      </c>
      <c r="B3999" s="151" t="s">
        <v>8612</v>
      </c>
      <c r="C3999" s="151" t="s">
        <v>26</v>
      </c>
      <c r="D3999" s="152" t="s">
        <v>7642</v>
      </c>
    </row>
    <row r="4000" spans="1:4" x14ac:dyDescent="0.3">
      <c r="A4000" s="151">
        <v>89622</v>
      </c>
      <c r="B4000" s="151" t="s">
        <v>8613</v>
      </c>
      <c r="C4000" s="151" t="s">
        <v>26</v>
      </c>
      <c r="D4000" s="152" t="s">
        <v>8614</v>
      </c>
    </row>
    <row r="4001" spans="1:4" x14ac:dyDescent="0.3">
      <c r="A4001" s="151">
        <v>89623</v>
      </c>
      <c r="B4001" s="151" t="s">
        <v>8615</v>
      </c>
      <c r="C4001" s="151" t="s">
        <v>26</v>
      </c>
      <c r="D4001" s="152" t="s">
        <v>8058</v>
      </c>
    </row>
    <row r="4002" spans="1:4" x14ac:dyDescent="0.3">
      <c r="A4002" s="151">
        <v>89624</v>
      </c>
      <c r="B4002" s="151" t="s">
        <v>8616</v>
      </c>
      <c r="C4002" s="151" t="s">
        <v>26</v>
      </c>
      <c r="D4002" s="152" t="s">
        <v>8617</v>
      </c>
    </row>
    <row r="4003" spans="1:4" x14ac:dyDescent="0.3">
      <c r="A4003" s="151">
        <v>89625</v>
      </c>
      <c r="B4003" s="151" t="s">
        <v>8618</v>
      </c>
      <c r="C4003" s="151" t="s">
        <v>26</v>
      </c>
      <c r="D4003" s="152" t="s">
        <v>8619</v>
      </c>
    </row>
    <row r="4004" spans="1:4" x14ac:dyDescent="0.3">
      <c r="A4004" s="151">
        <v>89626</v>
      </c>
      <c r="B4004" s="151" t="s">
        <v>8620</v>
      </c>
      <c r="C4004" s="151" t="s">
        <v>26</v>
      </c>
      <c r="D4004" s="152" t="s">
        <v>8621</v>
      </c>
    </row>
    <row r="4005" spans="1:4" x14ac:dyDescent="0.3">
      <c r="A4005" s="151">
        <v>89627</v>
      </c>
      <c r="B4005" s="151" t="s">
        <v>112</v>
      </c>
      <c r="C4005" s="151" t="s">
        <v>26</v>
      </c>
      <c r="D4005" s="152" t="s">
        <v>8622</v>
      </c>
    </row>
    <row r="4006" spans="1:4" x14ac:dyDescent="0.3">
      <c r="A4006" s="151">
        <v>89628</v>
      </c>
      <c r="B4006" s="151" t="s">
        <v>8623</v>
      </c>
      <c r="C4006" s="151" t="s">
        <v>26</v>
      </c>
      <c r="D4006" s="152" t="s">
        <v>8624</v>
      </c>
    </row>
    <row r="4007" spans="1:4" x14ac:dyDescent="0.3">
      <c r="A4007" s="151">
        <v>89629</v>
      </c>
      <c r="B4007" s="151" t="s">
        <v>8625</v>
      </c>
      <c r="C4007" s="151" t="s">
        <v>26</v>
      </c>
      <c r="D4007" s="152" t="s">
        <v>8626</v>
      </c>
    </row>
    <row r="4008" spans="1:4" x14ac:dyDescent="0.3">
      <c r="A4008" s="151">
        <v>89630</v>
      </c>
      <c r="B4008" s="151" t="s">
        <v>8627</v>
      </c>
      <c r="C4008" s="151" t="s">
        <v>26</v>
      </c>
      <c r="D4008" s="152" t="s">
        <v>8628</v>
      </c>
    </row>
    <row r="4009" spans="1:4" x14ac:dyDescent="0.3">
      <c r="A4009" s="151">
        <v>89631</v>
      </c>
      <c r="B4009" s="151" t="s">
        <v>8629</v>
      </c>
      <c r="C4009" s="151" t="s">
        <v>26</v>
      </c>
      <c r="D4009" s="152" t="s">
        <v>8630</v>
      </c>
    </row>
    <row r="4010" spans="1:4" x14ac:dyDescent="0.3">
      <c r="A4010" s="151">
        <v>89632</v>
      </c>
      <c r="B4010" s="151" t="s">
        <v>8631</v>
      </c>
      <c r="C4010" s="151" t="s">
        <v>26</v>
      </c>
      <c r="D4010" s="152" t="s">
        <v>8632</v>
      </c>
    </row>
    <row r="4011" spans="1:4" x14ac:dyDescent="0.3">
      <c r="A4011" s="151">
        <v>89637</v>
      </c>
      <c r="B4011" s="151" t="s">
        <v>8633</v>
      </c>
      <c r="C4011" s="151" t="s">
        <v>26</v>
      </c>
      <c r="D4011" s="152" t="s">
        <v>2646</v>
      </c>
    </row>
    <row r="4012" spans="1:4" x14ac:dyDescent="0.3">
      <c r="A4012" s="151">
        <v>89638</v>
      </c>
      <c r="B4012" s="151" t="s">
        <v>8634</v>
      </c>
      <c r="C4012" s="151" t="s">
        <v>26</v>
      </c>
      <c r="D4012" s="152" t="s">
        <v>1699</v>
      </c>
    </row>
    <row r="4013" spans="1:4" x14ac:dyDescent="0.3">
      <c r="A4013" s="151">
        <v>89639</v>
      </c>
      <c r="B4013" s="151" t="s">
        <v>8635</v>
      </c>
      <c r="C4013" s="151" t="s">
        <v>26</v>
      </c>
      <c r="D4013" s="152" t="s">
        <v>8636</v>
      </c>
    </row>
    <row r="4014" spans="1:4" x14ac:dyDescent="0.3">
      <c r="A4014" s="151">
        <v>89640</v>
      </c>
      <c r="B4014" s="151" t="s">
        <v>8637</v>
      </c>
      <c r="C4014" s="151" t="s">
        <v>26</v>
      </c>
      <c r="D4014" s="152" t="s">
        <v>8638</v>
      </c>
    </row>
    <row r="4015" spans="1:4" x14ac:dyDescent="0.3">
      <c r="A4015" s="151">
        <v>89641</v>
      </c>
      <c r="B4015" s="151" t="s">
        <v>8639</v>
      </c>
      <c r="C4015" s="151" t="s">
        <v>26</v>
      </c>
      <c r="D4015" s="152" t="s">
        <v>8640</v>
      </c>
    </row>
    <row r="4016" spans="1:4" x14ac:dyDescent="0.3">
      <c r="A4016" s="151">
        <v>89642</v>
      </c>
      <c r="B4016" s="151" t="s">
        <v>8641</v>
      </c>
      <c r="C4016" s="151" t="s">
        <v>26</v>
      </c>
      <c r="D4016" s="152" t="s">
        <v>8642</v>
      </c>
    </row>
    <row r="4017" spans="1:4" x14ac:dyDescent="0.3">
      <c r="A4017" s="151">
        <v>89643</v>
      </c>
      <c r="B4017" s="151" t="s">
        <v>8643</v>
      </c>
      <c r="C4017" s="151" t="s">
        <v>26</v>
      </c>
      <c r="D4017" s="152" t="s">
        <v>8644</v>
      </c>
    </row>
    <row r="4018" spans="1:4" x14ac:dyDescent="0.3">
      <c r="A4018" s="151">
        <v>89644</v>
      </c>
      <c r="B4018" s="151" t="s">
        <v>8645</v>
      </c>
      <c r="C4018" s="151" t="s">
        <v>26</v>
      </c>
      <c r="D4018" s="152" t="s">
        <v>8358</v>
      </c>
    </row>
    <row r="4019" spans="1:4" x14ac:dyDescent="0.3">
      <c r="A4019" s="151">
        <v>89645</v>
      </c>
      <c r="B4019" s="151" t="s">
        <v>8646</v>
      </c>
      <c r="C4019" s="151" t="s">
        <v>26</v>
      </c>
      <c r="D4019" s="152" t="s">
        <v>8647</v>
      </c>
    </row>
    <row r="4020" spans="1:4" x14ac:dyDescent="0.3">
      <c r="A4020" s="151">
        <v>89646</v>
      </c>
      <c r="B4020" s="151" t="s">
        <v>8648</v>
      </c>
      <c r="C4020" s="151" t="s">
        <v>26</v>
      </c>
      <c r="D4020" s="152" t="s">
        <v>5579</v>
      </c>
    </row>
    <row r="4021" spans="1:4" x14ac:dyDescent="0.3">
      <c r="A4021" s="151">
        <v>89647</v>
      </c>
      <c r="B4021" s="151" t="s">
        <v>8649</v>
      </c>
      <c r="C4021" s="151" t="s">
        <v>26</v>
      </c>
      <c r="D4021" s="152" t="s">
        <v>8650</v>
      </c>
    </row>
    <row r="4022" spans="1:4" x14ac:dyDescent="0.3">
      <c r="A4022" s="151">
        <v>89648</v>
      </c>
      <c r="B4022" s="151" t="s">
        <v>8651</v>
      </c>
      <c r="C4022" s="151" t="s">
        <v>26</v>
      </c>
      <c r="D4022" s="152" t="s">
        <v>8652</v>
      </c>
    </row>
    <row r="4023" spans="1:4" x14ac:dyDescent="0.3">
      <c r="A4023" s="151">
        <v>89649</v>
      </c>
      <c r="B4023" s="151" t="s">
        <v>8653</v>
      </c>
      <c r="C4023" s="151" t="s">
        <v>26</v>
      </c>
      <c r="D4023" s="152" t="s">
        <v>8654</v>
      </c>
    </row>
    <row r="4024" spans="1:4" x14ac:dyDescent="0.3">
      <c r="A4024" s="151">
        <v>89650</v>
      </c>
      <c r="B4024" s="151" t="s">
        <v>8655</v>
      </c>
      <c r="C4024" s="151" t="s">
        <v>26</v>
      </c>
      <c r="D4024" s="152" t="s">
        <v>3380</v>
      </c>
    </row>
    <row r="4025" spans="1:4" x14ac:dyDescent="0.3">
      <c r="A4025" s="151">
        <v>89651</v>
      </c>
      <c r="B4025" s="151" t="s">
        <v>8656</v>
      </c>
      <c r="C4025" s="151" t="s">
        <v>26</v>
      </c>
      <c r="D4025" s="152" t="s">
        <v>8657</v>
      </c>
    </row>
    <row r="4026" spans="1:4" x14ac:dyDescent="0.3">
      <c r="A4026" s="151">
        <v>89652</v>
      </c>
      <c r="B4026" s="151" t="s">
        <v>8658</v>
      </c>
      <c r="C4026" s="151" t="s">
        <v>26</v>
      </c>
      <c r="D4026" s="152" t="s">
        <v>6773</v>
      </c>
    </row>
    <row r="4027" spans="1:4" x14ac:dyDescent="0.3">
      <c r="A4027" s="151">
        <v>89653</v>
      </c>
      <c r="B4027" s="151" t="s">
        <v>8659</v>
      </c>
      <c r="C4027" s="151" t="s">
        <v>26</v>
      </c>
      <c r="D4027" s="152" t="s">
        <v>8660</v>
      </c>
    </row>
    <row r="4028" spans="1:4" x14ac:dyDescent="0.3">
      <c r="A4028" s="151">
        <v>89654</v>
      </c>
      <c r="B4028" s="151" t="s">
        <v>8661</v>
      </c>
      <c r="C4028" s="151" t="s">
        <v>26</v>
      </c>
      <c r="D4028" s="152" t="s">
        <v>8662</v>
      </c>
    </row>
    <row r="4029" spans="1:4" x14ac:dyDescent="0.3">
      <c r="A4029" s="151">
        <v>89655</v>
      </c>
      <c r="B4029" s="151" t="s">
        <v>8663</v>
      </c>
      <c r="C4029" s="151" t="s">
        <v>26</v>
      </c>
      <c r="D4029" s="152" t="s">
        <v>8664</v>
      </c>
    </row>
    <row r="4030" spans="1:4" x14ac:dyDescent="0.3">
      <c r="A4030" s="151">
        <v>89656</v>
      </c>
      <c r="B4030" s="151" t="s">
        <v>8665</v>
      </c>
      <c r="C4030" s="151" t="s">
        <v>26</v>
      </c>
      <c r="D4030" s="152" t="s">
        <v>8666</v>
      </c>
    </row>
    <row r="4031" spans="1:4" x14ac:dyDescent="0.3">
      <c r="A4031" s="151">
        <v>89657</v>
      </c>
      <c r="B4031" s="151" t="s">
        <v>8667</v>
      </c>
      <c r="C4031" s="151" t="s">
        <v>26</v>
      </c>
      <c r="D4031" s="152" t="s">
        <v>8668</v>
      </c>
    </row>
    <row r="4032" spans="1:4" x14ac:dyDescent="0.3">
      <c r="A4032" s="151">
        <v>89658</v>
      </c>
      <c r="B4032" s="151" t="s">
        <v>8669</v>
      </c>
      <c r="C4032" s="151" t="s">
        <v>26</v>
      </c>
      <c r="D4032" s="152" t="s">
        <v>8670</v>
      </c>
    </row>
    <row r="4033" spans="1:4" x14ac:dyDescent="0.3">
      <c r="A4033" s="151">
        <v>89659</v>
      </c>
      <c r="B4033" s="151" t="s">
        <v>8671</v>
      </c>
      <c r="C4033" s="151" t="s">
        <v>26</v>
      </c>
      <c r="D4033" s="152" t="s">
        <v>8672</v>
      </c>
    </row>
    <row r="4034" spans="1:4" x14ac:dyDescent="0.3">
      <c r="A4034" s="151">
        <v>89660</v>
      </c>
      <c r="B4034" s="151" t="s">
        <v>8673</v>
      </c>
      <c r="C4034" s="151" t="s">
        <v>26</v>
      </c>
      <c r="D4034" s="152" t="s">
        <v>8674</v>
      </c>
    </row>
    <row r="4035" spans="1:4" x14ac:dyDescent="0.3">
      <c r="A4035" s="151">
        <v>89661</v>
      </c>
      <c r="B4035" s="151" t="s">
        <v>8675</v>
      </c>
      <c r="C4035" s="151" t="s">
        <v>26</v>
      </c>
      <c r="D4035" s="152" t="s">
        <v>6941</v>
      </c>
    </row>
    <row r="4036" spans="1:4" x14ac:dyDescent="0.3">
      <c r="A4036" s="151">
        <v>89662</v>
      </c>
      <c r="B4036" s="151" t="s">
        <v>8676</v>
      </c>
      <c r="C4036" s="151" t="s">
        <v>26</v>
      </c>
      <c r="D4036" s="152" t="s">
        <v>8677</v>
      </c>
    </row>
    <row r="4037" spans="1:4" x14ac:dyDescent="0.3">
      <c r="A4037" s="151">
        <v>89663</v>
      </c>
      <c r="B4037" s="151" t="s">
        <v>8678</v>
      </c>
      <c r="C4037" s="151" t="s">
        <v>26</v>
      </c>
      <c r="D4037" s="152" t="s">
        <v>8679</v>
      </c>
    </row>
    <row r="4038" spans="1:4" x14ac:dyDescent="0.3">
      <c r="A4038" s="151">
        <v>89664</v>
      </c>
      <c r="B4038" s="151" t="s">
        <v>8680</v>
      </c>
      <c r="C4038" s="151" t="s">
        <v>26</v>
      </c>
      <c r="D4038" s="152" t="s">
        <v>8681</v>
      </c>
    </row>
    <row r="4039" spans="1:4" x14ac:dyDescent="0.3">
      <c r="A4039" s="151">
        <v>89666</v>
      </c>
      <c r="B4039" s="151" t="s">
        <v>8682</v>
      </c>
      <c r="C4039" s="151" t="s">
        <v>26</v>
      </c>
      <c r="D4039" s="152" t="s">
        <v>7404</v>
      </c>
    </row>
    <row r="4040" spans="1:4" x14ac:dyDescent="0.3">
      <c r="A4040" s="151">
        <v>89667</v>
      </c>
      <c r="B4040" s="151" t="s">
        <v>8683</v>
      </c>
      <c r="C4040" s="151" t="s">
        <v>26</v>
      </c>
      <c r="D4040" s="152" t="s">
        <v>8684</v>
      </c>
    </row>
    <row r="4041" spans="1:4" x14ac:dyDescent="0.3">
      <c r="A4041" s="151">
        <v>89668</v>
      </c>
      <c r="B4041" s="151" t="s">
        <v>8685</v>
      </c>
      <c r="C4041" s="151" t="s">
        <v>26</v>
      </c>
      <c r="D4041" s="152" t="s">
        <v>8686</v>
      </c>
    </row>
    <row r="4042" spans="1:4" x14ac:dyDescent="0.3">
      <c r="A4042" s="151">
        <v>89669</v>
      </c>
      <c r="B4042" s="151" t="s">
        <v>8687</v>
      </c>
      <c r="C4042" s="151" t="s">
        <v>26</v>
      </c>
      <c r="D4042" s="152" t="s">
        <v>8688</v>
      </c>
    </row>
    <row r="4043" spans="1:4" x14ac:dyDescent="0.3">
      <c r="A4043" s="151">
        <v>89670</v>
      </c>
      <c r="B4043" s="151" t="s">
        <v>8689</v>
      </c>
      <c r="C4043" s="151" t="s">
        <v>26</v>
      </c>
      <c r="D4043" s="152" t="s">
        <v>8690</v>
      </c>
    </row>
    <row r="4044" spans="1:4" x14ac:dyDescent="0.3">
      <c r="A4044" s="151">
        <v>89671</v>
      </c>
      <c r="B4044" s="151" t="s">
        <v>8691</v>
      </c>
      <c r="C4044" s="151" t="s">
        <v>26</v>
      </c>
      <c r="D4044" s="152" t="s">
        <v>8692</v>
      </c>
    </row>
    <row r="4045" spans="1:4" x14ac:dyDescent="0.3">
      <c r="A4045" s="151">
        <v>89672</v>
      </c>
      <c r="B4045" s="151" t="s">
        <v>8693</v>
      </c>
      <c r="C4045" s="151" t="s">
        <v>26</v>
      </c>
      <c r="D4045" s="152" t="s">
        <v>8694</v>
      </c>
    </row>
    <row r="4046" spans="1:4" x14ac:dyDescent="0.3">
      <c r="A4046" s="151">
        <v>89673</v>
      </c>
      <c r="B4046" s="151" t="s">
        <v>8695</v>
      </c>
      <c r="C4046" s="151" t="s">
        <v>26</v>
      </c>
      <c r="D4046" s="152" t="s">
        <v>8696</v>
      </c>
    </row>
    <row r="4047" spans="1:4" x14ac:dyDescent="0.3">
      <c r="A4047" s="151">
        <v>89674</v>
      </c>
      <c r="B4047" s="151" t="s">
        <v>8697</v>
      </c>
      <c r="C4047" s="151" t="s">
        <v>26</v>
      </c>
      <c r="D4047" s="152" t="s">
        <v>8698</v>
      </c>
    </row>
    <row r="4048" spans="1:4" x14ac:dyDescent="0.3">
      <c r="A4048" s="151">
        <v>89675</v>
      </c>
      <c r="B4048" s="151" t="s">
        <v>8699</v>
      </c>
      <c r="C4048" s="151" t="s">
        <v>26</v>
      </c>
      <c r="D4048" s="152" t="s">
        <v>8700</v>
      </c>
    </row>
    <row r="4049" spans="1:4" x14ac:dyDescent="0.3">
      <c r="A4049" s="151">
        <v>89676</v>
      </c>
      <c r="B4049" s="151" t="s">
        <v>8701</v>
      </c>
      <c r="C4049" s="151" t="s">
        <v>26</v>
      </c>
      <c r="D4049" s="152" t="s">
        <v>8702</v>
      </c>
    </row>
    <row r="4050" spans="1:4" x14ac:dyDescent="0.3">
      <c r="A4050" s="151">
        <v>89677</v>
      </c>
      <c r="B4050" s="151" t="s">
        <v>8703</v>
      </c>
      <c r="C4050" s="151" t="s">
        <v>26</v>
      </c>
      <c r="D4050" s="152" t="s">
        <v>8704</v>
      </c>
    </row>
    <row r="4051" spans="1:4" x14ac:dyDescent="0.3">
      <c r="A4051" s="151">
        <v>89678</v>
      </c>
      <c r="B4051" s="151" t="s">
        <v>8705</v>
      </c>
      <c r="C4051" s="151" t="s">
        <v>26</v>
      </c>
      <c r="D4051" s="152" t="s">
        <v>8706</v>
      </c>
    </row>
    <row r="4052" spans="1:4" x14ac:dyDescent="0.3">
      <c r="A4052" s="151">
        <v>89679</v>
      </c>
      <c r="B4052" s="151" t="s">
        <v>8707</v>
      </c>
      <c r="C4052" s="151" t="s">
        <v>26</v>
      </c>
      <c r="D4052" s="152" t="s">
        <v>8708</v>
      </c>
    </row>
    <row r="4053" spans="1:4" x14ac:dyDescent="0.3">
      <c r="A4053" s="151">
        <v>89680</v>
      </c>
      <c r="B4053" s="151" t="s">
        <v>8709</v>
      </c>
      <c r="C4053" s="151" t="s">
        <v>26</v>
      </c>
      <c r="D4053" s="152" t="s">
        <v>8710</v>
      </c>
    </row>
    <row r="4054" spans="1:4" x14ac:dyDescent="0.3">
      <c r="A4054" s="151">
        <v>89681</v>
      </c>
      <c r="B4054" s="151" t="s">
        <v>8711</v>
      </c>
      <c r="C4054" s="151" t="s">
        <v>26</v>
      </c>
      <c r="D4054" s="152" t="s">
        <v>8712</v>
      </c>
    </row>
    <row r="4055" spans="1:4" x14ac:dyDescent="0.3">
      <c r="A4055" s="151">
        <v>89682</v>
      </c>
      <c r="B4055" s="151" t="s">
        <v>8713</v>
      </c>
      <c r="C4055" s="151" t="s">
        <v>26</v>
      </c>
      <c r="D4055" s="152" t="s">
        <v>8714</v>
      </c>
    </row>
    <row r="4056" spans="1:4" x14ac:dyDescent="0.3">
      <c r="A4056" s="151">
        <v>89683</v>
      </c>
      <c r="B4056" s="151" t="s">
        <v>8715</v>
      </c>
      <c r="C4056" s="151" t="s">
        <v>26</v>
      </c>
      <c r="D4056" s="152" t="s">
        <v>8716</v>
      </c>
    </row>
    <row r="4057" spans="1:4" x14ac:dyDescent="0.3">
      <c r="A4057" s="151">
        <v>89684</v>
      </c>
      <c r="B4057" s="151" t="s">
        <v>8717</v>
      </c>
      <c r="C4057" s="151" t="s">
        <v>26</v>
      </c>
      <c r="D4057" s="152" t="s">
        <v>8718</v>
      </c>
    </row>
    <row r="4058" spans="1:4" x14ac:dyDescent="0.3">
      <c r="A4058" s="151">
        <v>89685</v>
      </c>
      <c r="B4058" s="151" t="s">
        <v>8719</v>
      </c>
      <c r="C4058" s="151" t="s">
        <v>26</v>
      </c>
      <c r="D4058" s="152" t="s">
        <v>2748</v>
      </c>
    </row>
    <row r="4059" spans="1:4" x14ac:dyDescent="0.3">
      <c r="A4059" s="151">
        <v>89686</v>
      </c>
      <c r="B4059" s="151" t="s">
        <v>8720</v>
      </c>
      <c r="C4059" s="151" t="s">
        <v>26</v>
      </c>
      <c r="D4059" s="152" t="s">
        <v>8178</v>
      </c>
    </row>
    <row r="4060" spans="1:4" x14ac:dyDescent="0.3">
      <c r="A4060" s="151">
        <v>89687</v>
      </c>
      <c r="B4060" s="151" t="s">
        <v>8721</v>
      </c>
      <c r="C4060" s="151" t="s">
        <v>26</v>
      </c>
      <c r="D4060" s="152" t="s">
        <v>8722</v>
      </c>
    </row>
    <row r="4061" spans="1:4" x14ac:dyDescent="0.3">
      <c r="A4061" s="151">
        <v>89689</v>
      </c>
      <c r="B4061" s="151" t="s">
        <v>8723</v>
      </c>
      <c r="C4061" s="151" t="s">
        <v>26</v>
      </c>
      <c r="D4061" s="152" t="s">
        <v>8724</v>
      </c>
    </row>
    <row r="4062" spans="1:4" x14ac:dyDescent="0.3">
      <c r="A4062" s="151">
        <v>89690</v>
      </c>
      <c r="B4062" s="151" t="s">
        <v>8725</v>
      </c>
      <c r="C4062" s="151" t="s">
        <v>26</v>
      </c>
      <c r="D4062" s="152" t="s">
        <v>8726</v>
      </c>
    </row>
    <row r="4063" spans="1:4" x14ac:dyDescent="0.3">
      <c r="A4063" s="151">
        <v>89691</v>
      </c>
      <c r="B4063" s="151" t="s">
        <v>8727</v>
      </c>
      <c r="C4063" s="151" t="s">
        <v>26</v>
      </c>
      <c r="D4063" s="152" t="s">
        <v>8728</v>
      </c>
    </row>
    <row r="4064" spans="1:4" x14ac:dyDescent="0.3">
      <c r="A4064" s="151">
        <v>89692</v>
      </c>
      <c r="B4064" s="151" t="s">
        <v>8729</v>
      </c>
      <c r="C4064" s="151" t="s">
        <v>26</v>
      </c>
      <c r="D4064" s="152" t="s">
        <v>8730</v>
      </c>
    </row>
    <row r="4065" spans="1:4" x14ac:dyDescent="0.3">
      <c r="A4065" s="151">
        <v>89693</v>
      </c>
      <c r="B4065" s="151" t="s">
        <v>8731</v>
      </c>
      <c r="C4065" s="151" t="s">
        <v>26</v>
      </c>
      <c r="D4065" s="152" t="s">
        <v>8732</v>
      </c>
    </row>
    <row r="4066" spans="1:4" x14ac:dyDescent="0.3">
      <c r="A4066" s="151">
        <v>89694</v>
      </c>
      <c r="B4066" s="151" t="s">
        <v>8733</v>
      </c>
      <c r="C4066" s="151" t="s">
        <v>26</v>
      </c>
      <c r="D4066" s="152" t="s">
        <v>8734</v>
      </c>
    </row>
    <row r="4067" spans="1:4" x14ac:dyDescent="0.3">
      <c r="A4067" s="151">
        <v>89695</v>
      </c>
      <c r="B4067" s="151" t="s">
        <v>8735</v>
      </c>
      <c r="C4067" s="151" t="s">
        <v>26</v>
      </c>
      <c r="D4067" s="152" t="s">
        <v>8736</v>
      </c>
    </row>
    <row r="4068" spans="1:4" x14ac:dyDescent="0.3">
      <c r="A4068" s="151">
        <v>89696</v>
      </c>
      <c r="B4068" s="151" t="s">
        <v>8737</v>
      </c>
      <c r="C4068" s="151" t="s">
        <v>26</v>
      </c>
      <c r="D4068" s="152" t="s">
        <v>8738</v>
      </c>
    </row>
    <row r="4069" spans="1:4" x14ac:dyDescent="0.3">
      <c r="A4069" s="151">
        <v>89697</v>
      </c>
      <c r="B4069" s="151" t="s">
        <v>8739</v>
      </c>
      <c r="C4069" s="151" t="s">
        <v>26</v>
      </c>
      <c r="D4069" s="152" t="s">
        <v>8740</v>
      </c>
    </row>
    <row r="4070" spans="1:4" x14ac:dyDescent="0.3">
      <c r="A4070" s="151">
        <v>89698</v>
      </c>
      <c r="B4070" s="151" t="s">
        <v>8741</v>
      </c>
      <c r="C4070" s="151" t="s">
        <v>26</v>
      </c>
      <c r="D4070" s="152" t="s">
        <v>8742</v>
      </c>
    </row>
    <row r="4071" spans="1:4" x14ac:dyDescent="0.3">
      <c r="A4071" s="151">
        <v>89699</v>
      </c>
      <c r="B4071" s="151" t="s">
        <v>8743</v>
      </c>
      <c r="C4071" s="151" t="s">
        <v>26</v>
      </c>
      <c r="D4071" s="152" t="s">
        <v>8744</v>
      </c>
    </row>
    <row r="4072" spans="1:4" x14ac:dyDescent="0.3">
      <c r="A4072" s="151">
        <v>89700</v>
      </c>
      <c r="B4072" s="151" t="s">
        <v>8745</v>
      </c>
      <c r="C4072" s="151" t="s">
        <v>26</v>
      </c>
      <c r="D4072" s="152" t="s">
        <v>8213</v>
      </c>
    </row>
    <row r="4073" spans="1:4" x14ac:dyDescent="0.3">
      <c r="A4073" s="151">
        <v>89701</v>
      </c>
      <c r="B4073" s="151" t="s">
        <v>8746</v>
      </c>
      <c r="C4073" s="151" t="s">
        <v>26</v>
      </c>
      <c r="D4073" s="152" t="s">
        <v>8747</v>
      </c>
    </row>
    <row r="4074" spans="1:4" x14ac:dyDescent="0.3">
      <c r="A4074" s="151">
        <v>89702</v>
      </c>
      <c r="B4074" s="151" t="s">
        <v>8748</v>
      </c>
      <c r="C4074" s="151" t="s">
        <v>26</v>
      </c>
      <c r="D4074" s="152" t="s">
        <v>7200</v>
      </c>
    </row>
    <row r="4075" spans="1:4" x14ac:dyDescent="0.3">
      <c r="A4075" s="151">
        <v>89703</v>
      </c>
      <c r="B4075" s="151" t="s">
        <v>8749</v>
      </c>
      <c r="C4075" s="151" t="s">
        <v>26</v>
      </c>
      <c r="D4075" s="152" t="s">
        <v>8750</v>
      </c>
    </row>
    <row r="4076" spans="1:4" x14ac:dyDescent="0.3">
      <c r="A4076" s="151">
        <v>89704</v>
      </c>
      <c r="B4076" s="151" t="s">
        <v>8751</v>
      </c>
      <c r="C4076" s="151" t="s">
        <v>26</v>
      </c>
      <c r="D4076" s="152" t="s">
        <v>8752</v>
      </c>
    </row>
    <row r="4077" spans="1:4" x14ac:dyDescent="0.3">
      <c r="A4077" s="151">
        <v>89705</v>
      </c>
      <c r="B4077" s="151" t="s">
        <v>8753</v>
      </c>
      <c r="C4077" s="151" t="s">
        <v>26</v>
      </c>
      <c r="D4077" s="152" t="s">
        <v>8754</v>
      </c>
    </row>
    <row r="4078" spans="1:4" x14ac:dyDescent="0.3">
      <c r="A4078" s="151">
        <v>89706</v>
      </c>
      <c r="B4078" s="151" t="s">
        <v>8755</v>
      </c>
      <c r="C4078" s="151" t="s">
        <v>26</v>
      </c>
      <c r="D4078" s="152" t="s">
        <v>8756</v>
      </c>
    </row>
    <row r="4079" spans="1:4" x14ac:dyDescent="0.3">
      <c r="A4079" s="151">
        <v>89718</v>
      </c>
      <c r="B4079" s="151" t="s">
        <v>8757</v>
      </c>
      <c r="C4079" s="151" t="s">
        <v>31</v>
      </c>
      <c r="D4079" s="152" t="s">
        <v>8758</v>
      </c>
    </row>
    <row r="4080" spans="1:4" x14ac:dyDescent="0.3">
      <c r="A4080" s="151">
        <v>89719</v>
      </c>
      <c r="B4080" s="151" t="s">
        <v>8759</v>
      </c>
      <c r="C4080" s="151" t="s">
        <v>26</v>
      </c>
      <c r="D4080" s="152" t="s">
        <v>1926</v>
      </c>
    </row>
    <row r="4081" spans="1:4" x14ac:dyDescent="0.3">
      <c r="A4081" s="151">
        <v>89720</v>
      </c>
      <c r="B4081" s="151" t="s">
        <v>8760</v>
      </c>
      <c r="C4081" s="151" t="s">
        <v>26</v>
      </c>
      <c r="D4081" s="152" t="s">
        <v>8761</v>
      </c>
    </row>
    <row r="4082" spans="1:4" x14ac:dyDescent="0.3">
      <c r="A4082" s="151">
        <v>89721</v>
      </c>
      <c r="B4082" s="151" t="s">
        <v>8762</v>
      </c>
      <c r="C4082" s="151" t="s">
        <v>26</v>
      </c>
      <c r="D4082" s="152" t="s">
        <v>3122</v>
      </c>
    </row>
    <row r="4083" spans="1:4" x14ac:dyDescent="0.3">
      <c r="A4083" s="151">
        <v>89723</v>
      </c>
      <c r="B4083" s="151" t="s">
        <v>8763</v>
      </c>
      <c r="C4083" s="151" t="s">
        <v>26</v>
      </c>
      <c r="D4083" s="152" t="s">
        <v>8764</v>
      </c>
    </row>
    <row r="4084" spans="1:4" x14ac:dyDescent="0.3">
      <c r="A4084" s="151">
        <v>89724</v>
      </c>
      <c r="B4084" s="151" t="s">
        <v>124</v>
      </c>
      <c r="C4084" s="151" t="s">
        <v>26</v>
      </c>
      <c r="D4084" s="152" t="s">
        <v>6091</v>
      </c>
    </row>
    <row r="4085" spans="1:4" x14ac:dyDescent="0.3">
      <c r="A4085" s="151">
        <v>89725</v>
      </c>
      <c r="B4085" s="151" t="s">
        <v>8765</v>
      </c>
      <c r="C4085" s="151" t="s">
        <v>26</v>
      </c>
      <c r="D4085" s="152" t="s">
        <v>8766</v>
      </c>
    </row>
    <row r="4086" spans="1:4" x14ac:dyDescent="0.3">
      <c r="A4086" s="151">
        <v>89726</v>
      </c>
      <c r="B4086" s="151" t="s">
        <v>123</v>
      </c>
      <c r="C4086" s="151" t="s">
        <v>26</v>
      </c>
      <c r="D4086" s="152" t="s">
        <v>8767</v>
      </c>
    </row>
    <row r="4087" spans="1:4" x14ac:dyDescent="0.3">
      <c r="A4087" s="151">
        <v>89727</v>
      </c>
      <c r="B4087" s="151" t="s">
        <v>8768</v>
      </c>
      <c r="C4087" s="151" t="s">
        <v>26</v>
      </c>
      <c r="D4087" s="152" t="s">
        <v>7411</v>
      </c>
    </row>
    <row r="4088" spans="1:4" x14ac:dyDescent="0.3">
      <c r="A4088" s="151">
        <v>89728</v>
      </c>
      <c r="B4088" s="151" t="s">
        <v>122</v>
      </c>
      <c r="C4088" s="151" t="s">
        <v>26</v>
      </c>
      <c r="D4088" s="152" t="s">
        <v>8769</v>
      </c>
    </row>
    <row r="4089" spans="1:4" x14ac:dyDescent="0.3">
      <c r="A4089" s="151">
        <v>89729</v>
      </c>
      <c r="B4089" s="151" t="s">
        <v>8770</v>
      </c>
      <c r="C4089" s="151" t="s">
        <v>26</v>
      </c>
      <c r="D4089" s="152" t="s">
        <v>8771</v>
      </c>
    </row>
    <row r="4090" spans="1:4" x14ac:dyDescent="0.3">
      <c r="A4090" s="151">
        <v>89730</v>
      </c>
      <c r="B4090" s="151" t="s">
        <v>8772</v>
      </c>
      <c r="C4090" s="151" t="s">
        <v>26</v>
      </c>
      <c r="D4090" s="152" t="s">
        <v>8773</v>
      </c>
    </row>
    <row r="4091" spans="1:4" x14ac:dyDescent="0.3">
      <c r="A4091" s="151">
        <v>89731</v>
      </c>
      <c r="B4091" s="151" t="s">
        <v>127</v>
      </c>
      <c r="C4091" s="151" t="s">
        <v>26</v>
      </c>
      <c r="D4091" s="152" t="s">
        <v>8774</v>
      </c>
    </row>
    <row r="4092" spans="1:4" x14ac:dyDescent="0.3">
      <c r="A4092" s="151">
        <v>89732</v>
      </c>
      <c r="B4092" s="151" t="s">
        <v>391</v>
      </c>
      <c r="C4092" s="151" t="s">
        <v>26</v>
      </c>
      <c r="D4092" s="152" t="s">
        <v>8775</v>
      </c>
    </row>
    <row r="4093" spans="1:4" x14ac:dyDescent="0.3">
      <c r="A4093" s="151">
        <v>89733</v>
      </c>
      <c r="B4093" s="151" t="s">
        <v>8776</v>
      </c>
      <c r="C4093" s="151" t="s">
        <v>26</v>
      </c>
      <c r="D4093" s="152" t="s">
        <v>8777</v>
      </c>
    </row>
    <row r="4094" spans="1:4" x14ac:dyDescent="0.3">
      <c r="A4094" s="151">
        <v>89734</v>
      </c>
      <c r="B4094" s="151" t="s">
        <v>8778</v>
      </c>
      <c r="C4094" s="151" t="s">
        <v>26</v>
      </c>
      <c r="D4094" s="152" t="s">
        <v>8779</v>
      </c>
    </row>
    <row r="4095" spans="1:4" x14ac:dyDescent="0.3">
      <c r="A4095" s="151">
        <v>89735</v>
      </c>
      <c r="B4095" s="151" t="s">
        <v>8780</v>
      </c>
      <c r="C4095" s="151" t="s">
        <v>26</v>
      </c>
      <c r="D4095" s="152" t="s">
        <v>8781</v>
      </c>
    </row>
    <row r="4096" spans="1:4" x14ac:dyDescent="0.3">
      <c r="A4096" s="151">
        <v>89736</v>
      </c>
      <c r="B4096" s="151" t="s">
        <v>8782</v>
      </c>
      <c r="C4096" s="151" t="s">
        <v>26</v>
      </c>
      <c r="D4096" s="152" t="s">
        <v>2643</v>
      </c>
    </row>
    <row r="4097" spans="1:4" x14ac:dyDescent="0.3">
      <c r="A4097" s="151">
        <v>89737</v>
      </c>
      <c r="B4097" s="151" t="s">
        <v>8783</v>
      </c>
      <c r="C4097" s="151" t="s">
        <v>26</v>
      </c>
      <c r="D4097" s="152" t="s">
        <v>8784</v>
      </c>
    </row>
    <row r="4098" spans="1:4" x14ac:dyDescent="0.3">
      <c r="A4098" s="151">
        <v>89738</v>
      </c>
      <c r="B4098" s="151" t="s">
        <v>8785</v>
      </c>
      <c r="C4098" s="151" t="s">
        <v>26</v>
      </c>
      <c r="D4098" s="152" t="s">
        <v>8786</v>
      </c>
    </row>
    <row r="4099" spans="1:4" x14ac:dyDescent="0.3">
      <c r="A4099" s="151">
        <v>89739</v>
      </c>
      <c r="B4099" s="151" t="s">
        <v>392</v>
      </c>
      <c r="C4099" s="151" t="s">
        <v>26</v>
      </c>
      <c r="D4099" s="152" t="s">
        <v>8787</v>
      </c>
    </row>
    <row r="4100" spans="1:4" x14ac:dyDescent="0.3">
      <c r="A4100" s="151">
        <v>89740</v>
      </c>
      <c r="B4100" s="151" t="s">
        <v>8788</v>
      </c>
      <c r="C4100" s="151" t="s">
        <v>26</v>
      </c>
      <c r="D4100" s="152" t="s">
        <v>8789</v>
      </c>
    </row>
    <row r="4101" spans="1:4" x14ac:dyDescent="0.3">
      <c r="A4101" s="151">
        <v>89741</v>
      </c>
      <c r="B4101" s="151" t="s">
        <v>8790</v>
      </c>
      <c r="C4101" s="151" t="s">
        <v>26</v>
      </c>
      <c r="D4101" s="152" t="s">
        <v>1744</v>
      </c>
    </row>
    <row r="4102" spans="1:4" x14ac:dyDescent="0.3">
      <c r="A4102" s="151">
        <v>89742</v>
      </c>
      <c r="B4102" s="151" t="s">
        <v>574</v>
      </c>
      <c r="C4102" s="151" t="s">
        <v>26</v>
      </c>
      <c r="D4102" s="152" t="s">
        <v>1539</v>
      </c>
    </row>
    <row r="4103" spans="1:4" x14ac:dyDescent="0.3">
      <c r="A4103" s="151">
        <v>89743</v>
      </c>
      <c r="B4103" s="151" t="s">
        <v>8791</v>
      </c>
      <c r="C4103" s="151" t="s">
        <v>26</v>
      </c>
      <c r="D4103" s="152" t="s">
        <v>6420</v>
      </c>
    </row>
    <row r="4104" spans="1:4" x14ac:dyDescent="0.3">
      <c r="A4104" s="151">
        <v>89744</v>
      </c>
      <c r="B4104" s="151" t="s">
        <v>8792</v>
      </c>
      <c r="C4104" s="151" t="s">
        <v>26</v>
      </c>
      <c r="D4104" s="152" t="s">
        <v>8793</v>
      </c>
    </row>
    <row r="4105" spans="1:4" x14ac:dyDescent="0.3">
      <c r="A4105" s="151">
        <v>89746</v>
      </c>
      <c r="B4105" s="151" t="s">
        <v>8794</v>
      </c>
      <c r="C4105" s="151" t="s">
        <v>26</v>
      </c>
      <c r="D4105" s="152" t="s">
        <v>8795</v>
      </c>
    </row>
    <row r="4106" spans="1:4" x14ac:dyDescent="0.3">
      <c r="A4106" s="151">
        <v>89747</v>
      </c>
      <c r="B4106" s="151" t="s">
        <v>8796</v>
      </c>
      <c r="C4106" s="151" t="s">
        <v>26</v>
      </c>
      <c r="D4106" s="152" t="s">
        <v>8797</v>
      </c>
    </row>
    <row r="4107" spans="1:4" x14ac:dyDescent="0.3">
      <c r="A4107" s="151">
        <v>89748</v>
      </c>
      <c r="B4107" s="151" t="s">
        <v>8798</v>
      </c>
      <c r="C4107" s="151" t="s">
        <v>26</v>
      </c>
      <c r="D4107" s="152" t="s">
        <v>8799</v>
      </c>
    </row>
    <row r="4108" spans="1:4" x14ac:dyDescent="0.3">
      <c r="A4108" s="151">
        <v>89749</v>
      </c>
      <c r="B4108" s="151" t="s">
        <v>8800</v>
      </c>
      <c r="C4108" s="151" t="s">
        <v>26</v>
      </c>
      <c r="D4108" s="152" t="s">
        <v>8801</v>
      </c>
    </row>
    <row r="4109" spans="1:4" x14ac:dyDescent="0.3">
      <c r="A4109" s="151">
        <v>89750</v>
      </c>
      <c r="B4109" s="151" t="s">
        <v>8802</v>
      </c>
      <c r="C4109" s="151" t="s">
        <v>26</v>
      </c>
      <c r="D4109" s="152" t="s">
        <v>8803</v>
      </c>
    </row>
    <row r="4110" spans="1:4" x14ac:dyDescent="0.3">
      <c r="A4110" s="151">
        <v>89752</v>
      </c>
      <c r="B4110" s="151" t="s">
        <v>8804</v>
      </c>
      <c r="C4110" s="151" t="s">
        <v>26</v>
      </c>
      <c r="D4110" s="152" t="s">
        <v>6692</v>
      </c>
    </row>
    <row r="4111" spans="1:4" x14ac:dyDescent="0.3">
      <c r="A4111" s="151">
        <v>89753</v>
      </c>
      <c r="B4111" s="151" t="s">
        <v>8805</v>
      </c>
      <c r="C4111" s="151" t="s">
        <v>26</v>
      </c>
      <c r="D4111" s="152" t="s">
        <v>3713</v>
      </c>
    </row>
    <row r="4112" spans="1:4" x14ac:dyDescent="0.3">
      <c r="A4112" s="151">
        <v>89754</v>
      </c>
      <c r="B4112" s="151" t="s">
        <v>8806</v>
      </c>
      <c r="C4112" s="151" t="s">
        <v>26</v>
      </c>
      <c r="D4112" s="152" t="s">
        <v>8807</v>
      </c>
    </row>
    <row r="4113" spans="1:4" x14ac:dyDescent="0.3">
      <c r="A4113" s="151">
        <v>89755</v>
      </c>
      <c r="B4113" s="151" t="s">
        <v>8808</v>
      </c>
      <c r="C4113" s="151" t="s">
        <v>26</v>
      </c>
      <c r="D4113" s="152" t="s">
        <v>8809</v>
      </c>
    </row>
    <row r="4114" spans="1:4" x14ac:dyDescent="0.3">
      <c r="A4114" s="151">
        <v>89756</v>
      </c>
      <c r="B4114" s="151" t="s">
        <v>8810</v>
      </c>
      <c r="C4114" s="151" t="s">
        <v>26</v>
      </c>
      <c r="D4114" s="152" t="s">
        <v>8219</v>
      </c>
    </row>
    <row r="4115" spans="1:4" x14ac:dyDescent="0.3">
      <c r="A4115" s="151">
        <v>89757</v>
      </c>
      <c r="B4115" s="151" t="s">
        <v>8811</v>
      </c>
      <c r="C4115" s="151" t="s">
        <v>26</v>
      </c>
      <c r="D4115" s="152" t="s">
        <v>8679</v>
      </c>
    </row>
    <row r="4116" spans="1:4" x14ac:dyDescent="0.3">
      <c r="A4116" s="151">
        <v>89758</v>
      </c>
      <c r="B4116" s="151" t="s">
        <v>8812</v>
      </c>
      <c r="C4116" s="151" t="s">
        <v>26</v>
      </c>
      <c r="D4116" s="152" t="s">
        <v>8813</v>
      </c>
    </row>
    <row r="4117" spans="1:4" x14ac:dyDescent="0.3">
      <c r="A4117" s="151">
        <v>89759</v>
      </c>
      <c r="B4117" s="151" t="s">
        <v>8814</v>
      </c>
      <c r="C4117" s="151" t="s">
        <v>26</v>
      </c>
      <c r="D4117" s="152" t="s">
        <v>8319</v>
      </c>
    </row>
    <row r="4118" spans="1:4" x14ac:dyDescent="0.3">
      <c r="A4118" s="151">
        <v>89760</v>
      </c>
      <c r="B4118" s="151" t="s">
        <v>8815</v>
      </c>
      <c r="C4118" s="151" t="s">
        <v>26</v>
      </c>
      <c r="D4118" s="152" t="s">
        <v>8816</v>
      </c>
    </row>
    <row r="4119" spans="1:4" x14ac:dyDescent="0.3">
      <c r="A4119" s="151">
        <v>89761</v>
      </c>
      <c r="B4119" s="151" t="s">
        <v>8817</v>
      </c>
      <c r="C4119" s="151" t="s">
        <v>26</v>
      </c>
      <c r="D4119" s="152" t="s">
        <v>8818</v>
      </c>
    </row>
    <row r="4120" spans="1:4" x14ac:dyDescent="0.3">
      <c r="A4120" s="151">
        <v>89762</v>
      </c>
      <c r="B4120" s="151" t="s">
        <v>8819</v>
      </c>
      <c r="C4120" s="151" t="s">
        <v>26</v>
      </c>
      <c r="D4120" s="152" t="s">
        <v>8820</v>
      </c>
    </row>
    <row r="4121" spans="1:4" x14ac:dyDescent="0.3">
      <c r="A4121" s="151">
        <v>89763</v>
      </c>
      <c r="B4121" s="151" t="s">
        <v>8821</v>
      </c>
      <c r="C4121" s="151" t="s">
        <v>26</v>
      </c>
      <c r="D4121" s="152" t="s">
        <v>8822</v>
      </c>
    </row>
    <row r="4122" spans="1:4" x14ac:dyDescent="0.3">
      <c r="A4122" s="151">
        <v>89764</v>
      </c>
      <c r="B4122" s="151" t="s">
        <v>8823</v>
      </c>
      <c r="C4122" s="151" t="s">
        <v>26</v>
      </c>
      <c r="D4122" s="152" t="s">
        <v>8824</v>
      </c>
    </row>
    <row r="4123" spans="1:4" x14ac:dyDescent="0.3">
      <c r="A4123" s="151">
        <v>89765</v>
      </c>
      <c r="B4123" s="151" t="s">
        <v>8825</v>
      </c>
      <c r="C4123" s="151" t="s">
        <v>26</v>
      </c>
      <c r="D4123" s="152" t="s">
        <v>8826</v>
      </c>
    </row>
    <row r="4124" spans="1:4" x14ac:dyDescent="0.3">
      <c r="A4124" s="151">
        <v>89767</v>
      </c>
      <c r="B4124" s="151" t="s">
        <v>8827</v>
      </c>
      <c r="C4124" s="151" t="s">
        <v>26</v>
      </c>
      <c r="D4124" s="152" t="s">
        <v>8828</v>
      </c>
    </row>
    <row r="4125" spans="1:4" x14ac:dyDescent="0.3">
      <c r="A4125" s="151">
        <v>89768</v>
      </c>
      <c r="B4125" s="151" t="s">
        <v>8829</v>
      </c>
      <c r="C4125" s="151" t="s">
        <v>26</v>
      </c>
      <c r="D4125" s="152" t="s">
        <v>8830</v>
      </c>
    </row>
    <row r="4126" spans="1:4" x14ac:dyDescent="0.3">
      <c r="A4126" s="151">
        <v>89769</v>
      </c>
      <c r="B4126" s="151" t="s">
        <v>8831</v>
      </c>
      <c r="C4126" s="151" t="s">
        <v>26</v>
      </c>
      <c r="D4126" s="152" t="s">
        <v>8832</v>
      </c>
    </row>
    <row r="4127" spans="1:4" x14ac:dyDescent="0.3">
      <c r="A4127" s="151">
        <v>89772</v>
      </c>
      <c r="B4127" s="151" t="s">
        <v>8833</v>
      </c>
      <c r="C4127" s="151" t="s">
        <v>31</v>
      </c>
      <c r="D4127" s="152" t="s">
        <v>2811</v>
      </c>
    </row>
    <row r="4128" spans="1:4" x14ac:dyDescent="0.3">
      <c r="A4128" s="151">
        <v>89774</v>
      </c>
      <c r="B4128" s="151" t="s">
        <v>8834</v>
      </c>
      <c r="C4128" s="151" t="s">
        <v>26</v>
      </c>
      <c r="D4128" s="152" t="s">
        <v>8835</v>
      </c>
    </row>
    <row r="4129" spans="1:4" x14ac:dyDescent="0.3">
      <c r="A4129" s="151">
        <v>89776</v>
      </c>
      <c r="B4129" s="151" t="s">
        <v>8836</v>
      </c>
      <c r="C4129" s="151" t="s">
        <v>26</v>
      </c>
      <c r="D4129" s="152" t="s">
        <v>4441</v>
      </c>
    </row>
    <row r="4130" spans="1:4" x14ac:dyDescent="0.3">
      <c r="A4130" s="151">
        <v>89777</v>
      </c>
      <c r="B4130" s="151" t="s">
        <v>8837</v>
      </c>
      <c r="C4130" s="151" t="s">
        <v>26</v>
      </c>
      <c r="D4130" s="152" t="s">
        <v>8838</v>
      </c>
    </row>
    <row r="4131" spans="1:4" x14ac:dyDescent="0.3">
      <c r="A4131" s="151">
        <v>89778</v>
      </c>
      <c r="B4131" s="151" t="s">
        <v>8839</v>
      </c>
      <c r="C4131" s="151" t="s">
        <v>26</v>
      </c>
      <c r="D4131" s="152" t="s">
        <v>8840</v>
      </c>
    </row>
    <row r="4132" spans="1:4" x14ac:dyDescent="0.3">
      <c r="A4132" s="151">
        <v>89779</v>
      </c>
      <c r="B4132" s="151" t="s">
        <v>8841</v>
      </c>
      <c r="C4132" s="151" t="s">
        <v>26</v>
      </c>
      <c r="D4132" s="152" t="s">
        <v>8842</v>
      </c>
    </row>
    <row r="4133" spans="1:4" x14ac:dyDescent="0.3">
      <c r="A4133" s="151">
        <v>89780</v>
      </c>
      <c r="B4133" s="151" t="s">
        <v>8843</v>
      </c>
      <c r="C4133" s="151" t="s">
        <v>26</v>
      </c>
      <c r="D4133" s="152" t="s">
        <v>1446</v>
      </c>
    </row>
    <row r="4134" spans="1:4" x14ac:dyDescent="0.3">
      <c r="A4134" s="151">
        <v>89781</v>
      </c>
      <c r="B4134" s="151" t="s">
        <v>8844</v>
      </c>
      <c r="C4134" s="151" t="s">
        <v>26</v>
      </c>
      <c r="D4134" s="152" t="s">
        <v>8845</v>
      </c>
    </row>
    <row r="4135" spans="1:4" x14ac:dyDescent="0.3">
      <c r="A4135" s="151">
        <v>89782</v>
      </c>
      <c r="B4135" s="151" t="s">
        <v>125</v>
      </c>
      <c r="C4135" s="151" t="s">
        <v>26</v>
      </c>
      <c r="D4135" s="152" t="s">
        <v>6077</v>
      </c>
    </row>
    <row r="4136" spans="1:4" x14ac:dyDescent="0.3">
      <c r="A4136" s="151">
        <v>89783</v>
      </c>
      <c r="B4136" s="151" t="s">
        <v>395</v>
      </c>
      <c r="C4136" s="151" t="s">
        <v>26</v>
      </c>
      <c r="D4136" s="152" t="s">
        <v>8846</v>
      </c>
    </row>
    <row r="4137" spans="1:4" x14ac:dyDescent="0.3">
      <c r="A4137" s="151">
        <v>89784</v>
      </c>
      <c r="B4137" s="151" t="s">
        <v>8847</v>
      </c>
      <c r="C4137" s="151" t="s">
        <v>26</v>
      </c>
      <c r="D4137" s="152" t="s">
        <v>8848</v>
      </c>
    </row>
    <row r="4138" spans="1:4" x14ac:dyDescent="0.3">
      <c r="A4138" s="151">
        <v>89785</v>
      </c>
      <c r="B4138" s="151" t="s">
        <v>8849</v>
      </c>
      <c r="C4138" s="151" t="s">
        <v>26</v>
      </c>
      <c r="D4138" s="152" t="s">
        <v>8754</v>
      </c>
    </row>
    <row r="4139" spans="1:4" x14ac:dyDescent="0.3">
      <c r="A4139" s="151">
        <v>89786</v>
      </c>
      <c r="B4139" s="151" t="s">
        <v>8850</v>
      </c>
      <c r="C4139" s="151" t="s">
        <v>26</v>
      </c>
      <c r="D4139" s="152" t="s">
        <v>8851</v>
      </c>
    </row>
    <row r="4140" spans="1:4" x14ac:dyDescent="0.3">
      <c r="A4140" s="151">
        <v>89787</v>
      </c>
      <c r="B4140" s="151" t="s">
        <v>8852</v>
      </c>
      <c r="C4140" s="151" t="s">
        <v>26</v>
      </c>
      <c r="D4140" s="152" t="s">
        <v>8853</v>
      </c>
    </row>
    <row r="4141" spans="1:4" x14ac:dyDescent="0.3">
      <c r="A4141" s="151">
        <v>89788</v>
      </c>
      <c r="B4141" s="151" t="s">
        <v>8854</v>
      </c>
      <c r="C4141" s="151" t="s">
        <v>26</v>
      </c>
      <c r="D4141" s="152" t="s">
        <v>8855</v>
      </c>
    </row>
    <row r="4142" spans="1:4" x14ac:dyDescent="0.3">
      <c r="A4142" s="151">
        <v>89789</v>
      </c>
      <c r="B4142" s="151" t="s">
        <v>8856</v>
      </c>
      <c r="C4142" s="151" t="s">
        <v>26</v>
      </c>
      <c r="D4142" s="152" t="s">
        <v>8857</v>
      </c>
    </row>
    <row r="4143" spans="1:4" x14ac:dyDescent="0.3">
      <c r="A4143" s="151">
        <v>89790</v>
      </c>
      <c r="B4143" s="151" t="s">
        <v>8858</v>
      </c>
      <c r="C4143" s="151" t="s">
        <v>26</v>
      </c>
      <c r="D4143" s="152" t="s">
        <v>8859</v>
      </c>
    </row>
    <row r="4144" spans="1:4" x14ac:dyDescent="0.3">
      <c r="A4144" s="151">
        <v>89791</v>
      </c>
      <c r="B4144" s="151" t="s">
        <v>8860</v>
      </c>
      <c r="C4144" s="151" t="s">
        <v>26</v>
      </c>
      <c r="D4144" s="152" t="s">
        <v>8861</v>
      </c>
    </row>
    <row r="4145" spans="1:4" x14ac:dyDescent="0.3">
      <c r="A4145" s="151">
        <v>89792</v>
      </c>
      <c r="B4145" s="151" t="s">
        <v>8862</v>
      </c>
      <c r="C4145" s="151" t="s">
        <v>26</v>
      </c>
      <c r="D4145" s="152" t="s">
        <v>8863</v>
      </c>
    </row>
    <row r="4146" spans="1:4" x14ac:dyDescent="0.3">
      <c r="A4146" s="151">
        <v>89793</v>
      </c>
      <c r="B4146" s="151" t="s">
        <v>8864</v>
      </c>
      <c r="C4146" s="151" t="s">
        <v>26</v>
      </c>
      <c r="D4146" s="152" t="s">
        <v>8865</v>
      </c>
    </row>
    <row r="4147" spans="1:4" x14ac:dyDescent="0.3">
      <c r="A4147" s="151">
        <v>89794</v>
      </c>
      <c r="B4147" s="151" t="s">
        <v>8866</v>
      </c>
      <c r="C4147" s="151" t="s">
        <v>26</v>
      </c>
      <c r="D4147" s="152" t="s">
        <v>8867</v>
      </c>
    </row>
    <row r="4148" spans="1:4" x14ac:dyDescent="0.3">
      <c r="A4148" s="151">
        <v>89795</v>
      </c>
      <c r="B4148" s="151" t="s">
        <v>396</v>
      </c>
      <c r="C4148" s="151" t="s">
        <v>26</v>
      </c>
      <c r="D4148" s="152" t="s">
        <v>6967</v>
      </c>
    </row>
    <row r="4149" spans="1:4" x14ac:dyDescent="0.3">
      <c r="A4149" s="151">
        <v>89796</v>
      </c>
      <c r="B4149" s="151" t="s">
        <v>8868</v>
      </c>
      <c r="C4149" s="151" t="s">
        <v>26</v>
      </c>
      <c r="D4149" s="152" t="s">
        <v>8869</v>
      </c>
    </row>
    <row r="4150" spans="1:4" x14ac:dyDescent="0.3">
      <c r="A4150" s="151">
        <v>89797</v>
      </c>
      <c r="B4150" s="151" t="s">
        <v>394</v>
      </c>
      <c r="C4150" s="151" t="s">
        <v>26</v>
      </c>
      <c r="D4150" s="152" t="s">
        <v>8870</v>
      </c>
    </row>
    <row r="4151" spans="1:4" x14ac:dyDescent="0.3">
      <c r="A4151" s="151">
        <v>89801</v>
      </c>
      <c r="B4151" s="151" t="s">
        <v>8871</v>
      </c>
      <c r="C4151" s="151" t="s">
        <v>26</v>
      </c>
      <c r="D4151" s="152" t="s">
        <v>8316</v>
      </c>
    </row>
    <row r="4152" spans="1:4" x14ac:dyDescent="0.3">
      <c r="A4152" s="151">
        <v>89802</v>
      </c>
      <c r="B4152" s="151" t="s">
        <v>8872</v>
      </c>
      <c r="C4152" s="151" t="s">
        <v>26</v>
      </c>
      <c r="D4152" s="152" t="s">
        <v>8873</v>
      </c>
    </row>
    <row r="4153" spans="1:4" x14ac:dyDescent="0.3">
      <c r="A4153" s="151">
        <v>89803</v>
      </c>
      <c r="B4153" s="151" t="s">
        <v>8874</v>
      </c>
      <c r="C4153" s="151" t="s">
        <v>26</v>
      </c>
      <c r="D4153" s="152" t="s">
        <v>8875</v>
      </c>
    </row>
    <row r="4154" spans="1:4" x14ac:dyDescent="0.3">
      <c r="A4154" s="151">
        <v>89804</v>
      </c>
      <c r="B4154" s="151" t="s">
        <v>8876</v>
      </c>
      <c r="C4154" s="151" t="s">
        <v>26</v>
      </c>
      <c r="D4154" s="152" t="s">
        <v>4035</v>
      </c>
    </row>
    <row r="4155" spans="1:4" x14ac:dyDescent="0.3">
      <c r="A4155" s="151">
        <v>89805</v>
      </c>
      <c r="B4155" s="151" t="s">
        <v>8877</v>
      </c>
      <c r="C4155" s="151" t="s">
        <v>26</v>
      </c>
      <c r="D4155" s="152" t="s">
        <v>8878</v>
      </c>
    </row>
    <row r="4156" spans="1:4" x14ac:dyDescent="0.3">
      <c r="A4156" s="151">
        <v>89806</v>
      </c>
      <c r="B4156" s="151" t="s">
        <v>8879</v>
      </c>
      <c r="C4156" s="151" t="s">
        <v>26</v>
      </c>
      <c r="D4156" s="152" t="s">
        <v>8880</v>
      </c>
    </row>
    <row r="4157" spans="1:4" x14ac:dyDescent="0.3">
      <c r="A4157" s="151">
        <v>89807</v>
      </c>
      <c r="B4157" s="151" t="s">
        <v>8881</v>
      </c>
      <c r="C4157" s="151" t="s">
        <v>26</v>
      </c>
      <c r="D4157" s="152" t="s">
        <v>8882</v>
      </c>
    </row>
    <row r="4158" spans="1:4" x14ac:dyDescent="0.3">
      <c r="A4158" s="151">
        <v>89808</v>
      </c>
      <c r="B4158" s="151" t="s">
        <v>8883</v>
      </c>
      <c r="C4158" s="151" t="s">
        <v>26</v>
      </c>
      <c r="D4158" s="152" t="s">
        <v>8884</v>
      </c>
    </row>
    <row r="4159" spans="1:4" x14ac:dyDescent="0.3">
      <c r="A4159" s="151">
        <v>89809</v>
      </c>
      <c r="B4159" s="151" t="s">
        <v>8885</v>
      </c>
      <c r="C4159" s="151" t="s">
        <v>26</v>
      </c>
      <c r="D4159" s="152" t="s">
        <v>8886</v>
      </c>
    </row>
    <row r="4160" spans="1:4" x14ac:dyDescent="0.3">
      <c r="A4160" s="151">
        <v>89810</v>
      </c>
      <c r="B4160" s="151" t="s">
        <v>8887</v>
      </c>
      <c r="C4160" s="151" t="s">
        <v>26</v>
      </c>
      <c r="D4160" s="152" t="s">
        <v>8888</v>
      </c>
    </row>
    <row r="4161" spans="1:4" x14ac:dyDescent="0.3">
      <c r="A4161" s="151">
        <v>89811</v>
      </c>
      <c r="B4161" s="151" t="s">
        <v>369</v>
      </c>
      <c r="C4161" s="151" t="s">
        <v>26</v>
      </c>
      <c r="D4161" s="152" t="s">
        <v>8889</v>
      </c>
    </row>
    <row r="4162" spans="1:4" x14ac:dyDescent="0.3">
      <c r="A4162" s="151">
        <v>89812</v>
      </c>
      <c r="B4162" s="151" t="s">
        <v>8890</v>
      </c>
      <c r="C4162" s="151" t="s">
        <v>26</v>
      </c>
      <c r="D4162" s="152" t="s">
        <v>8891</v>
      </c>
    </row>
    <row r="4163" spans="1:4" x14ac:dyDescent="0.3">
      <c r="A4163" s="151">
        <v>89813</v>
      </c>
      <c r="B4163" s="151" t="s">
        <v>8892</v>
      </c>
      <c r="C4163" s="151" t="s">
        <v>26</v>
      </c>
      <c r="D4163" s="152" t="s">
        <v>8893</v>
      </c>
    </row>
    <row r="4164" spans="1:4" x14ac:dyDescent="0.3">
      <c r="A4164" s="151">
        <v>89814</v>
      </c>
      <c r="B4164" s="151" t="s">
        <v>8894</v>
      </c>
      <c r="C4164" s="151" t="s">
        <v>26</v>
      </c>
      <c r="D4164" s="152" t="s">
        <v>8895</v>
      </c>
    </row>
    <row r="4165" spans="1:4" x14ac:dyDescent="0.3">
      <c r="A4165" s="151">
        <v>89815</v>
      </c>
      <c r="B4165" s="151" t="s">
        <v>8896</v>
      </c>
      <c r="C4165" s="151" t="s">
        <v>26</v>
      </c>
      <c r="D4165" s="152" t="s">
        <v>8897</v>
      </c>
    </row>
    <row r="4166" spans="1:4" x14ac:dyDescent="0.3">
      <c r="A4166" s="151">
        <v>89816</v>
      </c>
      <c r="B4166" s="151" t="s">
        <v>8898</v>
      </c>
      <c r="C4166" s="151" t="s">
        <v>26</v>
      </c>
      <c r="D4166" s="152" t="s">
        <v>8899</v>
      </c>
    </row>
    <row r="4167" spans="1:4" x14ac:dyDescent="0.3">
      <c r="A4167" s="151">
        <v>89817</v>
      </c>
      <c r="B4167" s="151" t="s">
        <v>8900</v>
      </c>
      <c r="C4167" s="151" t="s">
        <v>26</v>
      </c>
      <c r="D4167" s="152" t="s">
        <v>8901</v>
      </c>
    </row>
    <row r="4168" spans="1:4" x14ac:dyDescent="0.3">
      <c r="A4168" s="151">
        <v>89818</v>
      </c>
      <c r="B4168" s="151" t="s">
        <v>8902</v>
      </c>
      <c r="C4168" s="151" t="s">
        <v>26</v>
      </c>
      <c r="D4168" s="152" t="s">
        <v>8903</v>
      </c>
    </row>
    <row r="4169" spans="1:4" x14ac:dyDescent="0.3">
      <c r="A4169" s="151">
        <v>89819</v>
      </c>
      <c r="B4169" s="151" t="s">
        <v>8904</v>
      </c>
      <c r="C4169" s="151" t="s">
        <v>26</v>
      </c>
      <c r="D4169" s="152" t="s">
        <v>7864</v>
      </c>
    </row>
    <row r="4170" spans="1:4" x14ac:dyDescent="0.3">
      <c r="A4170" s="151">
        <v>89821</v>
      </c>
      <c r="B4170" s="151" t="s">
        <v>8905</v>
      </c>
      <c r="C4170" s="151" t="s">
        <v>26</v>
      </c>
      <c r="D4170" s="152" t="s">
        <v>8459</v>
      </c>
    </row>
    <row r="4171" spans="1:4" x14ac:dyDescent="0.3">
      <c r="A4171" s="151">
        <v>89822</v>
      </c>
      <c r="B4171" s="151" t="s">
        <v>8906</v>
      </c>
      <c r="C4171" s="151" t="s">
        <v>26</v>
      </c>
      <c r="D4171" s="152" t="s">
        <v>8907</v>
      </c>
    </row>
    <row r="4172" spans="1:4" x14ac:dyDescent="0.3">
      <c r="A4172" s="151">
        <v>89823</v>
      </c>
      <c r="B4172" s="151" t="s">
        <v>8908</v>
      </c>
      <c r="C4172" s="151" t="s">
        <v>26</v>
      </c>
      <c r="D4172" s="152" t="s">
        <v>8909</v>
      </c>
    </row>
    <row r="4173" spans="1:4" x14ac:dyDescent="0.3">
      <c r="A4173" s="151">
        <v>89824</v>
      </c>
      <c r="B4173" s="151" t="s">
        <v>8910</v>
      </c>
      <c r="C4173" s="151" t="s">
        <v>26</v>
      </c>
      <c r="D4173" s="152" t="s">
        <v>1539</v>
      </c>
    </row>
    <row r="4174" spans="1:4" x14ac:dyDescent="0.3">
      <c r="A4174" s="151">
        <v>89825</v>
      </c>
      <c r="B4174" s="151" t="s">
        <v>129</v>
      </c>
      <c r="C4174" s="151" t="s">
        <v>26</v>
      </c>
      <c r="D4174" s="152" t="s">
        <v>6705</v>
      </c>
    </row>
    <row r="4175" spans="1:4" x14ac:dyDescent="0.3">
      <c r="A4175" s="151">
        <v>89826</v>
      </c>
      <c r="B4175" s="151" t="s">
        <v>8911</v>
      </c>
      <c r="C4175" s="151" t="s">
        <v>26</v>
      </c>
      <c r="D4175" s="152" t="s">
        <v>8912</v>
      </c>
    </row>
    <row r="4176" spans="1:4" x14ac:dyDescent="0.3">
      <c r="A4176" s="151">
        <v>89827</v>
      </c>
      <c r="B4176" s="151" t="s">
        <v>8913</v>
      </c>
      <c r="C4176" s="151" t="s">
        <v>26</v>
      </c>
      <c r="D4176" s="152" t="s">
        <v>3390</v>
      </c>
    </row>
    <row r="4177" spans="1:4" x14ac:dyDescent="0.3">
      <c r="A4177" s="151">
        <v>89828</v>
      </c>
      <c r="B4177" s="151" t="s">
        <v>8914</v>
      </c>
      <c r="C4177" s="151" t="s">
        <v>26</v>
      </c>
      <c r="D4177" s="152" t="s">
        <v>8915</v>
      </c>
    </row>
    <row r="4178" spans="1:4" x14ac:dyDescent="0.3">
      <c r="A4178" s="151">
        <v>89829</v>
      </c>
      <c r="B4178" s="151" t="s">
        <v>407</v>
      </c>
      <c r="C4178" s="151" t="s">
        <v>26</v>
      </c>
      <c r="D4178" s="152" t="s">
        <v>8916</v>
      </c>
    </row>
    <row r="4179" spans="1:4" x14ac:dyDescent="0.3">
      <c r="A4179" s="151">
        <v>89830</v>
      </c>
      <c r="B4179" s="151" t="s">
        <v>8917</v>
      </c>
      <c r="C4179" s="151" t="s">
        <v>26</v>
      </c>
      <c r="D4179" s="152" t="s">
        <v>8918</v>
      </c>
    </row>
    <row r="4180" spans="1:4" x14ac:dyDescent="0.3">
      <c r="A4180" s="151">
        <v>89831</v>
      </c>
      <c r="B4180" s="151" t="s">
        <v>8919</v>
      </c>
      <c r="C4180" s="151" t="s">
        <v>26</v>
      </c>
      <c r="D4180" s="152" t="s">
        <v>8920</v>
      </c>
    </row>
    <row r="4181" spans="1:4" x14ac:dyDescent="0.3">
      <c r="A4181" s="151">
        <v>89832</v>
      </c>
      <c r="B4181" s="151" t="s">
        <v>8921</v>
      </c>
      <c r="C4181" s="151" t="s">
        <v>26</v>
      </c>
      <c r="D4181" s="152" t="s">
        <v>8922</v>
      </c>
    </row>
    <row r="4182" spans="1:4" x14ac:dyDescent="0.3">
      <c r="A4182" s="151">
        <v>89833</v>
      </c>
      <c r="B4182" s="151" t="s">
        <v>8923</v>
      </c>
      <c r="C4182" s="151" t="s">
        <v>26</v>
      </c>
      <c r="D4182" s="152" t="s">
        <v>8924</v>
      </c>
    </row>
    <row r="4183" spans="1:4" x14ac:dyDescent="0.3">
      <c r="A4183" s="151">
        <v>89834</v>
      </c>
      <c r="B4183" s="151" t="s">
        <v>8925</v>
      </c>
      <c r="C4183" s="151" t="s">
        <v>26</v>
      </c>
      <c r="D4183" s="152" t="s">
        <v>8926</v>
      </c>
    </row>
    <row r="4184" spans="1:4" x14ac:dyDescent="0.3">
      <c r="A4184" s="151">
        <v>89835</v>
      </c>
      <c r="B4184" s="151" t="s">
        <v>8927</v>
      </c>
      <c r="C4184" s="151" t="s">
        <v>26</v>
      </c>
      <c r="D4184" s="152" t="s">
        <v>1637</v>
      </c>
    </row>
    <row r="4185" spans="1:4" x14ac:dyDescent="0.3">
      <c r="A4185" s="151">
        <v>89836</v>
      </c>
      <c r="B4185" s="151" t="s">
        <v>8928</v>
      </c>
      <c r="C4185" s="151" t="s">
        <v>26</v>
      </c>
      <c r="D4185" s="152" t="s">
        <v>8929</v>
      </c>
    </row>
    <row r="4186" spans="1:4" x14ac:dyDescent="0.3">
      <c r="A4186" s="151">
        <v>89837</v>
      </c>
      <c r="B4186" s="151" t="s">
        <v>8930</v>
      </c>
      <c r="C4186" s="151" t="s">
        <v>26</v>
      </c>
      <c r="D4186" s="152" t="s">
        <v>8931</v>
      </c>
    </row>
    <row r="4187" spans="1:4" x14ac:dyDescent="0.3">
      <c r="A4187" s="151">
        <v>89838</v>
      </c>
      <c r="B4187" s="151" t="s">
        <v>8932</v>
      </c>
      <c r="C4187" s="151" t="s">
        <v>26</v>
      </c>
      <c r="D4187" s="152" t="s">
        <v>8933</v>
      </c>
    </row>
    <row r="4188" spans="1:4" x14ac:dyDescent="0.3">
      <c r="A4188" s="151">
        <v>89839</v>
      </c>
      <c r="B4188" s="151" t="s">
        <v>8934</v>
      </c>
      <c r="C4188" s="151" t="s">
        <v>26</v>
      </c>
      <c r="D4188" s="152" t="s">
        <v>8935</v>
      </c>
    </row>
    <row r="4189" spans="1:4" x14ac:dyDescent="0.3">
      <c r="A4189" s="151">
        <v>89840</v>
      </c>
      <c r="B4189" s="151" t="s">
        <v>8936</v>
      </c>
      <c r="C4189" s="151" t="s">
        <v>26</v>
      </c>
      <c r="D4189" s="152" t="s">
        <v>8937</v>
      </c>
    </row>
    <row r="4190" spans="1:4" x14ac:dyDescent="0.3">
      <c r="A4190" s="151">
        <v>89841</v>
      </c>
      <c r="B4190" s="151" t="s">
        <v>8938</v>
      </c>
      <c r="C4190" s="151" t="s">
        <v>26</v>
      </c>
      <c r="D4190" s="152" t="s">
        <v>8939</v>
      </c>
    </row>
    <row r="4191" spans="1:4" x14ac:dyDescent="0.3">
      <c r="A4191" s="151">
        <v>89842</v>
      </c>
      <c r="B4191" s="151" t="s">
        <v>8940</v>
      </c>
      <c r="C4191" s="151" t="s">
        <v>26</v>
      </c>
      <c r="D4191" s="152" t="s">
        <v>8941</v>
      </c>
    </row>
    <row r="4192" spans="1:4" x14ac:dyDescent="0.3">
      <c r="A4192" s="151">
        <v>89844</v>
      </c>
      <c r="B4192" s="151" t="s">
        <v>8942</v>
      </c>
      <c r="C4192" s="151" t="s">
        <v>26</v>
      </c>
      <c r="D4192" s="152" t="s">
        <v>8943</v>
      </c>
    </row>
    <row r="4193" spans="1:4" x14ac:dyDescent="0.3">
      <c r="A4193" s="151">
        <v>89845</v>
      </c>
      <c r="B4193" s="151" t="s">
        <v>8944</v>
      </c>
      <c r="C4193" s="151" t="s">
        <v>26</v>
      </c>
      <c r="D4193" s="152" t="s">
        <v>8945</v>
      </c>
    </row>
    <row r="4194" spans="1:4" x14ac:dyDescent="0.3">
      <c r="A4194" s="151">
        <v>89846</v>
      </c>
      <c r="B4194" s="151" t="s">
        <v>8946</v>
      </c>
      <c r="C4194" s="151" t="s">
        <v>26</v>
      </c>
      <c r="D4194" s="152" t="s">
        <v>5657</v>
      </c>
    </row>
    <row r="4195" spans="1:4" x14ac:dyDescent="0.3">
      <c r="A4195" s="151">
        <v>89847</v>
      </c>
      <c r="B4195" s="151" t="s">
        <v>8947</v>
      </c>
      <c r="C4195" s="151" t="s">
        <v>26</v>
      </c>
      <c r="D4195" s="152" t="s">
        <v>8948</v>
      </c>
    </row>
    <row r="4196" spans="1:4" x14ac:dyDescent="0.3">
      <c r="A4196" s="151">
        <v>89850</v>
      </c>
      <c r="B4196" s="151" t="s">
        <v>8949</v>
      </c>
      <c r="C4196" s="151" t="s">
        <v>26</v>
      </c>
      <c r="D4196" s="152" t="s">
        <v>8950</v>
      </c>
    </row>
    <row r="4197" spans="1:4" x14ac:dyDescent="0.3">
      <c r="A4197" s="151">
        <v>89851</v>
      </c>
      <c r="B4197" s="151" t="s">
        <v>8951</v>
      </c>
      <c r="C4197" s="151" t="s">
        <v>26</v>
      </c>
      <c r="D4197" s="152" t="s">
        <v>8952</v>
      </c>
    </row>
    <row r="4198" spans="1:4" x14ac:dyDescent="0.3">
      <c r="A4198" s="151">
        <v>89852</v>
      </c>
      <c r="B4198" s="151" t="s">
        <v>8953</v>
      </c>
      <c r="C4198" s="151" t="s">
        <v>26</v>
      </c>
      <c r="D4198" s="152" t="s">
        <v>8954</v>
      </c>
    </row>
    <row r="4199" spans="1:4" x14ac:dyDescent="0.3">
      <c r="A4199" s="151">
        <v>89853</v>
      </c>
      <c r="B4199" s="151" t="s">
        <v>8955</v>
      </c>
      <c r="C4199" s="151" t="s">
        <v>26</v>
      </c>
      <c r="D4199" s="152" t="s">
        <v>8956</v>
      </c>
    </row>
    <row r="4200" spans="1:4" x14ac:dyDescent="0.3">
      <c r="A4200" s="151">
        <v>89854</v>
      </c>
      <c r="B4200" s="151" t="s">
        <v>8957</v>
      </c>
      <c r="C4200" s="151" t="s">
        <v>26</v>
      </c>
      <c r="D4200" s="152" t="s">
        <v>8958</v>
      </c>
    </row>
    <row r="4201" spans="1:4" x14ac:dyDescent="0.3">
      <c r="A4201" s="151">
        <v>89855</v>
      </c>
      <c r="B4201" s="151" t="s">
        <v>8959</v>
      </c>
      <c r="C4201" s="151" t="s">
        <v>26</v>
      </c>
      <c r="D4201" s="152" t="s">
        <v>8960</v>
      </c>
    </row>
    <row r="4202" spans="1:4" x14ac:dyDescent="0.3">
      <c r="A4202" s="151">
        <v>89856</v>
      </c>
      <c r="B4202" s="151" t="s">
        <v>8961</v>
      </c>
      <c r="C4202" s="151" t="s">
        <v>26</v>
      </c>
      <c r="D4202" s="152" t="s">
        <v>4035</v>
      </c>
    </row>
    <row r="4203" spans="1:4" x14ac:dyDescent="0.3">
      <c r="A4203" s="151">
        <v>89857</v>
      </c>
      <c r="B4203" s="151" t="s">
        <v>8962</v>
      </c>
      <c r="C4203" s="151" t="s">
        <v>26</v>
      </c>
      <c r="D4203" s="152" t="s">
        <v>8963</v>
      </c>
    </row>
    <row r="4204" spans="1:4" x14ac:dyDescent="0.3">
      <c r="A4204" s="151">
        <v>89860</v>
      </c>
      <c r="B4204" s="151" t="s">
        <v>8964</v>
      </c>
      <c r="C4204" s="151" t="s">
        <v>26</v>
      </c>
      <c r="D4204" s="152" t="s">
        <v>8965</v>
      </c>
    </row>
    <row r="4205" spans="1:4" x14ac:dyDescent="0.3">
      <c r="A4205" s="151">
        <v>89861</v>
      </c>
      <c r="B4205" s="151" t="s">
        <v>8966</v>
      </c>
      <c r="C4205" s="151" t="s">
        <v>26</v>
      </c>
      <c r="D4205" s="152" t="s">
        <v>8967</v>
      </c>
    </row>
    <row r="4206" spans="1:4" x14ac:dyDescent="0.3">
      <c r="A4206" s="151">
        <v>89866</v>
      </c>
      <c r="B4206" s="151" t="s">
        <v>8968</v>
      </c>
      <c r="C4206" s="151" t="s">
        <v>26</v>
      </c>
      <c r="D4206" s="152" t="s">
        <v>8657</v>
      </c>
    </row>
    <row r="4207" spans="1:4" x14ac:dyDescent="0.3">
      <c r="A4207" s="151">
        <v>89867</v>
      </c>
      <c r="B4207" s="151" t="s">
        <v>8969</v>
      </c>
      <c r="C4207" s="151" t="s">
        <v>26</v>
      </c>
      <c r="D4207" s="152" t="s">
        <v>6193</v>
      </c>
    </row>
    <row r="4208" spans="1:4" x14ac:dyDescent="0.3">
      <c r="A4208" s="151">
        <v>89868</v>
      </c>
      <c r="B4208" s="151" t="s">
        <v>8970</v>
      </c>
      <c r="C4208" s="151" t="s">
        <v>26</v>
      </c>
      <c r="D4208" s="152" t="s">
        <v>1569</v>
      </c>
    </row>
    <row r="4209" spans="1:4" x14ac:dyDescent="0.3">
      <c r="A4209" s="151">
        <v>89869</v>
      </c>
      <c r="B4209" s="151" t="s">
        <v>131</v>
      </c>
      <c r="C4209" s="151" t="s">
        <v>26</v>
      </c>
      <c r="D4209" s="152" t="s">
        <v>6879</v>
      </c>
    </row>
    <row r="4210" spans="1:4" x14ac:dyDescent="0.3">
      <c r="A4210" s="151">
        <v>89979</v>
      </c>
      <c r="B4210" s="151" t="s">
        <v>8971</v>
      </c>
      <c r="C4210" s="151" t="s">
        <v>26</v>
      </c>
      <c r="D4210" s="152" t="s">
        <v>6941</v>
      </c>
    </row>
    <row r="4211" spans="1:4" x14ac:dyDescent="0.3">
      <c r="A4211" s="151">
        <v>89981</v>
      </c>
      <c r="B4211" s="151" t="s">
        <v>8972</v>
      </c>
      <c r="C4211" s="151" t="s">
        <v>26</v>
      </c>
      <c r="D4211" s="152" t="s">
        <v>8973</v>
      </c>
    </row>
    <row r="4212" spans="1:4" x14ac:dyDescent="0.3">
      <c r="A4212" s="151">
        <v>90373</v>
      </c>
      <c r="B4212" s="151" t="s">
        <v>110</v>
      </c>
      <c r="C4212" s="151" t="s">
        <v>26</v>
      </c>
      <c r="D4212" s="152" t="s">
        <v>8974</v>
      </c>
    </row>
    <row r="4213" spans="1:4" x14ac:dyDescent="0.3">
      <c r="A4213" s="151">
        <v>90374</v>
      </c>
      <c r="B4213" s="151" t="s">
        <v>8975</v>
      </c>
      <c r="C4213" s="151" t="s">
        <v>26</v>
      </c>
      <c r="D4213" s="152" t="s">
        <v>8976</v>
      </c>
    </row>
    <row r="4214" spans="1:4" x14ac:dyDescent="0.3">
      <c r="A4214" s="151">
        <v>92287</v>
      </c>
      <c r="B4214" s="151" t="s">
        <v>8977</v>
      </c>
      <c r="C4214" s="151" t="s">
        <v>26</v>
      </c>
      <c r="D4214" s="152" t="s">
        <v>8978</v>
      </c>
    </row>
    <row r="4215" spans="1:4" x14ac:dyDescent="0.3">
      <c r="A4215" s="151">
        <v>92288</v>
      </c>
      <c r="B4215" s="151" t="s">
        <v>8979</v>
      </c>
      <c r="C4215" s="151" t="s">
        <v>26</v>
      </c>
      <c r="D4215" s="152" t="s">
        <v>8980</v>
      </c>
    </row>
    <row r="4216" spans="1:4" x14ac:dyDescent="0.3">
      <c r="A4216" s="151">
        <v>92289</v>
      </c>
      <c r="B4216" s="151" t="s">
        <v>8981</v>
      </c>
      <c r="C4216" s="151" t="s">
        <v>26</v>
      </c>
      <c r="D4216" s="152" t="s">
        <v>1764</v>
      </c>
    </row>
    <row r="4217" spans="1:4" x14ac:dyDescent="0.3">
      <c r="A4217" s="151">
        <v>92290</v>
      </c>
      <c r="B4217" s="151" t="s">
        <v>8982</v>
      </c>
      <c r="C4217" s="151" t="s">
        <v>26</v>
      </c>
      <c r="D4217" s="152" t="s">
        <v>8983</v>
      </c>
    </row>
    <row r="4218" spans="1:4" x14ac:dyDescent="0.3">
      <c r="A4218" s="151">
        <v>92291</v>
      </c>
      <c r="B4218" s="151" t="s">
        <v>8984</v>
      </c>
      <c r="C4218" s="151" t="s">
        <v>26</v>
      </c>
      <c r="D4218" s="152" t="s">
        <v>8985</v>
      </c>
    </row>
    <row r="4219" spans="1:4" x14ac:dyDescent="0.3">
      <c r="A4219" s="151">
        <v>92292</v>
      </c>
      <c r="B4219" s="151" t="s">
        <v>8986</v>
      </c>
      <c r="C4219" s="151" t="s">
        <v>26</v>
      </c>
      <c r="D4219" s="152" t="s">
        <v>8987</v>
      </c>
    </row>
    <row r="4220" spans="1:4" x14ac:dyDescent="0.3">
      <c r="A4220" s="151">
        <v>92293</v>
      </c>
      <c r="B4220" s="151" t="s">
        <v>8988</v>
      </c>
      <c r="C4220" s="151" t="s">
        <v>26</v>
      </c>
      <c r="D4220" s="152" t="s">
        <v>8989</v>
      </c>
    </row>
    <row r="4221" spans="1:4" x14ac:dyDescent="0.3">
      <c r="A4221" s="151">
        <v>92294</v>
      </c>
      <c r="B4221" s="151" t="s">
        <v>8990</v>
      </c>
      <c r="C4221" s="151" t="s">
        <v>26</v>
      </c>
      <c r="D4221" s="152" t="s">
        <v>1579</v>
      </c>
    </row>
    <row r="4222" spans="1:4" x14ac:dyDescent="0.3">
      <c r="A4222" s="151">
        <v>92295</v>
      </c>
      <c r="B4222" s="151" t="s">
        <v>8991</v>
      </c>
      <c r="C4222" s="151" t="s">
        <v>26</v>
      </c>
      <c r="D4222" s="152" t="s">
        <v>8992</v>
      </c>
    </row>
    <row r="4223" spans="1:4" x14ac:dyDescent="0.3">
      <c r="A4223" s="151">
        <v>92296</v>
      </c>
      <c r="B4223" s="151" t="s">
        <v>8993</v>
      </c>
      <c r="C4223" s="151" t="s">
        <v>26</v>
      </c>
      <c r="D4223" s="152" t="s">
        <v>8994</v>
      </c>
    </row>
    <row r="4224" spans="1:4" x14ac:dyDescent="0.3">
      <c r="A4224" s="151">
        <v>92297</v>
      </c>
      <c r="B4224" s="151" t="s">
        <v>8995</v>
      </c>
      <c r="C4224" s="151" t="s">
        <v>26</v>
      </c>
      <c r="D4224" s="152" t="s">
        <v>1382</v>
      </c>
    </row>
    <row r="4225" spans="1:4" x14ac:dyDescent="0.3">
      <c r="A4225" s="151">
        <v>92298</v>
      </c>
      <c r="B4225" s="151" t="s">
        <v>8996</v>
      </c>
      <c r="C4225" s="151" t="s">
        <v>26</v>
      </c>
      <c r="D4225" s="152" t="s">
        <v>8997</v>
      </c>
    </row>
    <row r="4226" spans="1:4" x14ac:dyDescent="0.3">
      <c r="A4226" s="151">
        <v>92299</v>
      </c>
      <c r="B4226" s="151" t="s">
        <v>8998</v>
      </c>
      <c r="C4226" s="151" t="s">
        <v>26</v>
      </c>
      <c r="D4226" s="152" t="s">
        <v>8999</v>
      </c>
    </row>
    <row r="4227" spans="1:4" x14ac:dyDescent="0.3">
      <c r="A4227" s="151">
        <v>92300</v>
      </c>
      <c r="B4227" s="151" t="s">
        <v>9000</v>
      </c>
      <c r="C4227" s="151" t="s">
        <v>26</v>
      </c>
      <c r="D4227" s="152" t="s">
        <v>9001</v>
      </c>
    </row>
    <row r="4228" spans="1:4" x14ac:dyDescent="0.3">
      <c r="A4228" s="151">
        <v>92301</v>
      </c>
      <c r="B4228" s="151" t="s">
        <v>9002</v>
      </c>
      <c r="C4228" s="151" t="s">
        <v>26</v>
      </c>
      <c r="D4228" s="152" t="s">
        <v>9003</v>
      </c>
    </row>
    <row r="4229" spans="1:4" x14ac:dyDescent="0.3">
      <c r="A4229" s="151">
        <v>92302</v>
      </c>
      <c r="B4229" s="151" t="s">
        <v>9004</v>
      </c>
      <c r="C4229" s="151" t="s">
        <v>26</v>
      </c>
      <c r="D4229" s="152" t="s">
        <v>9005</v>
      </c>
    </row>
    <row r="4230" spans="1:4" x14ac:dyDescent="0.3">
      <c r="A4230" s="151">
        <v>92303</v>
      </c>
      <c r="B4230" s="151" t="s">
        <v>9006</v>
      </c>
      <c r="C4230" s="151" t="s">
        <v>26</v>
      </c>
      <c r="D4230" s="152" t="s">
        <v>9007</v>
      </c>
    </row>
    <row r="4231" spans="1:4" x14ac:dyDescent="0.3">
      <c r="A4231" s="151">
        <v>92304</v>
      </c>
      <c r="B4231" s="151" t="s">
        <v>9008</v>
      </c>
      <c r="C4231" s="151" t="s">
        <v>26</v>
      </c>
      <c r="D4231" s="152" t="s">
        <v>9009</v>
      </c>
    </row>
    <row r="4232" spans="1:4" x14ac:dyDescent="0.3">
      <c r="A4232" s="151">
        <v>92311</v>
      </c>
      <c r="B4232" s="151" t="s">
        <v>9010</v>
      </c>
      <c r="C4232" s="151" t="s">
        <v>26</v>
      </c>
      <c r="D4232" s="152" t="s">
        <v>9011</v>
      </c>
    </row>
    <row r="4233" spans="1:4" x14ac:dyDescent="0.3">
      <c r="A4233" s="151">
        <v>92312</v>
      </c>
      <c r="B4233" s="151" t="s">
        <v>9012</v>
      </c>
      <c r="C4233" s="151" t="s">
        <v>26</v>
      </c>
      <c r="D4233" s="152" t="s">
        <v>9013</v>
      </c>
    </row>
    <row r="4234" spans="1:4" x14ac:dyDescent="0.3">
      <c r="A4234" s="151">
        <v>92313</v>
      </c>
      <c r="B4234" s="151" t="s">
        <v>9014</v>
      </c>
      <c r="C4234" s="151" t="s">
        <v>26</v>
      </c>
      <c r="D4234" s="152" t="s">
        <v>9015</v>
      </c>
    </row>
    <row r="4235" spans="1:4" x14ac:dyDescent="0.3">
      <c r="A4235" s="151">
        <v>92314</v>
      </c>
      <c r="B4235" s="151" t="s">
        <v>9016</v>
      </c>
      <c r="C4235" s="151" t="s">
        <v>26</v>
      </c>
      <c r="D4235" s="152" t="s">
        <v>9017</v>
      </c>
    </row>
    <row r="4236" spans="1:4" x14ac:dyDescent="0.3">
      <c r="A4236" s="151">
        <v>92315</v>
      </c>
      <c r="B4236" s="151" t="s">
        <v>9018</v>
      </c>
      <c r="C4236" s="151" t="s">
        <v>26</v>
      </c>
      <c r="D4236" s="152" t="s">
        <v>9019</v>
      </c>
    </row>
    <row r="4237" spans="1:4" x14ac:dyDescent="0.3">
      <c r="A4237" s="151">
        <v>92316</v>
      </c>
      <c r="B4237" s="151" t="s">
        <v>9020</v>
      </c>
      <c r="C4237" s="151" t="s">
        <v>26</v>
      </c>
      <c r="D4237" s="152" t="s">
        <v>9021</v>
      </c>
    </row>
    <row r="4238" spans="1:4" x14ac:dyDescent="0.3">
      <c r="A4238" s="151">
        <v>92317</v>
      </c>
      <c r="B4238" s="151" t="s">
        <v>9022</v>
      </c>
      <c r="C4238" s="151" t="s">
        <v>26</v>
      </c>
      <c r="D4238" s="152" t="s">
        <v>9023</v>
      </c>
    </row>
    <row r="4239" spans="1:4" x14ac:dyDescent="0.3">
      <c r="A4239" s="151">
        <v>92318</v>
      </c>
      <c r="B4239" s="151" t="s">
        <v>9024</v>
      </c>
      <c r="C4239" s="151" t="s">
        <v>26</v>
      </c>
      <c r="D4239" s="152" t="s">
        <v>9025</v>
      </c>
    </row>
    <row r="4240" spans="1:4" x14ac:dyDescent="0.3">
      <c r="A4240" s="151">
        <v>92319</v>
      </c>
      <c r="B4240" s="151" t="s">
        <v>9026</v>
      </c>
      <c r="C4240" s="151" t="s">
        <v>26</v>
      </c>
      <c r="D4240" s="152" t="s">
        <v>9027</v>
      </c>
    </row>
    <row r="4241" spans="1:4" x14ac:dyDescent="0.3">
      <c r="A4241" s="151">
        <v>92326</v>
      </c>
      <c r="B4241" s="151" t="s">
        <v>9028</v>
      </c>
      <c r="C4241" s="151" t="s">
        <v>26</v>
      </c>
      <c r="D4241" s="152" t="s">
        <v>9029</v>
      </c>
    </row>
    <row r="4242" spans="1:4" x14ac:dyDescent="0.3">
      <c r="A4242" s="151">
        <v>92327</v>
      </c>
      <c r="B4242" s="151" t="s">
        <v>9030</v>
      </c>
      <c r="C4242" s="151" t="s">
        <v>26</v>
      </c>
      <c r="D4242" s="152" t="s">
        <v>9031</v>
      </c>
    </row>
    <row r="4243" spans="1:4" x14ac:dyDescent="0.3">
      <c r="A4243" s="151">
        <v>92328</v>
      </c>
      <c r="B4243" s="151" t="s">
        <v>9032</v>
      </c>
      <c r="C4243" s="151" t="s">
        <v>26</v>
      </c>
      <c r="D4243" s="152" t="s">
        <v>9033</v>
      </c>
    </row>
    <row r="4244" spans="1:4" x14ac:dyDescent="0.3">
      <c r="A4244" s="151">
        <v>92329</v>
      </c>
      <c r="B4244" s="151" t="s">
        <v>9034</v>
      </c>
      <c r="C4244" s="151" t="s">
        <v>26</v>
      </c>
      <c r="D4244" s="152" t="s">
        <v>9035</v>
      </c>
    </row>
    <row r="4245" spans="1:4" x14ac:dyDescent="0.3">
      <c r="A4245" s="151">
        <v>92330</v>
      </c>
      <c r="B4245" s="151" t="s">
        <v>9036</v>
      </c>
      <c r="C4245" s="151" t="s">
        <v>26</v>
      </c>
      <c r="D4245" s="152" t="s">
        <v>1224</v>
      </c>
    </row>
    <row r="4246" spans="1:4" x14ac:dyDescent="0.3">
      <c r="A4246" s="151">
        <v>92331</v>
      </c>
      <c r="B4246" s="151" t="s">
        <v>9037</v>
      </c>
      <c r="C4246" s="151" t="s">
        <v>26</v>
      </c>
      <c r="D4246" s="152" t="s">
        <v>9038</v>
      </c>
    </row>
    <row r="4247" spans="1:4" x14ac:dyDescent="0.3">
      <c r="A4247" s="151">
        <v>92332</v>
      </c>
      <c r="B4247" s="151" t="s">
        <v>9039</v>
      </c>
      <c r="C4247" s="151" t="s">
        <v>26</v>
      </c>
      <c r="D4247" s="152" t="s">
        <v>9040</v>
      </c>
    </row>
    <row r="4248" spans="1:4" x14ac:dyDescent="0.3">
      <c r="A4248" s="151">
        <v>92333</v>
      </c>
      <c r="B4248" s="151" t="s">
        <v>9041</v>
      </c>
      <c r="C4248" s="151" t="s">
        <v>26</v>
      </c>
      <c r="D4248" s="152" t="s">
        <v>9042</v>
      </c>
    </row>
    <row r="4249" spans="1:4" x14ac:dyDescent="0.3">
      <c r="A4249" s="151">
        <v>92334</v>
      </c>
      <c r="B4249" s="151" t="s">
        <v>9043</v>
      </c>
      <c r="C4249" s="151" t="s">
        <v>26</v>
      </c>
      <c r="D4249" s="152" t="s">
        <v>9044</v>
      </c>
    </row>
    <row r="4250" spans="1:4" x14ac:dyDescent="0.3">
      <c r="A4250" s="151">
        <v>92344</v>
      </c>
      <c r="B4250" s="151" t="s">
        <v>9045</v>
      </c>
      <c r="C4250" s="151" t="s">
        <v>26</v>
      </c>
      <c r="D4250" s="152" t="s">
        <v>9046</v>
      </c>
    </row>
    <row r="4251" spans="1:4" x14ac:dyDescent="0.3">
      <c r="A4251" s="151">
        <v>92345</v>
      </c>
      <c r="B4251" s="151" t="s">
        <v>9047</v>
      </c>
      <c r="C4251" s="151" t="s">
        <v>26</v>
      </c>
      <c r="D4251" s="152" t="s">
        <v>9048</v>
      </c>
    </row>
    <row r="4252" spans="1:4" x14ac:dyDescent="0.3">
      <c r="A4252" s="151">
        <v>92346</v>
      </c>
      <c r="B4252" s="151" t="s">
        <v>9049</v>
      </c>
      <c r="C4252" s="151" t="s">
        <v>26</v>
      </c>
      <c r="D4252" s="152" t="s">
        <v>9050</v>
      </c>
    </row>
    <row r="4253" spans="1:4" x14ac:dyDescent="0.3">
      <c r="A4253" s="151">
        <v>92347</v>
      </c>
      <c r="B4253" s="151" t="s">
        <v>9051</v>
      </c>
      <c r="C4253" s="151" t="s">
        <v>26</v>
      </c>
      <c r="D4253" s="152" t="s">
        <v>9052</v>
      </c>
    </row>
    <row r="4254" spans="1:4" x14ac:dyDescent="0.3">
      <c r="A4254" s="151">
        <v>92348</v>
      </c>
      <c r="B4254" s="151" t="s">
        <v>9053</v>
      </c>
      <c r="C4254" s="151" t="s">
        <v>26</v>
      </c>
      <c r="D4254" s="152" t="s">
        <v>9054</v>
      </c>
    </row>
    <row r="4255" spans="1:4" x14ac:dyDescent="0.3">
      <c r="A4255" s="151">
        <v>92349</v>
      </c>
      <c r="B4255" s="151" t="s">
        <v>9055</v>
      </c>
      <c r="C4255" s="151" t="s">
        <v>26</v>
      </c>
      <c r="D4255" s="152" t="s">
        <v>9056</v>
      </c>
    </row>
    <row r="4256" spans="1:4" x14ac:dyDescent="0.3">
      <c r="A4256" s="151">
        <v>92350</v>
      </c>
      <c r="B4256" s="151" t="s">
        <v>9057</v>
      </c>
      <c r="C4256" s="151" t="s">
        <v>26</v>
      </c>
      <c r="D4256" s="152" t="s">
        <v>9058</v>
      </c>
    </row>
    <row r="4257" spans="1:4" x14ac:dyDescent="0.3">
      <c r="A4257" s="151">
        <v>92351</v>
      </c>
      <c r="B4257" s="151" t="s">
        <v>9059</v>
      </c>
      <c r="C4257" s="151" t="s">
        <v>26</v>
      </c>
      <c r="D4257" s="152" t="s">
        <v>9060</v>
      </c>
    </row>
    <row r="4258" spans="1:4" x14ac:dyDescent="0.3">
      <c r="A4258" s="151">
        <v>92352</v>
      </c>
      <c r="B4258" s="151" t="s">
        <v>9061</v>
      </c>
      <c r="C4258" s="151" t="s">
        <v>26</v>
      </c>
      <c r="D4258" s="152" t="s">
        <v>9062</v>
      </c>
    </row>
    <row r="4259" spans="1:4" x14ac:dyDescent="0.3">
      <c r="A4259" s="151">
        <v>92353</v>
      </c>
      <c r="B4259" s="151" t="s">
        <v>9063</v>
      </c>
      <c r="C4259" s="151" t="s">
        <v>26</v>
      </c>
      <c r="D4259" s="152" t="s">
        <v>9064</v>
      </c>
    </row>
    <row r="4260" spans="1:4" x14ac:dyDescent="0.3">
      <c r="A4260" s="151">
        <v>92354</v>
      </c>
      <c r="B4260" s="151" t="s">
        <v>9065</v>
      </c>
      <c r="C4260" s="151" t="s">
        <v>26</v>
      </c>
      <c r="D4260" s="152" t="s">
        <v>9066</v>
      </c>
    </row>
    <row r="4261" spans="1:4" x14ac:dyDescent="0.3">
      <c r="A4261" s="151">
        <v>92355</v>
      </c>
      <c r="B4261" s="151" t="s">
        <v>9067</v>
      </c>
      <c r="C4261" s="151" t="s">
        <v>26</v>
      </c>
      <c r="D4261" s="152" t="s">
        <v>9068</v>
      </c>
    </row>
    <row r="4262" spans="1:4" x14ac:dyDescent="0.3">
      <c r="A4262" s="151">
        <v>92356</v>
      </c>
      <c r="B4262" s="151" t="s">
        <v>9069</v>
      </c>
      <c r="C4262" s="151" t="s">
        <v>26</v>
      </c>
      <c r="D4262" s="152" t="s">
        <v>9070</v>
      </c>
    </row>
    <row r="4263" spans="1:4" x14ac:dyDescent="0.3">
      <c r="A4263" s="151">
        <v>92357</v>
      </c>
      <c r="B4263" s="151" t="s">
        <v>9071</v>
      </c>
      <c r="C4263" s="151" t="s">
        <v>26</v>
      </c>
      <c r="D4263" s="152" t="s">
        <v>9072</v>
      </c>
    </row>
    <row r="4264" spans="1:4" x14ac:dyDescent="0.3">
      <c r="A4264" s="151">
        <v>92358</v>
      </c>
      <c r="B4264" s="151" t="s">
        <v>9073</v>
      </c>
      <c r="C4264" s="151" t="s">
        <v>26</v>
      </c>
      <c r="D4264" s="152" t="s">
        <v>9074</v>
      </c>
    </row>
    <row r="4265" spans="1:4" x14ac:dyDescent="0.3">
      <c r="A4265" s="151">
        <v>92369</v>
      </c>
      <c r="B4265" s="151" t="s">
        <v>9075</v>
      </c>
      <c r="C4265" s="151" t="s">
        <v>26</v>
      </c>
      <c r="D4265" s="152" t="s">
        <v>7455</v>
      </c>
    </row>
    <row r="4266" spans="1:4" x14ac:dyDescent="0.3">
      <c r="A4266" s="151">
        <v>92370</v>
      </c>
      <c r="B4266" s="151" t="s">
        <v>9076</v>
      </c>
      <c r="C4266" s="151" t="s">
        <v>26</v>
      </c>
      <c r="D4266" s="152" t="s">
        <v>8724</v>
      </c>
    </row>
    <row r="4267" spans="1:4" x14ac:dyDescent="0.3">
      <c r="A4267" s="151">
        <v>92371</v>
      </c>
      <c r="B4267" s="151" t="s">
        <v>9077</v>
      </c>
      <c r="C4267" s="151" t="s">
        <v>26</v>
      </c>
      <c r="D4267" s="152" t="s">
        <v>9078</v>
      </c>
    </row>
    <row r="4268" spans="1:4" x14ac:dyDescent="0.3">
      <c r="A4268" s="151">
        <v>92372</v>
      </c>
      <c r="B4268" s="151" t="s">
        <v>9079</v>
      </c>
      <c r="C4268" s="151" t="s">
        <v>26</v>
      </c>
      <c r="D4268" s="152" t="s">
        <v>9080</v>
      </c>
    </row>
    <row r="4269" spans="1:4" x14ac:dyDescent="0.3">
      <c r="A4269" s="151">
        <v>92373</v>
      </c>
      <c r="B4269" s="151" t="s">
        <v>9081</v>
      </c>
      <c r="C4269" s="151" t="s">
        <v>26</v>
      </c>
      <c r="D4269" s="152" t="s">
        <v>9082</v>
      </c>
    </row>
    <row r="4270" spans="1:4" x14ac:dyDescent="0.3">
      <c r="A4270" s="151">
        <v>92374</v>
      </c>
      <c r="B4270" s="151" t="s">
        <v>9083</v>
      </c>
      <c r="C4270" s="151" t="s">
        <v>26</v>
      </c>
      <c r="D4270" s="152" t="s">
        <v>9084</v>
      </c>
    </row>
    <row r="4271" spans="1:4" x14ac:dyDescent="0.3">
      <c r="A4271" s="151">
        <v>92375</v>
      </c>
      <c r="B4271" s="151" t="s">
        <v>9085</v>
      </c>
      <c r="C4271" s="151" t="s">
        <v>26</v>
      </c>
      <c r="D4271" s="152" t="s">
        <v>9086</v>
      </c>
    </row>
    <row r="4272" spans="1:4" x14ac:dyDescent="0.3">
      <c r="A4272" s="151">
        <v>92376</v>
      </c>
      <c r="B4272" s="151" t="s">
        <v>9087</v>
      </c>
      <c r="C4272" s="151" t="s">
        <v>26</v>
      </c>
      <c r="D4272" s="152" t="s">
        <v>9088</v>
      </c>
    </row>
    <row r="4273" spans="1:4" x14ac:dyDescent="0.3">
      <c r="A4273" s="151">
        <v>92377</v>
      </c>
      <c r="B4273" s="151" t="s">
        <v>9089</v>
      </c>
      <c r="C4273" s="151" t="s">
        <v>26</v>
      </c>
      <c r="D4273" s="152" t="s">
        <v>9090</v>
      </c>
    </row>
    <row r="4274" spans="1:4" x14ac:dyDescent="0.3">
      <c r="A4274" s="151">
        <v>92378</v>
      </c>
      <c r="B4274" s="151" t="s">
        <v>9091</v>
      </c>
      <c r="C4274" s="151" t="s">
        <v>26</v>
      </c>
      <c r="D4274" s="152" t="s">
        <v>9092</v>
      </c>
    </row>
    <row r="4275" spans="1:4" x14ac:dyDescent="0.3">
      <c r="A4275" s="151">
        <v>92379</v>
      </c>
      <c r="B4275" s="151" t="s">
        <v>9093</v>
      </c>
      <c r="C4275" s="151" t="s">
        <v>26</v>
      </c>
      <c r="D4275" s="152" t="s">
        <v>9094</v>
      </c>
    </row>
    <row r="4276" spans="1:4" x14ac:dyDescent="0.3">
      <c r="A4276" s="151">
        <v>92380</v>
      </c>
      <c r="B4276" s="151" t="s">
        <v>9095</v>
      </c>
      <c r="C4276" s="151" t="s">
        <v>26</v>
      </c>
      <c r="D4276" s="152" t="s">
        <v>9096</v>
      </c>
    </row>
    <row r="4277" spans="1:4" x14ac:dyDescent="0.3">
      <c r="A4277" s="151">
        <v>92381</v>
      </c>
      <c r="B4277" s="151" t="s">
        <v>9097</v>
      </c>
      <c r="C4277" s="151" t="s">
        <v>26</v>
      </c>
      <c r="D4277" s="152" t="s">
        <v>9098</v>
      </c>
    </row>
    <row r="4278" spans="1:4" x14ac:dyDescent="0.3">
      <c r="A4278" s="151">
        <v>92382</v>
      </c>
      <c r="B4278" s="151" t="s">
        <v>9099</v>
      </c>
      <c r="C4278" s="151" t="s">
        <v>26</v>
      </c>
      <c r="D4278" s="152" t="s">
        <v>9100</v>
      </c>
    </row>
    <row r="4279" spans="1:4" x14ac:dyDescent="0.3">
      <c r="A4279" s="151">
        <v>92383</v>
      </c>
      <c r="B4279" s="151" t="s">
        <v>9101</v>
      </c>
      <c r="C4279" s="151" t="s">
        <v>26</v>
      </c>
      <c r="D4279" s="152" t="s">
        <v>9102</v>
      </c>
    </row>
    <row r="4280" spans="1:4" x14ac:dyDescent="0.3">
      <c r="A4280" s="151">
        <v>92384</v>
      </c>
      <c r="B4280" s="151" t="s">
        <v>9103</v>
      </c>
      <c r="C4280" s="151" t="s">
        <v>26</v>
      </c>
      <c r="D4280" s="152" t="s">
        <v>9104</v>
      </c>
    </row>
    <row r="4281" spans="1:4" x14ac:dyDescent="0.3">
      <c r="A4281" s="151">
        <v>92385</v>
      </c>
      <c r="B4281" s="151" t="s">
        <v>9105</v>
      </c>
      <c r="C4281" s="151" t="s">
        <v>26</v>
      </c>
      <c r="D4281" s="152" t="s">
        <v>9106</v>
      </c>
    </row>
    <row r="4282" spans="1:4" x14ac:dyDescent="0.3">
      <c r="A4282" s="151">
        <v>92386</v>
      </c>
      <c r="B4282" s="151" t="s">
        <v>9107</v>
      </c>
      <c r="C4282" s="151" t="s">
        <v>26</v>
      </c>
      <c r="D4282" s="152" t="s">
        <v>8732</v>
      </c>
    </row>
    <row r="4283" spans="1:4" x14ac:dyDescent="0.3">
      <c r="A4283" s="151">
        <v>92387</v>
      </c>
      <c r="B4283" s="151" t="s">
        <v>9108</v>
      </c>
      <c r="C4283" s="151" t="s">
        <v>26</v>
      </c>
      <c r="D4283" s="152" t="s">
        <v>9109</v>
      </c>
    </row>
    <row r="4284" spans="1:4" x14ac:dyDescent="0.3">
      <c r="A4284" s="151">
        <v>92388</v>
      </c>
      <c r="B4284" s="151" t="s">
        <v>9110</v>
      </c>
      <c r="C4284" s="151" t="s">
        <v>26</v>
      </c>
      <c r="D4284" s="152" t="s">
        <v>9111</v>
      </c>
    </row>
    <row r="4285" spans="1:4" x14ac:dyDescent="0.3">
      <c r="A4285" s="151">
        <v>92389</v>
      </c>
      <c r="B4285" s="151" t="s">
        <v>9112</v>
      </c>
      <c r="C4285" s="151" t="s">
        <v>26</v>
      </c>
      <c r="D4285" s="152" t="s">
        <v>9113</v>
      </c>
    </row>
    <row r="4286" spans="1:4" x14ac:dyDescent="0.3">
      <c r="A4286" s="151">
        <v>92390</v>
      </c>
      <c r="B4286" s="151" t="s">
        <v>9114</v>
      </c>
      <c r="C4286" s="151" t="s">
        <v>26</v>
      </c>
      <c r="D4286" s="152" t="s">
        <v>9115</v>
      </c>
    </row>
    <row r="4287" spans="1:4" x14ac:dyDescent="0.3">
      <c r="A4287" s="151">
        <v>92635</v>
      </c>
      <c r="B4287" s="151" t="s">
        <v>9116</v>
      </c>
      <c r="C4287" s="151" t="s">
        <v>26</v>
      </c>
      <c r="D4287" s="152" t="s">
        <v>9117</v>
      </c>
    </row>
    <row r="4288" spans="1:4" x14ac:dyDescent="0.3">
      <c r="A4288" s="151">
        <v>92636</v>
      </c>
      <c r="B4288" s="151" t="s">
        <v>9118</v>
      </c>
      <c r="C4288" s="151" t="s">
        <v>26</v>
      </c>
      <c r="D4288" s="152" t="s">
        <v>9119</v>
      </c>
    </row>
    <row r="4289" spans="1:4" x14ac:dyDescent="0.3">
      <c r="A4289" s="151">
        <v>92637</v>
      </c>
      <c r="B4289" s="151" t="s">
        <v>9120</v>
      </c>
      <c r="C4289" s="151" t="s">
        <v>26</v>
      </c>
      <c r="D4289" s="152" t="s">
        <v>5091</v>
      </c>
    </row>
    <row r="4290" spans="1:4" x14ac:dyDescent="0.3">
      <c r="A4290" s="151">
        <v>92638</v>
      </c>
      <c r="B4290" s="151" t="s">
        <v>9121</v>
      </c>
      <c r="C4290" s="151" t="s">
        <v>26</v>
      </c>
      <c r="D4290" s="152" t="s">
        <v>9122</v>
      </c>
    </row>
    <row r="4291" spans="1:4" x14ac:dyDescent="0.3">
      <c r="A4291" s="151">
        <v>92639</v>
      </c>
      <c r="B4291" s="151" t="s">
        <v>9123</v>
      </c>
      <c r="C4291" s="151" t="s">
        <v>26</v>
      </c>
      <c r="D4291" s="152" t="s">
        <v>9124</v>
      </c>
    </row>
    <row r="4292" spans="1:4" x14ac:dyDescent="0.3">
      <c r="A4292" s="151">
        <v>92640</v>
      </c>
      <c r="B4292" s="151" t="s">
        <v>9125</v>
      </c>
      <c r="C4292" s="151" t="s">
        <v>26</v>
      </c>
      <c r="D4292" s="152" t="s">
        <v>9126</v>
      </c>
    </row>
    <row r="4293" spans="1:4" x14ac:dyDescent="0.3">
      <c r="A4293" s="151">
        <v>92642</v>
      </c>
      <c r="B4293" s="151" t="s">
        <v>9127</v>
      </c>
      <c r="C4293" s="151" t="s">
        <v>26</v>
      </c>
      <c r="D4293" s="152" t="s">
        <v>9128</v>
      </c>
    </row>
    <row r="4294" spans="1:4" x14ac:dyDescent="0.3">
      <c r="A4294" s="151">
        <v>92644</v>
      </c>
      <c r="B4294" s="151" t="s">
        <v>9129</v>
      </c>
      <c r="C4294" s="151" t="s">
        <v>26</v>
      </c>
      <c r="D4294" s="152" t="s">
        <v>9130</v>
      </c>
    </row>
    <row r="4295" spans="1:4" x14ac:dyDescent="0.3">
      <c r="A4295" s="151">
        <v>92657</v>
      </c>
      <c r="B4295" s="151" t="s">
        <v>9131</v>
      </c>
      <c r="C4295" s="151" t="s">
        <v>26</v>
      </c>
      <c r="D4295" s="152" t="s">
        <v>9132</v>
      </c>
    </row>
    <row r="4296" spans="1:4" x14ac:dyDescent="0.3">
      <c r="A4296" s="151">
        <v>92658</v>
      </c>
      <c r="B4296" s="151" t="s">
        <v>9133</v>
      </c>
      <c r="C4296" s="151" t="s">
        <v>26</v>
      </c>
      <c r="D4296" s="152" t="s">
        <v>2212</v>
      </c>
    </row>
    <row r="4297" spans="1:4" x14ac:dyDescent="0.3">
      <c r="A4297" s="151">
        <v>92659</v>
      </c>
      <c r="B4297" s="151" t="s">
        <v>9134</v>
      </c>
      <c r="C4297" s="151" t="s">
        <v>26</v>
      </c>
      <c r="D4297" s="152" t="s">
        <v>9135</v>
      </c>
    </row>
    <row r="4298" spans="1:4" x14ac:dyDescent="0.3">
      <c r="A4298" s="151">
        <v>92660</v>
      </c>
      <c r="B4298" s="151" t="s">
        <v>9136</v>
      </c>
      <c r="C4298" s="151" t="s">
        <v>26</v>
      </c>
      <c r="D4298" s="152" t="s">
        <v>9137</v>
      </c>
    </row>
    <row r="4299" spans="1:4" x14ac:dyDescent="0.3">
      <c r="A4299" s="151">
        <v>92661</v>
      </c>
      <c r="B4299" s="151" t="s">
        <v>9138</v>
      </c>
      <c r="C4299" s="151" t="s">
        <v>26</v>
      </c>
      <c r="D4299" s="152" t="s">
        <v>9139</v>
      </c>
    </row>
    <row r="4300" spans="1:4" x14ac:dyDescent="0.3">
      <c r="A4300" s="151">
        <v>92662</v>
      </c>
      <c r="B4300" s="151" t="s">
        <v>9140</v>
      </c>
      <c r="C4300" s="151" t="s">
        <v>26</v>
      </c>
      <c r="D4300" s="152" t="s">
        <v>9141</v>
      </c>
    </row>
    <row r="4301" spans="1:4" x14ac:dyDescent="0.3">
      <c r="A4301" s="151">
        <v>92663</v>
      </c>
      <c r="B4301" s="151" t="s">
        <v>9142</v>
      </c>
      <c r="C4301" s="151" t="s">
        <v>26</v>
      </c>
      <c r="D4301" s="152" t="s">
        <v>9143</v>
      </c>
    </row>
    <row r="4302" spans="1:4" x14ac:dyDescent="0.3">
      <c r="A4302" s="151">
        <v>92664</v>
      </c>
      <c r="B4302" s="151" t="s">
        <v>9144</v>
      </c>
      <c r="C4302" s="151" t="s">
        <v>26</v>
      </c>
      <c r="D4302" s="152" t="s">
        <v>9145</v>
      </c>
    </row>
    <row r="4303" spans="1:4" x14ac:dyDescent="0.3">
      <c r="A4303" s="151">
        <v>92665</v>
      </c>
      <c r="B4303" s="151" t="s">
        <v>9146</v>
      </c>
      <c r="C4303" s="151" t="s">
        <v>26</v>
      </c>
      <c r="D4303" s="152" t="s">
        <v>9147</v>
      </c>
    </row>
    <row r="4304" spans="1:4" x14ac:dyDescent="0.3">
      <c r="A4304" s="151">
        <v>92666</v>
      </c>
      <c r="B4304" s="151" t="s">
        <v>9148</v>
      </c>
      <c r="C4304" s="151" t="s">
        <v>26</v>
      </c>
      <c r="D4304" s="152" t="s">
        <v>9149</v>
      </c>
    </row>
    <row r="4305" spans="1:4" x14ac:dyDescent="0.3">
      <c r="A4305" s="151">
        <v>92667</v>
      </c>
      <c r="B4305" s="151" t="s">
        <v>9150</v>
      </c>
      <c r="C4305" s="151" t="s">
        <v>26</v>
      </c>
      <c r="D4305" s="152" t="s">
        <v>9151</v>
      </c>
    </row>
    <row r="4306" spans="1:4" x14ac:dyDescent="0.3">
      <c r="A4306" s="151">
        <v>92668</v>
      </c>
      <c r="B4306" s="151" t="s">
        <v>9152</v>
      </c>
      <c r="C4306" s="151" t="s">
        <v>26</v>
      </c>
      <c r="D4306" s="152" t="s">
        <v>9153</v>
      </c>
    </row>
    <row r="4307" spans="1:4" x14ac:dyDescent="0.3">
      <c r="A4307" s="151">
        <v>92669</v>
      </c>
      <c r="B4307" s="151" t="s">
        <v>9154</v>
      </c>
      <c r="C4307" s="151" t="s">
        <v>26</v>
      </c>
      <c r="D4307" s="152" t="s">
        <v>9155</v>
      </c>
    </row>
    <row r="4308" spans="1:4" x14ac:dyDescent="0.3">
      <c r="A4308" s="151">
        <v>92670</v>
      </c>
      <c r="B4308" s="151" t="s">
        <v>9156</v>
      </c>
      <c r="C4308" s="151" t="s">
        <v>26</v>
      </c>
      <c r="D4308" s="152" t="s">
        <v>9157</v>
      </c>
    </row>
    <row r="4309" spans="1:4" x14ac:dyDescent="0.3">
      <c r="A4309" s="151">
        <v>92671</v>
      </c>
      <c r="B4309" s="151" t="s">
        <v>9158</v>
      </c>
      <c r="C4309" s="151" t="s">
        <v>26</v>
      </c>
      <c r="D4309" s="152" t="s">
        <v>9159</v>
      </c>
    </row>
    <row r="4310" spans="1:4" x14ac:dyDescent="0.3">
      <c r="A4310" s="151">
        <v>92672</v>
      </c>
      <c r="B4310" s="151" t="s">
        <v>9160</v>
      </c>
      <c r="C4310" s="151" t="s">
        <v>26</v>
      </c>
      <c r="D4310" s="152" t="s">
        <v>9161</v>
      </c>
    </row>
    <row r="4311" spans="1:4" x14ac:dyDescent="0.3">
      <c r="A4311" s="151">
        <v>92673</v>
      </c>
      <c r="B4311" s="151" t="s">
        <v>9162</v>
      </c>
      <c r="C4311" s="151" t="s">
        <v>26</v>
      </c>
      <c r="D4311" s="152" t="s">
        <v>9163</v>
      </c>
    </row>
    <row r="4312" spans="1:4" x14ac:dyDescent="0.3">
      <c r="A4312" s="151">
        <v>92674</v>
      </c>
      <c r="B4312" s="151" t="s">
        <v>9164</v>
      </c>
      <c r="C4312" s="151" t="s">
        <v>26</v>
      </c>
      <c r="D4312" s="152" t="s">
        <v>9165</v>
      </c>
    </row>
    <row r="4313" spans="1:4" x14ac:dyDescent="0.3">
      <c r="A4313" s="151">
        <v>92675</v>
      </c>
      <c r="B4313" s="151" t="s">
        <v>9166</v>
      </c>
      <c r="C4313" s="151" t="s">
        <v>26</v>
      </c>
      <c r="D4313" s="152" t="s">
        <v>9167</v>
      </c>
    </row>
    <row r="4314" spans="1:4" x14ac:dyDescent="0.3">
      <c r="A4314" s="151">
        <v>92676</v>
      </c>
      <c r="B4314" s="151" t="s">
        <v>9168</v>
      </c>
      <c r="C4314" s="151" t="s">
        <v>26</v>
      </c>
      <c r="D4314" s="152" t="s">
        <v>9169</v>
      </c>
    </row>
    <row r="4315" spans="1:4" x14ac:dyDescent="0.3">
      <c r="A4315" s="151">
        <v>92677</v>
      </c>
      <c r="B4315" s="151" t="s">
        <v>9170</v>
      </c>
      <c r="C4315" s="151" t="s">
        <v>26</v>
      </c>
      <c r="D4315" s="152" t="s">
        <v>9171</v>
      </c>
    </row>
    <row r="4316" spans="1:4" x14ac:dyDescent="0.3">
      <c r="A4316" s="151">
        <v>92678</v>
      </c>
      <c r="B4316" s="151" t="s">
        <v>9172</v>
      </c>
      <c r="C4316" s="151" t="s">
        <v>26</v>
      </c>
      <c r="D4316" s="152" t="s">
        <v>9173</v>
      </c>
    </row>
    <row r="4317" spans="1:4" x14ac:dyDescent="0.3">
      <c r="A4317" s="151">
        <v>92679</v>
      </c>
      <c r="B4317" s="151" t="s">
        <v>9174</v>
      </c>
      <c r="C4317" s="151" t="s">
        <v>26</v>
      </c>
      <c r="D4317" s="152" t="s">
        <v>9175</v>
      </c>
    </row>
    <row r="4318" spans="1:4" x14ac:dyDescent="0.3">
      <c r="A4318" s="151">
        <v>92680</v>
      </c>
      <c r="B4318" s="151" t="s">
        <v>9176</v>
      </c>
      <c r="C4318" s="151" t="s">
        <v>26</v>
      </c>
      <c r="D4318" s="152" t="s">
        <v>9177</v>
      </c>
    </row>
    <row r="4319" spans="1:4" x14ac:dyDescent="0.3">
      <c r="A4319" s="151">
        <v>92681</v>
      </c>
      <c r="B4319" s="151" t="s">
        <v>9178</v>
      </c>
      <c r="C4319" s="151" t="s">
        <v>26</v>
      </c>
      <c r="D4319" s="152" t="s">
        <v>9179</v>
      </c>
    </row>
    <row r="4320" spans="1:4" x14ac:dyDescent="0.3">
      <c r="A4320" s="151">
        <v>92682</v>
      </c>
      <c r="B4320" s="151" t="s">
        <v>9180</v>
      </c>
      <c r="C4320" s="151" t="s">
        <v>26</v>
      </c>
      <c r="D4320" s="152" t="s">
        <v>9181</v>
      </c>
    </row>
    <row r="4321" spans="1:4" x14ac:dyDescent="0.3">
      <c r="A4321" s="151">
        <v>92683</v>
      </c>
      <c r="B4321" s="151" t="s">
        <v>9182</v>
      </c>
      <c r="C4321" s="151" t="s">
        <v>26</v>
      </c>
      <c r="D4321" s="152" t="s">
        <v>9183</v>
      </c>
    </row>
    <row r="4322" spans="1:4" x14ac:dyDescent="0.3">
      <c r="A4322" s="151">
        <v>92684</v>
      </c>
      <c r="B4322" s="151" t="s">
        <v>9184</v>
      </c>
      <c r="C4322" s="151" t="s">
        <v>26</v>
      </c>
      <c r="D4322" s="152" t="s">
        <v>9185</v>
      </c>
    </row>
    <row r="4323" spans="1:4" x14ac:dyDescent="0.3">
      <c r="A4323" s="151">
        <v>92685</v>
      </c>
      <c r="B4323" s="151" t="s">
        <v>9186</v>
      </c>
      <c r="C4323" s="151" t="s">
        <v>26</v>
      </c>
      <c r="D4323" s="152" t="s">
        <v>9187</v>
      </c>
    </row>
    <row r="4324" spans="1:4" x14ac:dyDescent="0.3">
      <c r="A4324" s="151">
        <v>92686</v>
      </c>
      <c r="B4324" s="151" t="s">
        <v>9188</v>
      </c>
      <c r="C4324" s="151" t="s">
        <v>26</v>
      </c>
      <c r="D4324" s="152" t="s">
        <v>9189</v>
      </c>
    </row>
    <row r="4325" spans="1:4" x14ac:dyDescent="0.3">
      <c r="A4325" s="151">
        <v>92692</v>
      </c>
      <c r="B4325" s="151" t="s">
        <v>9190</v>
      </c>
      <c r="C4325" s="151" t="s">
        <v>26</v>
      </c>
      <c r="D4325" s="152" t="s">
        <v>9191</v>
      </c>
    </row>
    <row r="4326" spans="1:4" x14ac:dyDescent="0.3">
      <c r="A4326" s="151">
        <v>92693</v>
      </c>
      <c r="B4326" s="151" t="s">
        <v>9192</v>
      </c>
      <c r="C4326" s="151" t="s">
        <v>26</v>
      </c>
      <c r="D4326" s="152" t="s">
        <v>1260</v>
      </c>
    </row>
    <row r="4327" spans="1:4" x14ac:dyDescent="0.3">
      <c r="A4327" s="151">
        <v>92694</v>
      </c>
      <c r="B4327" s="151" t="s">
        <v>9193</v>
      </c>
      <c r="C4327" s="151" t="s">
        <v>26</v>
      </c>
      <c r="D4327" s="152" t="s">
        <v>9194</v>
      </c>
    </row>
    <row r="4328" spans="1:4" x14ac:dyDescent="0.3">
      <c r="A4328" s="151">
        <v>92695</v>
      </c>
      <c r="B4328" s="151" t="s">
        <v>9195</v>
      </c>
      <c r="C4328" s="151" t="s">
        <v>26</v>
      </c>
      <c r="D4328" s="152" t="s">
        <v>8213</v>
      </c>
    </row>
    <row r="4329" spans="1:4" x14ac:dyDescent="0.3">
      <c r="A4329" s="151">
        <v>92696</v>
      </c>
      <c r="B4329" s="151" t="s">
        <v>9196</v>
      </c>
      <c r="C4329" s="151" t="s">
        <v>26</v>
      </c>
      <c r="D4329" s="152" t="s">
        <v>9197</v>
      </c>
    </row>
    <row r="4330" spans="1:4" x14ac:dyDescent="0.3">
      <c r="A4330" s="151">
        <v>92697</v>
      </c>
      <c r="B4330" s="151" t="s">
        <v>9198</v>
      </c>
      <c r="C4330" s="151" t="s">
        <v>26</v>
      </c>
      <c r="D4330" s="152" t="s">
        <v>9199</v>
      </c>
    </row>
    <row r="4331" spans="1:4" x14ac:dyDescent="0.3">
      <c r="A4331" s="151">
        <v>92698</v>
      </c>
      <c r="B4331" s="151" t="s">
        <v>9200</v>
      </c>
      <c r="C4331" s="151" t="s">
        <v>26</v>
      </c>
      <c r="D4331" s="152" t="s">
        <v>9201</v>
      </c>
    </row>
    <row r="4332" spans="1:4" x14ac:dyDescent="0.3">
      <c r="A4332" s="151">
        <v>92699</v>
      </c>
      <c r="B4332" s="151" t="s">
        <v>9202</v>
      </c>
      <c r="C4332" s="151" t="s">
        <v>26</v>
      </c>
      <c r="D4332" s="152" t="s">
        <v>9203</v>
      </c>
    </row>
    <row r="4333" spans="1:4" x14ac:dyDescent="0.3">
      <c r="A4333" s="151">
        <v>92700</v>
      </c>
      <c r="B4333" s="151" t="s">
        <v>9204</v>
      </c>
      <c r="C4333" s="151" t="s">
        <v>26</v>
      </c>
      <c r="D4333" s="152" t="s">
        <v>3757</v>
      </c>
    </row>
    <row r="4334" spans="1:4" x14ac:dyDescent="0.3">
      <c r="A4334" s="151">
        <v>92701</v>
      </c>
      <c r="B4334" s="151" t="s">
        <v>9205</v>
      </c>
      <c r="C4334" s="151" t="s">
        <v>26</v>
      </c>
      <c r="D4334" s="152" t="s">
        <v>9206</v>
      </c>
    </row>
    <row r="4335" spans="1:4" x14ac:dyDescent="0.3">
      <c r="A4335" s="151">
        <v>92702</v>
      </c>
      <c r="B4335" s="151" t="s">
        <v>9207</v>
      </c>
      <c r="C4335" s="151" t="s">
        <v>26</v>
      </c>
      <c r="D4335" s="152" t="s">
        <v>9208</v>
      </c>
    </row>
    <row r="4336" spans="1:4" x14ac:dyDescent="0.3">
      <c r="A4336" s="151">
        <v>92703</v>
      </c>
      <c r="B4336" s="151" t="s">
        <v>9209</v>
      </c>
      <c r="C4336" s="151" t="s">
        <v>26</v>
      </c>
      <c r="D4336" s="152" t="s">
        <v>9210</v>
      </c>
    </row>
    <row r="4337" spans="1:4" x14ac:dyDescent="0.3">
      <c r="A4337" s="151">
        <v>92704</v>
      </c>
      <c r="B4337" s="151" t="s">
        <v>9211</v>
      </c>
      <c r="C4337" s="151" t="s">
        <v>26</v>
      </c>
      <c r="D4337" s="152" t="s">
        <v>8527</v>
      </c>
    </row>
    <row r="4338" spans="1:4" x14ac:dyDescent="0.3">
      <c r="A4338" s="151">
        <v>92705</v>
      </c>
      <c r="B4338" s="151" t="s">
        <v>9212</v>
      </c>
      <c r="C4338" s="151" t="s">
        <v>26</v>
      </c>
      <c r="D4338" s="152" t="s">
        <v>1240</v>
      </c>
    </row>
    <row r="4339" spans="1:4" x14ac:dyDescent="0.3">
      <c r="A4339" s="151">
        <v>92706</v>
      </c>
      <c r="B4339" s="151" t="s">
        <v>9213</v>
      </c>
      <c r="C4339" s="151" t="s">
        <v>26</v>
      </c>
      <c r="D4339" s="152" t="s">
        <v>9214</v>
      </c>
    </row>
    <row r="4340" spans="1:4" x14ac:dyDescent="0.3">
      <c r="A4340" s="151">
        <v>92889</v>
      </c>
      <c r="B4340" s="151" t="s">
        <v>9215</v>
      </c>
      <c r="C4340" s="151" t="s">
        <v>26</v>
      </c>
      <c r="D4340" s="152" t="s">
        <v>9216</v>
      </c>
    </row>
    <row r="4341" spans="1:4" x14ac:dyDescent="0.3">
      <c r="A4341" s="151">
        <v>92890</v>
      </c>
      <c r="B4341" s="151" t="s">
        <v>9217</v>
      </c>
      <c r="C4341" s="151" t="s">
        <v>26</v>
      </c>
      <c r="D4341" s="152" t="s">
        <v>9218</v>
      </c>
    </row>
    <row r="4342" spans="1:4" x14ac:dyDescent="0.3">
      <c r="A4342" s="151">
        <v>92891</v>
      </c>
      <c r="B4342" s="151" t="s">
        <v>9219</v>
      </c>
      <c r="C4342" s="151" t="s">
        <v>26</v>
      </c>
      <c r="D4342" s="152" t="s">
        <v>9220</v>
      </c>
    </row>
    <row r="4343" spans="1:4" x14ac:dyDescent="0.3">
      <c r="A4343" s="151">
        <v>92892</v>
      </c>
      <c r="B4343" s="151" t="s">
        <v>9221</v>
      </c>
      <c r="C4343" s="151" t="s">
        <v>26</v>
      </c>
      <c r="D4343" s="152" t="s">
        <v>5083</v>
      </c>
    </row>
    <row r="4344" spans="1:4" x14ac:dyDescent="0.3">
      <c r="A4344" s="151">
        <v>92893</v>
      </c>
      <c r="B4344" s="151" t="s">
        <v>9222</v>
      </c>
      <c r="C4344" s="151" t="s">
        <v>26</v>
      </c>
      <c r="D4344" s="152" t="s">
        <v>9223</v>
      </c>
    </row>
    <row r="4345" spans="1:4" x14ac:dyDescent="0.3">
      <c r="A4345" s="151">
        <v>92894</v>
      </c>
      <c r="B4345" s="151" t="s">
        <v>9224</v>
      </c>
      <c r="C4345" s="151" t="s">
        <v>26</v>
      </c>
      <c r="D4345" s="152" t="s">
        <v>9225</v>
      </c>
    </row>
    <row r="4346" spans="1:4" x14ac:dyDescent="0.3">
      <c r="A4346" s="151">
        <v>92895</v>
      </c>
      <c r="B4346" s="151" t="s">
        <v>9226</v>
      </c>
      <c r="C4346" s="151" t="s">
        <v>26</v>
      </c>
      <c r="D4346" s="152" t="s">
        <v>9227</v>
      </c>
    </row>
    <row r="4347" spans="1:4" x14ac:dyDescent="0.3">
      <c r="A4347" s="151">
        <v>92896</v>
      </c>
      <c r="B4347" s="151" t="s">
        <v>9228</v>
      </c>
      <c r="C4347" s="151" t="s">
        <v>26</v>
      </c>
      <c r="D4347" s="152" t="s">
        <v>9229</v>
      </c>
    </row>
    <row r="4348" spans="1:4" x14ac:dyDescent="0.3">
      <c r="A4348" s="151">
        <v>92897</v>
      </c>
      <c r="B4348" s="151" t="s">
        <v>9230</v>
      </c>
      <c r="C4348" s="151" t="s">
        <v>26</v>
      </c>
      <c r="D4348" s="152" t="s">
        <v>9231</v>
      </c>
    </row>
    <row r="4349" spans="1:4" x14ac:dyDescent="0.3">
      <c r="A4349" s="151">
        <v>92898</v>
      </c>
      <c r="B4349" s="151" t="s">
        <v>9232</v>
      </c>
      <c r="C4349" s="151" t="s">
        <v>26</v>
      </c>
      <c r="D4349" s="152" t="s">
        <v>1601</v>
      </c>
    </row>
    <row r="4350" spans="1:4" x14ac:dyDescent="0.3">
      <c r="A4350" s="151">
        <v>92899</v>
      </c>
      <c r="B4350" s="151" t="s">
        <v>9233</v>
      </c>
      <c r="C4350" s="151" t="s">
        <v>26</v>
      </c>
      <c r="D4350" s="152" t="s">
        <v>9234</v>
      </c>
    </row>
    <row r="4351" spans="1:4" x14ac:dyDescent="0.3">
      <c r="A4351" s="151">
        <v>92900</v>
      </c>
      <c r="B4351" s="151" t="s">
        <v>9235</v>
      </c>
      <c r="C4351" s="151" t="s">
        <v>26</v>
      </c>
      <c r="D4351" s="152" t="s">
        <v>9236</v>
      </c>
    </row>
    <row r="4352" spans="1:4" x14ac:dyDescent="0.3">
      <c r="A4352" s="151">
        <v>92901</v>
      </c>
      <c r="B4352" s="151" t="s">
        <v>9237</v>
      </c>
      <c r="C4352" s="151" t="s">
        <v>26</v>
      </c>
      <c r="D4352" s="152" t="s">
        <v>9238</v>
      </c>
    </row>
    <row r="4353" spans="1:4" x14ac:dyDescent="0.3">
      <c r="A4353" s="151">
        <v>92902</v>
      </c>
      <c r="B4353" s="151" t="s">
        <v>9239</v>
      </c>
      <c r="C4353" s="151" t="s">
        <v>26</v>
      </c>
      <c r="D4353" s="152" t="s">
        <v>9240</v>
      </c>
    </row>
    <row r="4354" spans="1:4" x14ac:dyDescent="0.3">
      <c r="A4354" s="151">
        <v>92903</v>
      </c>
      <c r="B4354" s="151" t="s">
        <v>9241</v>
      </c>
      <c r="C4354" s="151" t="s">
        <v>26</v>
      </c>
      <c r="D4354" s="152" t="s">
        <v>9242</v>
      </c>
    </row>
    <row r="4355" spans="1:4" x14ac:dyDescent="0.3">
      <c r="A4355" s="151">
        <v>92904</v>
      </c>
      <c r="B4355" s="151" t="s">
        <v>9243</v>
      </c>
      <c r="C4355" s="151" t="s">
        <v>26</v>
      </c>
      <c r="D4355" s="152" t="s">
        <v>7204</v>
      </c>
    </row>
    <row r="4356" spans="1:4" x14ac:dyDescent="0.3">
      <c r="A4356" s="151">
        <v>92905</v>
      </c>
      <c r="B4356" s="151" t="s">
        <v>9244</v>
      </c>
      <c r="C4356" s="151" t="s">
        <v>26</v>
      </c>
      <c r="D4356" s="152" t="s">
        <v>9245</v>
      </c>
    </row>
    <row r="4357" spans="1:4" x14ac:dyDescent="0.3">
      <c r="A4357" s="151">
        <v>92906</v>
      </c>
      <c r="B4357" s="151" t="s">
        <v>9246</v>
      </c>
      <c r="C4357" s="151" t="s">
        <v>26</v>
      </c>
      <c r="D4357" s="152" t="s">
        <v>9247</v>
      </c>
    </row>
    <row r="4358" spans="1:4" x14ac:dyDescent="0.3">
      <c r="A4358" s="151">
        <v>92907</v>
      </c>
      <c r="B4358" s="151" t="s">
        <v>9248</v>
      </c>
      <c r="C4358" s="151" t="s">
        <v>26</v>
      </c>
      <c r="D4358" s="152" t="s">
        <v>9249</v>
      </c>
    </row>
    <row r="4359" spans="1:4" x14ac:dyDescent="0.3">
      <c r="A4359" s="151">
        <v>92908</v>
      </c>
      <c r="B4359" s="151" t="s">
        <v>9250</v>
      </c>
      <c r="C4359" s="151" t="s">
        <v>26</v>
      </c>
      <c r="D4359" s="152" t="s">
        <v>9249</v>
      </c>
    </row>
    <row r="4360" spans="1:4" x14ac:dyDescent="0.3">
      <c r="A4360" s="151">
        <v>92909</v>
      </c>
      <c r="B4360" s="151" t="s">
        <v>9251</v>
      </c>
      <c r="C4360" s="151" t="s">
        <v>26</v>
      </c>
      <c r="D4360" s="152" t="s">
        <v>9249</v>
      </c>
    </row>
    <row r="4361" spans="1:4" x14ac:dyDescent="0.3">
      <c r="A4361" s="151">
        <v>92910</v>
      </c>
      <c r="B4361" s="151" t="s">
        <v>9252</v>
      </c>
      <c r="C4361" s="151" t="s">
        <v>26</v>
      </c>
      <c r="D4361" s="152" t="s">
        <v>9253</v>
      </c>
    </row>
    <row r="4362" spans="1:4" x14ac:dyDescent="0.3">
      <c r="A4362" s="151">
        <v>92911</v>
      </c>
      <c r="B4362" s="151" t="s">
        <v>9254</v>
      </c>
      <c r="C4362" s="151" t="s">
        <v>26</v>
      </c>
      <c r="D4362" s="152" t="s">
        <v>9253</v>
      </c>
    </row>
    <row r="4363" spans="1:4" x14ac:dyDescent="0.3">
      <c r="A4363" s="151">
        <v>92912</v>
      </c>
      <c r="B4363" s="151" t="s">
        <v>9255</v>
      </c>
      <c r="C4363" s="151" t="s">
        <v>26</v>
      </c>
      <c r="D4363" s="152" t="s">
        <v>9256</v>
      </c>
    </row>
    <row r="4364" spans="1:4" x14ac:dyDescent="0.3">
      <c r="A4364" s="151">
        <v>92913</v>
      </c>
      <c r="B4364" s="151" t="s">
        <v>9257</v>
      </c>
      <c r="C4364" s="151" t="s">
        <v>26</v>
      </c>
      <c r="D4364" s="152" t="s">
        <v>9258</v>
      </c>
    </row>
    <row r="4365" spans="1:4" x14ac:dyDescent="0.3">
      <c r="A4365" s="151">
        <v>92914</v>
      </c>
      <c r="B4365" s="151" t="s">
        <v>9259</v>
      </c>
      <c r="C4365" s="151" t="s">
        <v>26</v>
      </c>
      <c r="D4365" s="152" t="s">
        <v>9258</v>
      </c>
    </row>
    <row r="4366" spans="1:4" x14ac:dyDescent="0.3">
      <c r="A4366" s="151">
        <v>92918</v>
      </c>
      <c r="B4366" s="151" t="s">
        <v>9260</v>
      </c>
      <c r="C4366" s="151" t="s">
        <v>26</v>
      </c>
      <c r="D4366" s="152" t="s">
        <v>9261</v>
      </c>
    </row>
    <row r="4367" spans="1:4" x14ac:dyDescent="0.3">
      <c r="A4367" s="151">
        <v>92920</v>
      </c>
      <c r="B4367" s="151" t="s">
        <v>9262</v>
      </c>
      <c r="C4367" s="151" t="s">
        <v>26</v>
      </c>
      <c r="D4367" s="152" t="s">
        <v>9263</v>
      </c>
    </row>
    <row r="4368" spans="1:4" x14ac:dyDescent="0.3">
      <c r="A4368" s="151">
        <v>92925</v>
      </c>
      <c r="B4368" s="151" t="s">
        <v>9264</v>
      </c>
      <c r="C4368" s="151" t="s">
        <v>26</v>
      </c>
      <c r="D4368" s="152" t="s">
        <v>4228</v>
      </c>
    </row>
    <row r="4369" spans="1:4" x14ac:dyDescent="0.3">
      <c r="A4369" s="151">
        <v>92926</v>
      </c>
      <c r="B4369" s="151" t="s">
        <v>9265</v>
      </c>
      <c r="C4369" s="151" t="s">
        <v>26</v>
      </c>
      <c r="D4369" s="152" t="s">
        <v>9266</v>
      </c>
    </row>
    <row r="4370" spans="1:4" x14ac:dyDescent="0.3">
      <c r="A4370" s="151">
        <v>92927</v>
      </c>
      <c r="B4370" s="151" t="s">
        <v>9267</v>
      </c>
      <c r="C4370" s="151" t="s">
        <v>26</v>
      </c>
      <c r="D4370" s="152" t="s">
        <v>9266</v>
      </c>
    </row>
    <row r="4371" spans="1:4" x14ac:dyDescent="0.3">
      <c r="A4371" s="151">
        <v>92928</v>
      </c>
      <c r="B4371" s="151" t="s">
        <v>9268</v>
      </c>
      <c r="C4371" s="151" t="s">
        <v>26</v>
      </c>
      <c r="D4371" s="152" t="s">
        <v>6654</v>
      </c>
    </row>
    <row r="4372" spans="1:4" x14ac:dyDescent="0.3">
      <c r="A4372" s="151">
        <v>92929</v>
      </c>
      <c r="B4372" s="151" t="s">
        <v>9269</v>
      </c>
      <c r="C4372" s="151" t="s">
        <v>26</v>
      </c>
      <c r="D4372" s="152" t="s">
        <v>6654</v>
      </c>
    </row>
    <row r="4373" spans="1:4" x14ac:dyDescent="0.3">
      <c r="A4373" s="151">
        <v>92930</v>
      </c>
      <c r="B4373" s="151" t="s">
        <v>9270</v>
      </c>
      <c r="C4373" s="151" t="s">
        <v>26</v>
      </c>
      <c r="D4373" s="152" t="s">
        <v>6654</v>
      </c>
    </row>
    <row r="4374" spans="1:4" x14ac:dyDescent="0.3">
      <c r="A4374" s="151">
        <v>92931</v>
      </c>
      <c r="B4374" s="151" t="s">
        <v>9271</v>
      </c>
      <c r="C4374" s="151" t="s">
        <v>26</v>
      </c>
      <c r="D4374" s="152" t="s">
        <v>9272</v>
      </c>
    </row>
    <row r="4375" spans="1:4" x14ac:dyDescent="0.3">
      <c r="A4375" s="151">
        <v>92932</v>
      </c>
      <c r="B4375" s="151" t="s">
        <v>9273</v>
      </c>
      <c r="C4375" s="151" t="s">
        <v>26</v>
      </c>
      <c r="D4375" s="152" t="s">
        <v>9272</v>
      </c>
    </row>
    <row r="4376" spans="1:4" x14ac:dyDescent="0.3">
      <c r="A4376" s="151">
        <v>92933</v>
      </c>
      <c r="B4376" s="151" t="s">
        <v>9274</v>
      </c>
      <c r="C4376" s="151" t="s">
        <v>26</v>
      </c>
      <c r="D4376" s="152" t="s">
        <v>9272</v>
      </c>
    </row>
    <row r="4377" spans="1:4" x14ac:dyDescent="0.3">
      <c r="A4377" s="151">
        <v>92934</v>
      </c>
      <c r="B4377" s="151" t="s">
        <v>9275</v>
      </c>
      <c r="C4377" s="151" t="s">
        <v>26</v>
      </c>
      <c r="D4377" s="152" t="s">
        <v>2172</v>
      </c>
    </row>
    <row r="4378" spans="1:4" x14ac:dyDescent="0.3">
      <c r="A4378" s="151">
        <v>92935</v>
      </c>
      <c r="B4378" s="151" t="s">
        <v>9276</v>
      </c>
      <c r="C4378" s="151" t="s">
        <v>26</v>
      </c>
      <c r="D4378" s="152" t="s">
        <v>2172</v>
      </c>
    </row>
    <row r="4379" spans="1:4" x14ac:dyDescent="0.3">
      <c r="A4379" s="151">
        <v>92936</v>
      </c>
      <c r="B4379" s="151" t="s">
        <v>9277</v>
      </c>
      <c r="C4379" s="151" t="s">
        <v>26</v>
      </c>
      <c r="D4379" s="152" t="s">
        <v>9278</v>
      </c>
    </row>
    <row r="4380" spans="1:4" x14ac:dyDescent="0.3">
      <c r="A4380" s="151">
        <v>92937</v>
      </c>
      <c r="B4380" s="151" t="s">
        <v>9279</v>
      </c>
      <c r="C4380" s="151" t="s">
        <v>26</v>
      </c>
      <c r="D4380" s="152" t="s">
        <v>9278</v>
      </c>
    </row>
    <row r="4381" spans="1:4" x14ac:dyDescent="0.3">
      <c r="A4381" s="151">
        <v>92938</v>
      </c>
      <c r="B4381" s="151" t="s">
        <v>9280</v>
      </c>
      <c r="C4381" s="151" t="s">
        <v>26</v>
      </c>
      <c r="D4381" s="152" t="s">
        <v>8897</v>
      </c>
    </row>
    <row r="4382" spans="1:4" x14ac:dyDescent="0.3">
      <c r="A4382" s="151">
        <v>92939</v>
      </c>
      <c r="B4382" s="151" t="s">
        <v>9281</v>
      </c>
      <c r="C4382" s="151" t="s">
        <v>26</v>
      </c>
      <c r="D4382" s="152" t="s">
        <v>9282</v>
      </c>
    </row>
    <row r="4383" spans="1:4" x14ac:dyDescent="0.3">
      <c r="A4383" s="151">
        <v>92940</v>
      </c>
      <c r="B4383" s="151" t="s">
        <v>9283</v>
      </c>
      <c r="C4383" s="151" t="s">
        <v>26</v>
      </c>
      <c r="D4383" s="152" t="s">
        <v>9284</v>
      </c>
    </row>
    <row r="4384" spans="1:4" x14ac:dyDescent="0.3">
      <c r="A4384" s="151">
        <v>92941</v>
      </c>
      <c r="B4384" s="151" t="s">
        <v>9285</v>
      </c>
      <c r="C4384" s="151" t="s">
        <v>26</v>
      </c>
      <c r="D4384" s="152" t="s">
        <v>9286</v>
      </c>
    </row>
    <row r="4385" spans="1:4" x14ac:dyDescent="0.3">
      <c r="A4385" s="151">
        <v>92942</v>
      </c>
      <c r="B4385" s="151" t="s">
        <v>9287</v>
      </c>
      <c r="C4385" s="151" t="s">
        <v>26</v>
      </c>
      <c r="D4385" s="152" t="s">
        <v>9286</v>
      </c>
    </row>
    <row r="4386" spans="1:4" x14ac:dyDescent="0.3">
      <c r="A4386" s="151">
        <v>92943</v>
      </c>
      <c r="B4386" s="151" t="s">
        <v>9288</v>
      </c>
      <c r="C4386" s="151" t="s">
        <v>26</v>
      </c>
      <c r="D4386" s="152" t="s">
        <v>9289</v>
      </c>
    </row>
    <row r="4387" spans="1:4" x14ac:dyDescent="0.3">
      <c r="A4387" s="151">
        <v>92944</v>
      </c>
      <c r="B4387" s="151" t="s">
        <v>9290</v>
      </c>
      <c r="C4387" s="151" t="s">
        <v>26</v>
      </c>
      <c r="D4387" s="152" t="s">
        <v>9289</v>
      </c>
    </row>
    <row r="4388" spans="1:4" x14ac:dyDescent="0.3">
      <c r="A4388" s="151">
        <v>92945</v>
      </c>
      <c r="B4388" s="151" t="s">
        <v>9291</v>
      </c>
      <c r="C4388" s="151" t="s">
        <v>26</v>
      </c>
      <c r="D4388" s="152" t="s">
        <v>9289</v>
      </c>
    </row>
    <row r="4389" spans="1:4" x14ac:dyDescent="0.3">
      <c r="A4389" s="151">
        <v>92946</v>
      </c>
      <c r="B4389" s="151" t="s">
        <v>9292</v>
      </c>
      <c r="C4389" s="151" t="s">
        <v>26</v>
      </c>
      <c r="D4389" s="152" t="s">
        <v>9293</v>
      </c>
    </row>
    <row r="4390" spans="1:4" x14ac:dyDescent="0.3">
      <c r="A4390" s="151">
        <v>92947</v>
      </c>
      <c r="B4390" s="151" t="s">
        <v>9294</v>
      </c>
      <c r="C4390" s="151" t="s">
        <v>26</v>
      </c>
      <c r="D4390" s="152" t="s">
        <v>9293</v>
      </c>
    </row>
    <row r="4391" spans="1:4" x14ac:dyDescent="0.3">
      <c r="A4391" s="151">
        <v>92948</v>
      </c>
      <c r="B4391" s="151" t="s">
        <v>9295</v>
      </c>
      <c r="C4391" s="151" t="s">
        <v>26</v>
      </c>
      <c r="D4391" s="152" t="s">
        <v>9293</v>
      </c>
    </row>
    <row r="4392" spans="1:4" x14ac:dyDescent="0.3">
      <c r="A4392" s="151">
        <v>92949</v>
      </c>
      <c r="B4392" s="151" t="s">
        <v>9296</v>
      </c>
      <c r="C4392" s="151" t="s">
        <v>26</v>
      </c>
      <c r="D4392" s="152" t="s">
        <v>9297</v>
      </c>
    </row>
    <row r="4393" spans="1:4" x14ac:dyDescent="0.3">
      <c r="A4393" s="151">
        <v>92950</v>
      </c>
      <c r="B4393" s="151" t="s">
        <v>9298</v>
      </c>
      <c r="C4393" s="151" t="s">
        <v>26</v>
      </c>
      <c r="D4393" s="152" t="s">
        <v>9297</v>
      </c>
    </row>
    <row r="4394" spans="1:4" x14ac:dyDescent="0.3">
      <c r="A4394" s="151">
        <v>92951</v>
      </c>
      <c r="B4394" s="151" t="s">
        <v>9299</v>
      </c>
      <c r="C4394" s="151" t="s">
        <v>26</v>
      </c>
      <c r="D4394" s="152" t="s">
        <v>9300</v>
      </c>
    </row>
    <row r="4395" spans="1:4" x14ac:dyDescent="0.3">
      <c r="A4395" s="151">
        <v>92952</v>
      </c>
      <c r="B4395" s="151" t="s">
        <v>9301</v>
      </c>
      <c r="C4395" s="151" t="s">
        <v>26</v>
      </c>
      <c r="D4395" s="152" t="s">
        <v>9300</v>
      </c>
    </row>
    <row r="4396" spans="1:4" x14ac:dyDescent="0.3">
      <c r="A4396" s="151">
        <v>92953</v>
      </c>
      <c r="B4396" s="151" t="s">
        <v>9302</v>
      </c>
      <c r="C4396" s="151" t="s">
        <v>26</v>
      </c>
      <c r="D4396" s="152" t="s">
        <v>1266</v>
      </c>
    </row>
    <row r="4397" spans="1:4" x14ac:dyDescent="0.3">
      <c r="A4397" s="151">
        <v>93050</v>
      </c>
      <c r="B4397" s="151" t="s">
        <v>9303</v>
      </c>
      <c r="C4397" s="151" t="s">
        <v>26</v>
      </c>
      <c r="D4397" s="152" t="s">
        <v>9304</v>
      </c>
    </row>
    <row r="4398" spans="1:4" x14ac:dyDescent="0.3">
      <c r="A4398" s="151">
        <v>93052</v>
      </c>
      <c r="B4398" s="151" t="s">
        <v>9305</v>
      </c>
      <c r="C4398" s="151" t="s">
        <v>26</v>
      </c>
      <c r="D4398" s="152" t="s">
        <v>9306</v>
      </c>
    </row>
    <row r="4399" spans="1:4" x14ac:dyDescent="0.3">
      <c r="A4399" s="151">
        <v>93054</v>
      </c>
      <c r="B4399" s="151" t="s">
        <v>9307</v>
      </c>
      <c r="C4399" s="151" t="s">
        <v>26</v>
      </c>
      <c r="D4399" s="152" t="s">
        <v>9308</v>
      </c>
    </row>
    <row r="4400" spans="1:4" x14ac:dyDescent="0.3">
      <c r="A4400" s="151">
        <v>93055</v>
      </c>
      <c r="B4400" s="151" t="s">
        <v>9309</v>
      </c>
      <c r="C4400" s="151" t="s">
        <v>26</v>
      </c>
      <c r="D4400" s="152" t="s">
        <v>9310</v>
      </c>
    </row>
    <row r="4401" spans="1:4" x14ac:dyDescent="0.3">
      <c r="A4401" s="151">
        <v>93056</v>
      </c>
      <c r="B4401" s="151" t="s">
        <v>9311</v>
      </c>
      <c r="C4401" s="151" t="s">
        <v>26</v>
      </c>
      <c r="D4401" s="152" t="s">
        <v>1579</v>
      </c>
    </row>
    <row r="4402" spans="1:4" x14ac:dyDescent="0.3">
      <c r="A4402" s="151">
        <v>93057</v>
      </c>
      <c r="B4402" s="151" t="s">
        <v>9312</v>
      </c>
      <c r="C4402" s="151" t="s">
        <v>26</v>
      </c>
      <c r="D4402" s="152" t="s">
        <v>8668</v>
      </c>
    </row>
    <row r="4403" spans="1:4" x14ac:dyDescent="0.3">
      <c r="A4403" s="151">
        <v>93058</v>
      </c>
      <c r="B4403" s="151" t="s">
        <v>9313</v>
      </c>
      <c r="C4403" s="151" t="s">
        <v>26</v>
      </c>
      <c r="D4403" s="152" t="s">
        <v>9314</v>
      </c>
    </row>
    <row r="4404" spans="1:4" x14ac:dyDescent="0.3">
      <c r="A4404" s="151">
        <v>93059</v>
      </c>
      <c r="B4404" s="151" t="s">
        <v>9315</v>
      </c>
      <c r="C4404" s="151" t="s">
        <v>26</v>
      </c>
      <c r="D4404" s="152" t="s">
        <v>9316</v>
      </c>
    </row>
    <row r="4405" spans="1:4" x14ac:dyDescent="0.3">
      <c r="A4405" s="151">
        <v>93060</v>
      </c>
      <c r="B4405" s="151" t="s">
        <v>9317</v>
      </c>
      <c r="C4405" s="151" t="s">
        <v>26</v>
      </c>
      <c r="D4405" s="152" t="s">
        <v>9318</v>
      </c>
    </row>
    <row r="4406" spans="1:4" x14ac:dyDescent="0.3">
      <c r="A4406" s="151">
        <v>93061</v>
      </c>
      <c r="B4406" s="151" t="s">
        <v>9319</v>
      </c>
      <c r="C4406" s="151" t="s">
        <v>26</v>
      </c>
      <c r="D4406" s="152" t="s">
        <v>9320</v>
      </c>
    </row>
    <row r="4407" spans="1:4" x14ac:dyDescent="0.3">
      <c r="A4407" s="151">
        <v>93062</v>
      </c>
      <c r="B4407" s="151" t="s">
        <v>9321</v>
      </c>
      <c r="C4407" s="151" t="s">
        <v>26</v>
      </c>
      <c r="D4407" s="152" t="s">
        <v>9322</v>
      </c>
    </row>
    <row r="4408" spans="1:4" x14ac:dyDescent="0.3">
      <c r="A4408" s="151">
        <v>93063</v>
      </c>
      <c r="B4408" s="151" t="s">
        <v>9323</v>
      </c>
      <c r="C4408" s="151" t="s">
        <v>26</v>
      </c>
      <c r="D4408" s="152" t="s">
        <v>9324</v>
      </c>
    </row>
    <row r="4409" spans="1:4" x14ac:dyDescent="0.3">
      <c r="A4409" s="151">
        <v>93064</v>
      </c>
      <c r="B4409" s="151" t="s">
        <v>9325</v>
      </c>
      <c r="C4409" s="151" t="s">
        <v>26</v>
      </c>
      <c r="D4409" s="152" t="s">
        <v>9326</v>
      </c>
    </row>
    <row r="4410" spans="1:4" x14ac:dyDescent="0.3">
      <c r="A4410" s="151">
        <v>93065</v>
      </c>
      <c r="B4410" s="151" t="s">
        <v>9327</v>
      </c>
      <c r="C4410" s="151" t="s">
        <v>26</v>
      </c>
      <c r="D4410" s="152" t="s">
        <v>9328</v>
      </c>
    </row>
    <row r="4411" spans="1:4" x14ac:dyDescent="0.3">
      <c r="A4411" s="151">
        <v>93066</v>
      </c>
      <c r="B4411" s="151" t="s">
        <v>9329</v>
      </c>
      <c r="C4411" s="151" t="s">
        <v>26</v>
      </c>
      <c r="D4411" s="152" t="s">
        <v>9330</v>
      </c>
    </row>
    <row r="4412" spans="1:4" x14ac:dyDescent="0.3">
      <c r="A4412" s="151">
        <v>93067</v>
      </c>
      <c r="B4412" s="151" t="s">
        <v>9331</v>
      </c>
      <c r="C4412" s="151" t="s">
        <v>26</v>
      </c>
      <c r="D4412" s="152" t="s">
        <v>9332</v>
      </c>
    </row>
    <row r="4413" spans="1:4" x14ac:dyDescent="0.3">
      <c r="A4413" s="151">
        <v>93068</v>
      </c>
      <c r="B4413" s="151" t="s">
        <v>9333</v>
      </c>
      <c r="C4413" s="151" t="s">
        <v>26</v>
      </c>
      <c r="D4413" s="152" t="s">
        <v>9334</v>
      </c>
    </row>
    <row r="4414" spans="1:4" x14ac:dyDescent="0.3">
      <c r="A4414" s="151">
        <v>93069</v>
      </c>
      <c r="B4414" s="151" t="s">
        <v>9335</v>
      </c>
      <c r="C4414" s="151" t="s">
        <v>26</v>
      </c>
      <c r="D4414" s="152" t="s">
        <v>9336</v>
      </c>
    </row>
    <row r="4415" spans="1:4" x14ac:dyDescent="0.3">
      <c r="A4415" s="151">
        <v>93070</v>
      </c>
      <c r="B4415" s="151" t="s">
        <v>9337</v>
      </c>
      <c r="C4415" s="151" t="s">
        <v>26</v>
      </c>
      <c r="D4415" s="152" t="s">
        <v>8997</v>
      </c>
    </row>
    <row r="4416" spans="1:4" x14ac:dyDescent="0.3">
      <c r="A4416" s="151">
        <v>93071</v>
      </c>
      <c r="B4416" s="151" t="s">
        <v>9338</v>
      </c>
      <c r="C4416" s="151" t="s">
        <v>26</v>
      </c>
      <c r="D4416" s="152" t="s">
        <v>9339</v>
      </c>
    </row>
    <row r="4417" spans="1:4" x14ac:dyDescent="0.3">
      <c r="A4417" s="151">
        <v>93072</v>
      </c>
      <c r="B4417" s="151" t="s">
        <v>9340</v>
      </c>
      <c r="C4417" s="151" t="s">
        <v>26</v>
      </c>
      <c r="D4417" s="152" t="s">
        <v>9341</v>
      </c>
    </row>
    <row r="4418" spans="1:4" x14ac:dyDescent="0.3">
      <c r="A4418" s="151">
        <v>93074</v>
      </c>
      <c r="B4418" s="151" t="s">
        <v>9342</v>
      </c>
      <c r="C4418" s="151" t="s">
        <v>26</v>
      </c>
      <c r="D4418" s="152" t="s">
        <v>7747</v>
      </c>
    </row>
    <row r="4419" spans="1:4" x14ac:dyDescent="0.3">
      <c r="A4419" s="151">
        <v>93075</v>
      </c>
      <c r="B4419" s="151" t="s">
        <v>9343</v>
      </c>
      <c r="C4419" s="151" t="s">
        <v>26</v>
      </c>
      <c r="D4419" s="152" t="s">
        <v>9344</v>
      </c>
    </row>
    <row r="4420" spans="1:4" x14ac:dyDescent="0.3">
      <c r="A4420" s="151">
        <v>93076</v>
      </c>
      <c r="B4420" s="151" t="s">
        <v>9345</v>
      </c>
      <c r="C4420" s="151" t="s">
        <v>26</v>
      </c>
      <c r="D4420" s="152" t="s">
        <v>9346</v>
      </c>
    </row>
    <row r="4421" spans="1:4" x14ac:dyDescent="0.3">
      <c r="A4421" s="151">
        <v>93077</v>
      </c>
      <c r="B4421" s="151" t="s">
        <v>9347</v>
      </c>
      <c r="C4421" s="151" t="s">
        <v>26</v>
      </c>
      <c r="D4421" s="152" t="s">
        <v>9348</v>
      </c>
    </row>
    <row r="4422" spans="1:4" x14ac:dyDescent="0.3">
      <c r="A4422" s="151">
        <v>93078</v>
      </c>
      <c r="B4422" s="151" t="s">
        <v>9349</v>
      </c>
      <c r="C4422" s="151" t="s">
        <v>26</v>
      </c>
      <c r="D4422" s="152" t="s">
        <v>9350</v>
      </c>
    </row>
    <row r="4423" spans="1:4" x14ac:dyDescent="0.3">
      <c r="A4423" s="151">
        <v>93079</v>
      </c>
      <c r="B4423" s="151" t="s">
        <v>9351</v>
      </c>
      <c r="C4423" s="151" t="s">
        <v>26</v>
      </c>
      <c r="D4423" s="152" t="s">
        <v>9352</v>
      </c>
    </row>
    <row r="4424" spans="1:4" x14ac:dyDescent="0.3">
      <c r="A4424" s="151">
        <v>93080</v>
      </c>
      <c r="B4424" s="151" t="s">
        <v>9353</v>
      </c>
      <c r="C4424" s="151" t="s">
        <v>26</v>
      </c>
      <c r="D4424" s="152" t="s">
        <v>9354</v>
      </c>
    </row>
    <row r="4425" spans="1:4" x14ac:dyDescent="0.3">
      <c r="A4425" s="151">
        <v>93081</v>
      </c>
      <c r="B4425" s="151" t="s">
        <v>9355</v>
      </c>
      <c r="C4425" s="151" t="s">
        <v>26</v>
      </c>
      <c r="D4425" s="152" t="s">
        <v>9356</v>
      </c>
    </row>
    <row r="4426" spans="1:4" x14ac:dyDescent="0.3">
      <c r="A4426" s="151">
        <v>93082</v>
      </c>
      <c r="B4426" s="151" t="s">
        <v>9357</v>
      </c>
      <c r="C4426" s="151" t="s">
        <v>26</v>
      </c>
      <c r="D4426" s="152" t="s">
        <v>9358</v>
      </c>
    </row>
    <row r="4427" spans="1:4" x14ac:dyDescent="0.3">
      <c r="A4427" s="151">
        <v>93083</v>
      </c>
      <c r="B4427" s="151" t="s">
        <v>9359</v>
      </c>
      <c r="C4427" s="151" t="s">
        <v>26</v>
      </c>
      <c r="D4427" s="152" t="s">
        <v>9360</v>
      </c>
    </row>
    <row r="4428" spans="1:4" x14ac:dyDescent="0.3">
      <c r="A4428" s="151">
        <v>93084</v>
      </c>
      <c r="B4428" s="151" t="s">
        <v>9361</v>
      </c>
      <c r="C4428" s="151" t="s">
        <v>26</v>
      </c>
      <c r="D4428" s="152" t="s">
        <v>6084</v>
      </c>
    </row>
    <row r="4429" spans="1:4" x14ac:dyDescent="0.3">
      <c r="A4429" s="151">
        <v>93085</v>
      </c>
      <c r="B4429" s="151" t="s">
        <v>9362</v>
      </c>
      <c r="C4429" s="151" t="s">
        <v>26</v>
      </c>
      <c r="D4429" s="152" t="s">
        <v>9363</v>
      </c>
    </row>
    <row r="4430" spans="1:4" x14ac:dyDescent="0.3">
      <c r="A4430" s="151">
        <v>93086</v>
      </c>
      <c r="B4430" s="151" t="s">
        <v>9364</v>
      </c>
      <c r="C4430" s="151" t="s">
        <v>26</v>
      </c>
      <c r="D4430" s="152" t="s">
        <v>9365</v>
      </c>
    </row>
    <row r="4431" spans="1:4" x14ac:dyDescent="0.3">
      <c r="A4431" s="151">
        <v>93087</v>
      </c>
      <c r="B4431" s="151" t="s">
        <v>9366</v>
      </c>
      <c r="C4431" s="151" t="s">
        <v>26</v>
      </c>
      <c r="D4431" s="152" t="s">
        <v>9367</v>
      </c>
    </row>
    <row r="4432" spans="1:4" x14ac:dyDescent="0.3">
      <c r="A4432" s="151">
        <v>93088</v>
      </c>
      <c r="B4432" s="151" t="s">
        <v>9368</v>
      </c>
      <c r="C4432" s="151" t="s">
        <v>26</v>
      </c>
      <c r="D4432" s="152" t="s">
        <v>9369</v>
      </c>
    </row>
    <row r="4433" spans="1:4" x14ac:dyDescent="0.3">
      <c r="A4433" s="151">
        <v>93089</v>
      </c>
      <c r="B4433" s="151" t="s">
        <v>9370</v>
      </c>
      <c r="C4433" s="151" t="s">
        <v>26</v>
      </c>
      <c r="D4433" s="152" t="s">
        <v>9371</v>
      </c>
    </row>
    <row r="4434" spans="1:4" x14ac:dyDescent="0.3">
      <c r="A4434" s="151">
        <v>93090</v>
      </c>
      <c r="B4434" s="151" t="s">
        <v>9372</v>
      </c>
      <c r="C4434" s="151" t="s">
        <v>26</v>
      </c>
      <c r="D4434" s="152" t="s">
        <v>9021</v>
      </c>
    </row>
    <row r="4435" spans="1:4" x14ac:dyDescent="0.3">
      <c r="A4435" s="151">
        <v>93091</v>
      </c>
      <c r="B4435" s="151" t="s">
        <v>9373</v>
      </c>
      <c r="C4435" s="151" t="s">
        <v>26</v>
      </c>
      <c r="D4435" s="152" t="s">
        <v>8644</v>
      </c>
    </row>
    <row r="4436" spans="1:4" x14ac:dyDescent="0.3">
      <c r="A4436" s="151">
        <v>93092</v>
      </c>
      <c r="B4436" s="151" t="s">
        <v>9374</v>
      </c>
      <c r="C4436" s="151" t="s">
        <v>26</v>
      </c>
      <c r="D4436" s="152" t="s">
        <v>9375</v>
      </c>
    </row>
    <row r="4437" spans="1:4" x14ac:dyDescent="0.3">
      <c r="A4437" s="151">
        <v>93093</v>
      </c>
      <c r="B4437" s="151" t="s">
        <v>9376</v>
      </c>
      <c r="C4437" s="151" t="s">
        <v>26</v>
      </c>
      <c r="D4437" s="152" t="s">
        <v>6635</v>
      </c>
    </row>
    <row r="4438" spans="1:4" x14ac:dyDescent="0.3">
      <c r="A4438" s="151">
        <v>93094</v>
      </c>
      <c r="B4438" s="151" t="s">
        <v>9377</v>
      </c>
      <c r="C4438" s="151" t="s">
        <v>26</v>
      </c>
      <c r="D4438" s="152" t="s">
        <v>9378</v>
      </c>
    </row>
    <row r="4439" spans="1:4" x14ac:dyDescent="0.3">
      <c r="A4439" s="151">
        <v>93097</v>
      </c>
      <c r="B4439" s="151" t="s">
        <v>9379</v>
      </c>
      <c r="C4439" s="151" t="s">
        <v>26</v>
      </c>
      <c r="D4439" s="152" t="s">
        <v>8728</v>
      </c>
    </row>
    <row r="4440" spans="1:4" x14ac:dyDescent="0.3">
      <c r="A4440" s="151">
        <v>93098</v>
      </c>
      <c r="B4440" s="151" t="s">
        <v>9380</v>
      </c>
      <c r="C4440" s="151" t="s">
        <v>26</v>
      </c>
      <c r="D4440" s="152" t="s">
        <v>9381</v>
      </c>
    </row>
    <row r="4441" spans="1:4" x14ac:dyDescent="0.3">
      <c r="A4441" s="151">
        <v>93099</v>
      </c>
      <c r="B4441" s="151" t="s">
        <v>9382</v>
      </c>
      <c r="C4441" s="151" t="s">
        <v>26</v>
      </c>
      <c r="D4441" s="152" t="s">
        <v>1334</v>
      </c>
    </row>
    <row r="4442" spans="1:4" x14ac:dyDescent="0.3">
      <c r="A4442" s="151">
        <v>93100</v>
      </c>
      <c r="B4442" s="151" t="s">
        <v>9383</v>
      </c>
      <c r="C4442" s="151" t="s">
        <v>26</v>
      </c>
      <c r="D4442" s="152" t="s">
        <v>9384</v>
      </c>
    </row>
    <row r="4443" spans="1:4" x14ac:dyDescent="0.3">
      <c r="A4443" s="151">
        <v>93101</v>
      </c>
      <c r="B4443" s="151" t="s">
        <v>9385</v>
      </c>
      <c r="C4443" s="151" t="s">
        <v>26</v>
      </c>
      <c r="D4443" s="152" t="s">
        <v>8536</v>
      </c>
    </row>
    <row r="4444" spans="1:4" x14ac:dyDescent="0.3">
      <c r="A4444" s="151">
        <v>93102</v>
      </c>
      <c r="B4444" s="151" t="s">
        <v>9386</v>
      </c>
      <c r="C4444" s="151" t="s">
        <v>26</v>
      </c>
      <c r="D4444" s="152" t="s">
        <v>9387</v>
      </c>
    </row>
    <row r="4445" spans="1:4" x14ac:dyDescent="0.3">
      <c r="A4445" s="151">
        <v>93103</v>
      </c>
      <c r="B4445" s="151" t="s">
        <v>9388</v>
      </c>
      <c r="C4445" s="151" t="s">
        <v>26</v>
      </c>
      <c r="D4445" s="152" t="s">
        <v>9389</v>
      </c>
    </row>
    <row r="4446" spans="1:4" x14ac:dyDescent="0.3">
      <c r="A4446" s="151">
        <v>93104</v>
      </c>
      <c r="B4446" s="151" t="s">
        <v>9390</v>
      </c>
      <c r="C4446" s="151" t="s">
        <v>26</v>
      </c>
      <c r="D4446" s="152" t="s">
        <v>9391</v>
      </c>
    </row>
    <row r="4447" spans="1:4" x14ac:dyDescent="0.3">
      <c r="A4447" s="151">
        <v>93105</v>
      </c>
      <c r="B4447" s="151" t="s">
        <v>9392</v>
      </c>
      <c r="C4447" s="151" t="s">
        <v>26</v>
      </c>
      <c r="D4447" s="152" t="s">
        <v>9393</v>
      </c>
    </row>
    <row r="4448" spans="1:4" x14ac:dyDescent="0.3">
      <c r="A4448" s="151">
        <v>93106</v>
      </c>
      <c r="B4448" s="151" t="s">
        <v>9394</v>
      </c>
      <c r="C4448" s="151" t="s">
        <v>26</v>
      </c>
      <c r="D4448" s="152" t="s">
        <v>9395</v>
      </c>
    </row>
    <row r="4449" spans="1:4" x14ac:dyDescent="0.3">
      <c r="A4449" s="151">
        <v>93107</v>
      </c>
      <c r="B4449" s="151" t="s">
        <v>9396</v>
      </c>
      <c r="C4449" s="151" t="s">
        <v>26</v>
      </c>
      <c r="D4449" s="152" t="s">
        <v>3706</v>
      </c>
    </row>
    <row r="4450" spans="1:4" x14ac:dyDescent="0.3">
      <c r="A4450" s="151">
        <v>93108</v>
      </c>
      <c r="B4450" s="151" t="s">
        <v>9397</v>
      </c>
      <c r="C4450" s="151" t="s">
        <v>26</v>
      </c>
      <c r="D4450" s="152" t="s">
        <v>9398</v>
      </c>
    </row>
    <row r="4451" spans="1:4" x14ac:dyDescent="0.3">
      <c r="A4451" s="151">
        <v>93109</v>
      </c>
      <c r="B4451" s="151" t="s">
        <v>9399</v>
      </c>
      <c r="C4451" s="151" t="s">
        <v>26</v>
      </c>
      <c r="D4451" s="152" t="s">
        <v>9400</v>
      </c>
    </row>
    <row r="4452" spans="1:4" x14ac:dyDescent="0.3">
      <c r="A4452" s="151">
        <v>93110</v>
      </c>
      <c r="B4452" s="151" t="s">
        <v>9401</v>
      </c>
      <c r="C4452" s="151" t="s">
        <v>26</v>
      </c>
      <c r="D4452" s="152" t="s">
        <v>9402</v>
      </c>
    </row>
    <row r="4453" spans="1:4" x14ac:dyDescent="0.3">
      <c r="A4453" s="151">
        <v>93111</v>
      </c>
      <c r="B4453" s="151" t="s">
        <v>9403</v>
      </c>
      <c r="C4453" s="151" t="s">
        <v>26</v>
      </c>
      <c r="D4453" s="152" t="s">
        <v>9404</v>
      </c>
    </row>
    <row r="4454" spans="1:4" x14ac:dyDescent="0.3">
      <c r="A4454" s="151">
        <v>93112</v>
      </c>
      <c r="B4454" s="151" t="s">
        <v>9405</v>
      </c>
      <c r="C4454" s="151" t="s">
        <v>26</v>
      </c>
      <c r="D4454" s="152" t="s">
        <v>9406</v>
      </c>
    </row>
    <row r="4455" spans="1:4" x14ac:dyDescent="0.3">
      <c r="A4455" s="151">
        <v>93113</v>
      </c>
      <c r="B4455" s="151" t="s">
        <v>9407</v>
      </c>
      <c r="C4455" s="151" t="s">
        <v>26</v>
      </c>
      <c r="D4455" s="152" t="s">
        <v>9038</v>
      </c>
    </row>
    <row r="4456" spans="1:4" x14ac:dyDescent="0.3">
      <c r="A4456" s="151">
        <v>93114</v>
      </c>
      <c r="B4456" s="151" t="s">
        <v>9408</v>
      </c>
      <c r="C4456" s="151" t="s">
        <v>26</v>
      </c>
      <c r="D4456" s="152" t="s">
        <v>6434</v>
      </c>
    </row>
    <row r="4457" spans="1:4" x14ac:dyDescent="0.3">
      <c r="A4457" s="151">
        <v>93115</v>
      </c>
      <c r="B4457" s="151" t="s">
        <v>9409</v>
      </c>
      <c r="C4457" s="151" t="s">
        <v>26</v>
      </c>
      <c r="D4457" s="152" t="s">
        <v>9410</v>
      </c>
    </row>
    <row r="4458" spans="1:4" x14ac:dyDescent="0.3">
      <c r="A4458" s="151">
        <v>93116</v>
      </c>
      <c r="B4458" s="151" t="s">
        <v>9411</v>
      </c>
      <c r="C4458" s="151" t="s">
        <v>26</v>
      </c>
      <c r="D4458" s="152" t="s">
        <v>9412</v>
      </c>
    </row>
    <row r="4459" spans="1:4" x14ac:dyDescent="0.3">
      <c r="A4459" s="151">
        <v>93117</v>
      </c>
      <c r="B4459" s="151" t="s">
        <v>9413</v>
      </c>
      <c r="C4459" s="151" t="s">
        <v>26</v>
      </c>
      <c r="D4459" s="152" t="s">
        <v>3097</v>
      </c>
    </row>
    <row r="4460" spans="1:4" x14ac:dyDescent="0.3">
      <c r="A4460" s="151">
        <v>93118</v>
      </c>
      <c r="B4460" s="151" t="s">
        <v>9414</v>
      </c>
      <c r="C4460" s="151" t="s">
        <v>26</v>
      </c>
      <c r="D4460" s="152" t="s">
        <v>9415</v>
      </c>
    </row>
    <row r="4461" spans="1:4" x14ac:dyDescent="0.3">
      <c r="A4461" s="151">
        <v>93119</v>
      </c>
      <c r="B4461" s="151" t="s">
        <v>9416</v>
      </c>
      <c r="C4461" s="151" t="s">
        <v>26</v>
      </c>
      <c r="D4461" s="152" t="s">
        <v>9417</v>
      </c>
    </row>
    <row r="4462" spans="1:4" x14ac:dyDescent="0.3">
      <c r="A4462" s="151">
        <v>93120</v>
      </c>
      <c r="B4462" s="151" t="s">
        <v>9418</v>
      </c>
      <c r="C4462" s="151" t="s">
        <v>26</v>
      </c>
      <c r="D4462" s="152" t="s">
        <v>9419</v>
      </c>
    </row>
    <row r="4463" spans="1:4" x14ac:dyDescent="0.3">
      <c r="A4463" s="151">
        <v>93121</v>
      </c>
      <c r="B4463" s="151" t="s">
        <v>9420</v>
      </c>
      <c r="C4463" s="151" t="s">
        <v>26</v>
      </c>
      <c r="D4463" s="152" t="s">
        <v>9421</v>
      </c>
    </row>
    <row r="4464" spans="1:4" x14ac:dyDescent="0.3">
      <c r="A4464" s="151">
        <v>93122</v>
      </c>
      <c r="B4464" s="151" t="s">
        <v>9422</v>
      </c>
      <c r="C4464" s="151" t="s">
        <v>26</v>
      </c>
      <c r="D4464" s="152" t="s">
        <v>9423</v>
      </c>
    </row>
    <row r="4465" spans="1:4" x14ac:dyDescent="0.3">
      <c r="A4465" s="151">
        <v>93123</v>
      </c>
      <c r="B4465" s="151" t="s">
        <v>9424</v>
      </c>
      <c r="C4465" s="151" t="s">
        <v>26</v>
      </c>
      <c r="D4465" s="152" t="s">
        <v>4021</v>
      </c>
    </row>
    <row r="4466" spans="1:4" x14ac:dyDescent="0.3">
      <c r="A4466" s="151">
        <v>93124</v>
      </c>
      <c r="B4466" s="151" t="s">
        <v>9425</v>
      </c>
      <c r="C4466" s="151" t="s">
        <v>26</v>
      </c>
      <c r="D4466" s="152" t="s">
        <v>9426</v>
      </c>
    </row>
    <row r="4467" spans="1:4" x14ac:dyDescent="0.3">
      <c r="A4467" s="151">
        <v>93125</v>
      </c>
      <c r="B4467" s="151" t="s">
        <v>9427</v>
      </c>
      <c r="C4467" s="151" t="s">
        <v>26</v>
      </c>
      <c r="D4467" s="152" t="s">
        <v>9428</v>
      </c>
    </row>
    <row r="4468" spans="1:4" x14ac:dyDescent="0.3">
      <c r="A4468" s="151">
        <v>93126</v>
      </c>
      <c r="B4468" s="151" t="s">
        <v>9429</v>
      </c>
      <c r="C4468" s="151" t="s">
        <v>26</v>
      </c>
      <c r="D4468" s="152" t="s">
        <v>9430</v>
      </c>
    </row>
    <row r="4469" spans="1:4" x14ac:dyDescent="0.3">
      <c r="A4469" s="151">
        <v>93133</v>
      </c>
      <c r="B4469" s="151" t="s">
        <v>9431</v>
      </c>
      <c r="C4469" s="151" t="s">
        <v>26</v>
      </c>
      <c r="D4469" s="152" t="s">
        <v>9432</v>
      </c>
    </row>
    <row r="4470" spans="1:4" x14ac:dyDescent="0.3">
      <c r="A4470" s="151">
        <v>94465</v>
      </c>
      <c r="B4470" s="151" t="s">
        <v>9433</v>
      </c>
      <c r="C4470" s="151" t="s">
        <v>26</v>
      </c>
      <c r="D4470" s="152" t="s">
        <v>9434</v>
      </c>
    </row>
    <row r="4471" spans="1:4" x14ac:dyDescent="0.3">
      <c r="A4471" s="151">
        <v>94466</v>
      </c>
      <c r="B4471" s="151" t="s">
        <v>9435</v>
      </c>
      <c r="C4471" s="151" t="s">
        <v>26</v>
      </c>
      <c r="D4471" s="152" t="s">
        <v>9436</v>
      </c>
    </row>
    <row r="4472" spans="1:4" x14ac:dyDescent="0.3">
      <c r="A4472" s="151">
        <v>94467</v>
      </c>
      <c r="B4472" s="151" t="s">
        <v>9437</v>
      </c>
      <c r="C4472" s="151" t="s">
        <v>26</v>
      </c>
      <c r="D4472" s="152" t="s">
        <v>9438</v>
      </c>
    </row>
    <row r="4473" spans="1:4" x14ac:dyDescent="0.3">
      <c r="A4473" s="151">
        <v>94468</v>
      </c>
      <c r="B4473" s="151" t="s">
        <v>9439</v>
      </c>
      <c r="C4473" s="151" t="s">
        <v>26</v>
      </c>
      <c r="D4473" s="152" t="s">
        <v>9440</v>
      </c>
    </row>
    <row r="4474" spans="1:4" x14ac:dyDescent="0.3">
      <c r="A4474" s="151">
        <v>94469</v>
      </c>
      <c r="B4474" s="151" t="s">
        <v>9441</v>
      </c>
      <c r="C4474" s="151" t="s">
        <v>26</v>
      </c>
      <c r="D4474" s="152" t="s">
        <v>9442</v>
      </c>
    </row>
    <row r="4475" spans="1:4" x14ac:dyDescent="0.3">
      <c r="A4475" s="151">
        <v>94470</v>
      </c>
      <c r="B4475" s="151" t="s">
        <v>9443</v>
      </c>
      <c r="C4475" s="151" t="s">
        <v>26</v>
      </c>
      <c r="D4475" s="152" t="s">
        <v>9444</v>
      </c>
    </row>
    <row r="4476" spans="1:4" x14ac:dyDescent="0.3">
      <c r="A4476" s="151">
        <v>94471</v>
      </c>
      <c r="B4476" s="151" t="s">
        <v>9445</v>
      </c>
      <c r="C4476" s="151" t="s">
        <v>26</v>
      </c>
      <c r="D4476" s="152" t="s">
        <v>9446</v>
      </c>
    </row>
    <row r="4477" spans="1:4" x14ac:dyDescent="0.3">
      <c r="A4477" s="151">
        <v>94472</v>
      </c>
      <c r="B4477" s="151" t="s">
        <v>9447</v>
      </c>
      <c r="C4477" s="151" t="s">
        <v>26</v>
      </c>
      <c r="D4477" s="152" t="s">
        <v>9448</v>
      </c>
    </row>
    <row r="4478" spans="1:4" x14ac:dyDescent="0.3">
      <c r="A4478" s="151">
        <v>94473</v>
      </c>
      <c r="B4478" s="151" t="s">
        <v>9449</v>
      </c>
      <c r="C4478" s="151" t="s">
        <v>26</v>
      </c>
      <c r="D4478" s="152" t="s">
        <v>9450</v>
      </c>
    </row>
    <row r="4479" spans="1:4" x14ac:dyDescent="0.3">
      <c r="A4479" s="151">
        <v>94474</v>
      </c>
      <c r="B4479" s="151" t="s">
        <v>9451</v>
      </c>
      <c r="C4479" s="151" t="s">
        <v>26</v>
      </c>
      <c r="D4479" s="152" t="s">
        <v>9452</v>
      </c>
    </row>
    <row r="4480" spans="1:4" x14ac:dyDescent="0.3">
      <c r="A4480" s="151">
        <v>94475</v>
      </c>
      <c r="B4480" s="151" t="s">
        <v>9453</v>
      </c>
      <c r="C4480" s="151" t="s">
        <v>26</v>
      </c>
      <c r="D4480" s="152" t="s">
        <v>9454</v>
      </c>
    </row>
    <row r="4481" spans="1:4" x14ac:dyDescent="0.3">
      <c r="A4481" s="151">
        <v>94476</v>
      </c>
      <c r="B4481" s="151" t="s">
        <v>9455</v>
      </c>
      <c r="C4481" s="151" t="s">
        <v>26</v>
      </c>
      <c r="D4481" s="152" t="s">
        <v>9456</v>
      </c>
    </row>
    <row r="4482" spans="1:4" x14ac:dyDescent="0.3">
      <c r="A4482" s="151">
        <v>94477</v>
      </c>
      <c r="B4482" s="151" t="s">
        <v>9457</v>
      </c>
      <c r="C4482" s="151" t="s">
        <v>26</v>
      </c>
      <c r="D4482" s="152" t="s">
        <v>9458</v>
      </c>
    </row>
    <row r="4483" spans="1:4" x14ac:dyDescent="0.3">
      <c r="A4483" s="151">
        <v>94478</v>
      </c>
      <c r="B4483" s="151" t="s">
        <v>9459</v>
      </c>
      <c r="C4483" s="151" t="s">
        <v>26</v>
      </c>
      <c r="D4483" s="152" t="s">
        <v>9460</v>
      </c>
    </row>
    <row r="4484" spans="1:4" x14ac:dyDescent="0.3">
      <c r="A4484" s="151">
        <v>94479</v>
      </c>
      <c r="B4484" s="151" t="s">
        <v>9461</v>
      </c>
      <c r="C4484" s="151" t="s">
        <v>26</v>
      </c>
      <c r="D4484" s="152" t="s">
        <v>9462</v>
      </c>
    </row>
    <row r="4485" spans="1:4" x14ac:dyDescent="0.3">
      <c r="A4485" s="151">
        <v>94606</v>
      </c>
      <c r="B4485" s="151" t="s">
        <v>9463</v>
      </c>
      <c r="C4485" s="151" t="s">
        <v>26</v>
      </c>
      <c r="D4485" s="152" t="s">
        <v>9464</v>
      </c>
    </row>
    <row r="4486" spans="1:4" x14ac:dyDescent="0.3">
      <c r="A4486" s="151">
        <v>94608</v>
      </c>
      <c r="B4486" s="151" t="s">
        <v>9465</v>
      </c>
      <c r="C4486" s="151" t="s">
        <v>26</v>
      </c>
      <c r="D4486" s="152" t="s">
        <v>9466</v>
      </c>
    </row>
    <row r="4487" spans="1:4" x14ac:dyDescent="0.3">
      <c r="A4487" s="151">
        <v>94610</v>
      </c>
      <c r="B4487" s="151" t="s">
        <v>9467</v>
      </c>
      <c r="C4487" s="151" t="s">
        <v>26</v>
      </c>
      <c r="D4487" s="152" t="s">
        <v>9468</v>
      </c>
    </row>
    <row r="4488" spans="1:4" x14ac:dyDescent="0.3">
      <c r="A4488" s="151">
        <v>94612</v>
      </c>
      <c r="B4488" s="151" t="s">
        <v>9469</v>
      </c>
      <c r="C4488" s="151" t="s">
        <v>26</v>
      </c>
      <c r="D4488" s="152" t="s">
        <v>9470</v>
      </c>
    </row>
    <row r="4489" spans="1:4" x14ac:dyDescent="0.3">
      <c r="A4489" s="151">
        <v>94614</v>
      </c>
      <c r="B4489" s="151" t="s">
        <v>9471</v>
      </c>
      <c r="C4489" s="151" t="s">
        <v>26</v>
      </c>
      <c r="D4489" s="152" t="s">
        <v>9472</v>
      </c>
    </row>
    <row r="4490" spans="1:4" x14ac:dyDescent="0.3">
      <c r="A4490" s="151">
        <v>94615</v>
      </c>
      <c r="B4490" s="151" t="s">
        <v>9473</v>
      </c>
      <c r="C4490" s="151" t="s">
        <v>26</v>
      </c>
      <c r="D4490" s="152" t="s">
        <v>9474</v>
      </c>
    </row>
    <row r="4491" spans="1:4" x14ac:dyDescent="0.3">
      <c r="A4491" s="151">
        <v>94616</v>
      </c>
      <c r="B4491" s="151" t="s">
        <v>9475</v>
      </c>
      <c r="C4491" s="151" t="s">
        <v>26</v>
      </c>
      <c r="D4491" s="152" t="s">
        <v>9476</v>
      </c>
    </row>
    <row r="4492" spans="1:4" x14ac:dyDescent="0.3">
      <c r="A4492" s="151">
        <v>94617</v>
      </c>
      <c r="B4492" s="151" t="s">
        <v>9477</v>
      </c>
      <c r="C4492" s="151" t="s">
        <v>26</v>
      </c>
      <c r="D4492" s="152" t="s">
        <v>9478</v>
      </c>
    </row>
    <row r="4493" spans="1:4" x14ac:dyDescent="0.3">
      <c r="A4493" s="151">
        <v>94618</v>
      </c>
      <c r="B4493" s="151" t="s">
        <v>9479</v>
      </c>
      <c r="C4493" s="151" t="s">
        <v>26</v>
      </c>
      <c r="D4493" s="152" t="s">
        <v>9480</v>
      </c>
    </row>
    <row r="4494" spans="1:4" x14ac:dyDescent="0.3">
      <c r="A4494" s="151">
        <v>94620</v>
      </c>
      <c r="B4494" s="151" t="s">
        <v>9481</v>
      </c>
      <c r="C4494" s="151" t="s">
        <v>26</v>
      </c>
      <c r="D4494" s="152" t="s">
        <v>9482</v>
      </c>
    </row>
    <row r="4495" spans="1:4" x14ac:dyDescent="0.3">
      <c r="A4495" s="151">
        <v>94622</v>
      </c>
      <c r="B4495" s="151" t="s">
        <v>9483</v>
      </c>
      <c r="C4495" s="151" t="s">
        <v>26</v>
      </c>
      <c r="D4495" s="152" t="s">
        <v>9484</v>
      </c>
    </row>
    <row r="4496" spans="1:4" x14ac:dyDescent="0.3">
      <c r="A4496" s="151">
        <v>94623</v>
      </c>
      <c r="B4496" s="151" t="s">
        <v>9485</v>
      </c>
      <c r="C4496" s="151" t="s">
        <v>26</v>
      </c>
      <c r="D4496" s="152" t="s">
        <v>9486</v>
      </c>
    </row>
    <row r="4497" spans="1:4" x14ac:dyDescent="0.3">
      <c r="A4497" s="151">
        <v>94624</v>
      </c>
      <c r="B4497" s="151" t="s">
        <v>9487</v>
      </c>
      <c r="C4497" s="151" t="s">
        <v>26</v>
      </c>
      <c r="D4497" s="152" t="s">
        <v>9488</v>
      </c>
    </row>
    <row r="4498" spans="1:4" x14ac:dyDescent="0.3">
      <c r="A4498" s="151">
        <v>94625</v>
      </c>
      <c r="B4498" s="151" t="s">
        <v>9489</v>
      </c>
      <c r="C4498" s="151" t="s">
        <v>26</v>
      </c>
      <c r="D4498" s="152" t="s">
        <v>9490</v>
      </c>
    </row>
    <row r="4499" spans="1:4" x14ac:dyDescent="0.3">
      <c r="A4499" s="151">
        <v>94656</v>
      </c>
      <c r="B4499" s="151" t="s">
        <v>9491</v>
      </c>
      <c r="C4499" s="151" t="s">
        <v>26</v>
      </c>
      <c r="D4499" s="152" t="s">
        <v>3170</v>
      </c>
    </row>
    <row r="4500" spans="1:4" x14ac:dyDescent="0.3">
      <c r="A4500" s="151">
        <v>94657</v>
      </c>
      <c r="B4500" s="151" t="s">
        <v>9492</v>
      </c>
      <c r="C4500" s="151" t="s">
        <v>26</v>
      </c>
      <c r="D4500" s="152" t="s">
        <v>9493</v>
      </c>
    </row>
    <row r="4501" spans="1:4" x14ac:dyDescent="0.3">
      <c r="A4501" s="151">
        <v>94658</v>
      </c>
      <c r="B4501" s="151" t="s">
        <v>9494</v>
      </c>
      <c r="C4501" s="151" t="s">
        <v>26</v>
      </c>
      <c r="D4501" s="152" t="s">
        <v>9495</v>
      </c>
    </row>
    <row r="4502" spans="1:4" x14ac:dyDescent="0.3">
      <c r="A4502" s="151">
        <v>94659</v>
      </c>
      <c r="B4502" s="151" t="s">
        <v>9496</v>
      </c>
      <c r="C4502" s="151" t="s">
        <v>26</v>
      </c>
      <c r="D4502" s="152" t="s">
        <v>9497</v>
      </c>
    </row>
    <row r="4503" spans="1:4" x14ac:dyDescent="0.3">
      <c r="A4503" s="151">
        <v>94660</v>
      </c>
      <c r="B4503" s="151" t="s">
        <v>9498</v>
      </c>
      <c r="C4503" s="151" t="s">
        <v>26</v>
      </c>
      <c r="D4503" s="152" t="s">
        <v>9499</v>
      </c>
    </row>
    <row r="4504" spans="1:4" x14ac:dyDescent="0.3">
      <c r="A4504" s="151">
        <v>94661</v>
      </c>
      <c r="B4504" s="151" t="s">
        <v>9500</v>
      </c>
      <c r="C4504" s="151" t="s">
        <v>26</v>
      </c>
      <c r="D4504" s="152" t="s">
        <v>8789</v>
      </c>
    </row>
    <row r="4505" spans="1:4" x14ac:dyDescent="0.3">
      <c r="A4505" s="151">
        <v>94662</v>
      </c>
      <c r="B4505" s="151" t="s">
        <v>9501</v>
      </c>
      <c r="C4505" s="151" t="s">
        <v>26</v>
      </c>
      <c r="D4505" s="152" t="s">
        <v>9502</v>
      </c>
    </row>
    <row r="4506" spans="1:4" x14ac:dyDescent="0.3">
      <c r="A4506" s="151">
        <v>94663</v>
      </c>
      <c r="B4506" s="151" t="s">
        <v>9503</v>
      </c>
      <c r="C4506" s="151" t="s">
        <v>26</v>
      </c>
      <c r="D4506" s="152" t="s">
        <v>9504</v>
      </c>
    </row>
    <row r="4507" spans="1:4" x14ac:dyDescent="0.3">
      <c r="A4507" s="151">
        <v>94664</v>
      </c>
      <c r="B4507" s="151" t="s">
        <v>9505</v>
      </c>
      <c r="C4507" s="151" t="s">
        <v>26</v>
      </c>
      <c r="D4507" s="152" t="s">
        <v>9506</v>
      </c>
    </row>
    <row r="4508" spans="1:4" x14ac:dyDescent="0.3">
      <c r="A4508" s="151">
        <v>94665</v>
      </c>
      <c r="B4508" s="151" t="s">
        <v>9507</v>
      </c>
      <c r="C4508" s="151" t="s">
        <v>26</v>
      </c>
      <c r="D4508" s="152" t="s">
        <v>7885</v>
      </c>
    </row>
    <row r="4509" spans="1:4" x14ac:dyDescent="0.3">
      <c r="A4509" s="151">
        <v>94666</v>
      </c>
      <c r="B4509" s="151" t="s">
        <v>9508</v>
      </c>
      <c r="C4509" s="151" t="s">
        <v>26</v>
      </c>
      <c r="D4509" s="152" t="s">
        <v>9509</v>
      </c>
    </row>
    <row r="4510" spans="1:4" x14ac:dyDescent="0.3">
      <c r="A4510" s="151">
        <v>94667</v>
      </c>
      <c r="B4510" s="151" t="s">
        <v>9510</v>
      </c>
      <c r="C4510" s="151" t="s">
        <v>26</v>
      </c>
      <c r="D4510" s="152" t="s">
        <v>9511</v>
      </c>
    </row>
    <row r="4511" spans="1:4" x14ac:dyDescent="0.3">
      <c r="A4511" s="151">
        <v>94668</v>
      </c>
      <c r="B4511" s="151" t="s">
        <v>9512</v>
      </c>
      <c r="C4511" s="151" t="s">
        <v>26</v>
      </c>
      <c r="D4511" s="152" t="s">
        <v>9513</v>
      </c>
    </row>
    <row r="4512" spans="1:4" x14ac:dyDescent="0.3">
      <c r="A4512" s="151">
        <v>94669</v>
      </c>
      <c r="B4512" s="151" t="s">
        <v>9514</v>
      </c>
      <c r="C4512" s="151" t="s">
        <v>26</v>
      </c>
      <c r="D4512" s="152" t="s">
        <v>9515</v>
      </c>
    </row>
    <row r="4513" spans="1:4" x14ac:dyDescent="0.3">
      <c r="A4513" s="151">
        <v>94670</v>
      </c>
      <c r="B4513" s="151" t="s">
        <v>9516</v>
      </c>
      <c r="C4513" s="151" t="s">
        <v>26</v>
      </c>
      <c r="D4513" s="152" t="s">
        <v>2807</v>
      </c>
    </row>
    <row r="4514" spans="1:4" x14ac:dyDescent="0.3">
      <c r="A4514" s="151">
        <v>94671</v>
      </c>
      <c r="B4514" s="151" t="s">
        <v>9517</v>
      </c>
      <c r="C4514" s="151" t="s">
        <v>26</v>
      </c>
      <c r="D4514" s="152" t="s">
        <v>9518</v>
      </c>
    </row>
    <row r="4515" spans="1:4" x14ac:dyDescent="0.3">
      <c r="A4515" s="151">
        <v>94672</v>
      </c>
      <c r="B4515" s="151" t="s">
        <v>9519</v>
      </c>
      <c r="C4515" s="151" t="s">
        <v>26</v>
      </c>
      <c r="D4515" s="152" t="s">
        <v>9520</v>
      </c>
    </row>
    <row r="4516" spans="1:4" x14ac:dyDescent="0.3">
      <c r="A4516" s="151">
        <v>94673</v>
      </c>
      <c r="B4516" s="151" t="s">
        <v>9521</v>
      </c>
      <c r="C4516" s="151" t="s">
        <v>26</v>
      </c>
      <c r="D4516" s="152" t="s">
        <v>9522</v>
      </c>
    </row>
    <row r="4517" spans="1:4" x14ac:dyDescent="0.3">
      <c r="A4517" s="151">
        <v>94674</v>
      </c>
      <c r="B4517" s="151" t="s">
        <v>9523</v>
      </c>
      <c r="C4517" s="151" t="s">
        <v>26</v>
      </c>
      <c r="D4517" s="152" t="s">
        <v>8439</v>
      </c>
    </row>
    <row r="4518" spans="1:4" x14ac:dyDescent="0.3">
      <c r="A4518" s="151">
        <v>94675</v>
      </c>
      <c r="B4518" s="151" t="s">
        <v>9524</v>
      </c>
      <c r="C4518" s="151" t="s">
        <v>26</v>
      </c>
      <c r="D4518" s="152" t="s">
        <v>9525</v>
      </c>
    </row>
    <row r="4519" spans="1:4" x14ac:dyDescent="0.3">
      <c r="A4519" s="151">
        <v>94676</v>
      </c>
      <c r="B4519" s="151" t="s">
        <v>9526</v>
      </c>
      <c r="C4519" s="151" t="s">
        <v>26</v>
      </c>
      <c r="D4519" s="152" t="s">
        <v>9527</v>
      </c>
    </row>
    <row r="4520" spans="1:4" x14ac:dyDescent="0.3">
      <c r="A4520" s="151">
        <v>94677</v>
      </c>
      <c r="B4520" s="151" t="s">
        <v>9528</v>
      </c>
      <c r="C4520" s="151" t="s">
        <v>26</v>
      </c>
      <c r="D4520" s="152" t="s">
        <v>9529</v>
      </c>
    </row>
    <row r="4521" spans="1:4" x14ac:dyDescent="0.3">
      <c r="A4521" s="151">
        <v>94678</v>
      </c>
      <c r="B4521" s="151" t="s">
        <v>9530</v>
      </c>
      <c r="C4521" s="151" t="s">
        <v>26</v>
      </c>
      <c r="D4521" s="152" t="s">
        <v>8131</v>
      </c>
    </row>
    <row r="4522" spans="1:4" x14ac:dyDescent="0.3">
      <c r="A4522" s="151">
        <v>94679</v>
      </c>
      <c r="B4522" s="151" t="s">
        <v>9531</v>
      </c>
      <c r="C4522" s="151" t="s">
        <v>26</v>
      </c>
      <c r="D4522" s="152" t="s">
        <v>7200</v>
      </c>
    </row>
    <row r="4523" spans="1:4" x14ac:dyDescent="0.3">
      <c r="A4523" s="151">
        <v>94680</v>
      </c>
      <c r="B4523" s="151" t="s">
        <v>9532</v>
      </c>
      <c r="C4523" s="151" t="s">
        <v>26</v>
      </c>
      <c r="D4523" s="152" t="s">
        <v>9533</v>
      </c>
    </row>
    <row r="4524" spans="1:4" x14ac:dyDescent="0.3">
      <c r="A4524" s="151">
        <v>94681</v>
      </c>
      <c r="B4524" s="151" t="s">
        <v>9534</v>
      </c>
      <c r="C4524" s="151" t="s">
        <v>26</v>
      </c>
      <c r="D4524" s="152" t="s">
        <v>9535</v>
      </c>
    </row>
    <row r="4525" spans="1:4" x14ac:dyDescent="0.3">
      <c r="A4525" s="151">
        <v>94682</v>
      </c>
      <c r="B4525" s="151" t="s">
        <v>9536</v>
      </c>
      <c r="C4525" s="151" t="s">
        <v>26</v>
      </c>
      <c r="D4525" s="152" t="s">
        <v>9537</v>
      </c>
    </row>
    <row r="4526" spans="1:4" x14ac:dyDescent="0.3">
      <c r="A4526" s="151">
        <v>94683</v>
      </c>
      <c r="B4526" s="151" t="s">
        <v>9538</v>
      </c>
      <c r="C4526" s="151" t="s">
        <v>26</v>
      </c>
      <c r="D4526" s="152" t="s">
        <v>9539</v>
      </c>
    </row>
    <row r="4527" spans="1:4" x14ac:dyDescent="0.3">
      <c r="A4527" s="151">
        <v>94684</v>
      </c>
      <c r="B4527" s="151" t="s">
        <v>9540</v>
      </c>
      <c r="C4527" s="151" t="s">
        <v>26</v>
      </c>
      <c r="D4527" s="152" t="s">
        <v>9541</v>
      </c>
    </row>
    <row r="4528" spans="1:4" x14ac:dyDescent="0.3">
      <c r="A4528" s="151">
        <v>94685</v>
      </c>
      <c r="B4528" s="151" t="s">
        <v>9542</v>
      </c>
      <c r="C4528" s="151" t="s">
        <v>26</v>
      </c>
      <c r="D4528" s="152" t="s">
        <v>9543</v>
      </c>
    </row>
    <row r="4529" spans="1:4" x14ac:dyDescent="0.3">
      <c r="A4529" s="151">
        <v>94686</v>
      </c>
      <c r="B4529" s="151" t="s">
        <v>9544</v>
      </c>
      <c r="C4529" s="151" t="s">
        <v>26</v>
      </c>
      <c r="D4529" s="152" t="s">
        <v>9545</v>
      </c>
    </row>
    <row r="4530" spans="1:4" x14ac:dyDescent="0.3">
      <c r="A4530" s="151">
        <v>94687</v>
      </c>
      <c r="B4530" s="151" t="s">
        <v>9546</v>
      </c>
      <c r="C4530" s="151" t="s">
        <v>26</v>
      </c>
      <c r="D4530" s="152" t="s">
        <v>9547</v>
      </c>
    </row>
    <row r="4531" spans="1:4" x14ac:dyDescent="0.3">
      <c r="A4531" s="151">
        <v>94688</v>
      </c>
      <c r="B4531" s="151" t="s">
        <v>9548</v>
      </c>
      <c r="C4531" s="151" t="s">
        <v>26</v>
      </c>
      <c r="D4531" s="152" t="s">
        <v>3046</v>
      </c>
    </row>
    <row r="4532" spans="1:4" x14ac:dyDescent="0.3">
      <c r="A4532" s="151">
        <v>94689</v>
      </c>
      <c r="B4532" s="151" t="s">
        <v>9549</v>
      </c>
      <c r="C4532" s="151" t="s">
        <v>26</v>
      </c>
      <c r="D4532" s="152" t="s">
        <v>7110</v>
      </c>
    </row>
    <row r="4533" spans="1:4" x14ac:dyDescent="0.3">
      <c r="A4533" s="151">
        <v>94690</v>
      </c>
      <c r="B4533" s="151" t="s">
        <v>9550</v>
      </c>
      <c r="C4533" s="151" t="s">
        <v>26</v>
      </c>
      <c r="D4533" s="152" t="s">
        <v>9551</v>
      </c>
    </row>
    <row r="4534" spans="1:4" x14ac:dyDescent="0.3">
      <c r="A4534" s="151">
        <v>94691</v>
      </c>
      <c r="B4534" s="151" t="s">
        <v>9552</v>
      </c>
      <c r="C4534" s="151" t="s">
        <v>26</v>
      </c>
      <c r="D4534" s="152" t="s">
        <v>9553</v>
      </c>
    </row>
    <row r="4535" spans="1:4" x14ac:dyDescent="0.3">
      <c r="A4535" s="151">
        <v>94692</v>
      </c>
      <c r="B4535" s="151" t="s">
        <v>9554</v>
      </c>
      <c r="C4535" s="151" t="s">
        <v>26</v>
      </c>
      <c r="D4535" s="152" t="s">
        <v>9555</v>
      </c>
    </row>
    <row r="4536" spans="1:4" x14ac:dyDescent="0.3">
      <c r="A4536" s="151">
        <v>94693</v>
      </c>
      <c r="B4536" s="151" t="s">
        <v>9556</v>
      </c>
      <c r="C4536" s="151" t="s">
        <v>26</v>
      </c>
      <c r="D4536" s="152" t="s">
        <v>9557</v>
      </c>
    </row>
    <row r="4537" spans="1:4" x14ac:dyDescent="0.3">
      <c r="A4537" s="151">
        <v>94694</v>
      </c>
      <c r="B4537" s="151" t="s">
        <v>9558</v>
      </c>
      <c r="C4537" s="151" t="s">
        <v>26</v>
      </c>
      <c r="D4537" s="152" t="s">
        <v>9559</v>
      </c>
    </row>
    <row r="4538" spans="1:4" x14ac:dyDescent="0.3">
      <c r="A4538" s="151">
        <v>94695</v>
      </c>
      <c r="B4538" s="151" t="s">
        <v>9560</v>
      </c>
      <c r="C4538" s="151" t="s">
        <v>26</v>
      </c>
      <c r="D4538" s="152" t="s">
        <v>9561</v>
      </c>
    </row>
    <row r="4539" spans="1:4" x14ac:dyDescent="0.3">
      <c r="A4539" s="151">
        <v>94696</v>
      </c>
      <c r="B4539" s="151" t="s">
        <v>9562</v>
      </c>
      <c r="C4539" s="151" t="s">
        <v>26</v>
      </c>
      <c r="D4539" s="152" t="s">
        <v>9563</v>
      </c>
    </row>
    <row r="4540" spans="1:4" x14ac:dyDescent="0.3">
      <c r="A4540" s="151">
        <v>94697</v>
      </c>
      <c r="B4540" s="151" t="s">
        <v>9564</v>
      </c>
      <c r="C4540" s="151" t="s">
        <v>26</v>
      </c>
      <c r="D4540" s="152" t="s">
        <v>9565</v>
      </c>
    </row>
    <row r="4541" spans="1:4" x14ac:dyDescent="0.3">
      <c r="A4541" s="151">
        <v>94698</v>
      </c>
      <c r="B4541" s="151" t="s">
        <v>9566</v>
      </c>
      <c r="C4541" s="151" t="s">
        <v>26</v>
      </c>
      <c r="D4541" s="152" t="s">
        <v>9567</v>
      </c>
    </row>
    <row r="4542" spans="1:4" x14ac:dyDescent="0.3">
      <c r="A4542" s="151">
        <v>94699</v>
      </c>
      <c r="B4542" s="151" t="s">
        <v>9568</v>
      </c>
      <c r="C4542" s="151" t="s">
        <v>26</v>
      </c>
      <c r="D4542" s="152" t="s">
        <v>9569</v>
      </c>
    </row>
    <row r="4543" spans="1:4" x14ac:dyDescent="0.3">
      <c r="A4543" s="151">
        <v>94700</v>
      </c>
      <c r="B4543" s="151" t="s">
        <v>9570</v>
      </c>
      <c r="C4543" s="151" t="s">
        <v>26</v>
      </c>
      <c r="D4543" s="152" t="s">
        <v>9571</v>
      </c>
    </row>
    <row r="4544" spans="1:4" x14ac:dyDescent="0.3">
      <c r="A4544" s="151">
        <v>94701</v>
      </c>
      <c r="B4544" s="151" t="s">
        <v>9572</v>
      </c>
      <c r="C4544" s="151" t="s">
        <v>26</v>
      </c>
      <c r="D4544" s="152" t="s">
        <v>9573</v>
      </c>
    </row>
    <row r="4545" spans="1:4" x14ac:dyDescent="0.3">
      <c r="A4545" s="151">
        <v>94702</v>
      </c>
      <c r="B4545" s="151" t="s">
        <v>9574</v>
      </c>
      <c r="C4545" s="151" t="s">
        <v>26</v>
      </c>
      <c r="D4545" s="152" t="s">
        <v>9575</v>
      </c>
    </row>
    <row r="4546" spans="1:4" x14ac:dyDescent="0.3">
      <c r="A4546" s="151">
        <v>94703</v>
      </c>
      <c r="B4546" s="151" t="s">
        <v>9576</v>
      </c>
      <c r="C4546" s="151" t="s">
        <v>26</v>
      </c>
      <c r="D4546" s="152" t="s">
        <v>1671</v>
      </c>
    </row>
    <row r="4547" spans="1:4" x14ac:dyDescent="0.3">
      <c r="A4547" s="151">
        <v>94704</v>
      </c>
      <c r="B4547" s="151" t="s">
        <v>9577</v>
      </c>
      <c r="C4547" s="151" t="s">
        <v>26</v>
      </c>
      <c r="D4547" s="152" t="s">
        <v>8279</v>
      </c>
    </row>
    <row r="4548" spans="1:4" x14ac:dyDescent="0.3">
      <c r="A4548" s="151">
        <v>94705</v>
      </c>
      <c r="B4548" s="151" t="s">
        <v>9578</v>
      </c>
      <c r="C4548" s="151" t="s">
        <v>26</v>
      </c>
      <c r="D4548" s="152" t="s">
        <v>9579</v>
      </c>
    </row>
    <row r="4549" spans="1:4" x14ac:dyDescent="0.3">
      <c r="A4549" s="151">
        <v>94706</v>
      </c>
      <c r="B4549" s="151" t="s">
        <v>9580</v>
      </c>
      <c r="C4549" s="151" t="s">
        <v>26</v>
      </c>
      <c r="D4549" s="152" t="s">
        <v>5613</v>
      </c>
    </row>
    <row r="4550" spans="1:4" x14ac:dyDescent="0.3">
      <c r="A4550" s="151">
        <v>94707</v>
      </c>
      <c r="B4550" s="151" t="s">
        <v>9581</v>
      </c>
      <c r="C4550" s="151" t="s">
        <v>26</v>
      </c>
      <c r="D4550" s="152" t="s">
        <v>9582</v>
      </c>
    </row>
    <row r="4551" spans="1:4" x14ac:dyDescent="0.3">
      <c r="A4551" s="151">
        <v>94713</v>
      </c>
      <c r="B4551" s="151" t="s">
        <v>9583</v>
      </c>
      <c r="C4551" s="151" t="s">
        <v>26</v>
      </c>
      <c r="D4551" s="152" t="s">
        <v>9584</v>
      </c>
    </row>
    <row r="4552" spans="1:4" x14ac:dyDescent="0.3">
      <c r="A4552" s="151">
        <v>94714</v>
      </c>
      <c r="B4552" s="151" t="s">
        <v>9585</v>
      </c>
      <c r="C4552" s="151" t="s">
        <v>26</v>
      </c>
      <c r="D4552" s="152" t="s">
        <v>9586</v>
      </c>
    </row>
    <row r="4553" spans="1:4" x14ac:dyDescent="0.3">
      <c r="A4553" s="151">
        <v>94715</v>
      </c>
      <c r="B4553" s="151" t="s">
        <v>9587</v>
      </c>
      <c r="C4553" s="151" t="s">
        <v>26</v>
      </c>
      <c r="D4553" s="152" t="s">
        <v>9588</v>
      </c>
    </row>
    <row r="4554" spans="1:4" x14ac:dyDescent="0.3">
      <c r="A4554" s="151">
        <v>94724</v>
      </c>
      <c r="B4554" s="151" t="s">
        <v>9589</v>
      </c>
      <c r="C4554" s="151" t="s">
        <v>26</v>
      </c>
      <c r="D4554" s="152" t="s">
        <v>9590</v>
      </c>
    </row>
    <row r="4555" spans="1:4" x14ac:dyDescent="0.3">
      <c r="A4555" s="151">
        <v>94725</v>
      </c>
      <c r="B4555" s="151" t="s">
        <v>9591</v>
      </c>
      <c r="C4555" s="151" t="s">
        <v>26</v>
      </c>
      <c r="D4555" s="152" t="s">
        <v>1573</v>
      </c>
    </row>
    <row r="4556" spans="1:4" x14ac:dyDescent="0.3">
      <c r="A4556" s="151">
        <v>94726</v>
      </c>
      <c r="B4556" s="151" t="s">
        <v>9592</v>
      </c>
      <c r="C4556" s="151" t="s">
        <v>26</v>
      </c>
      <c r="D4556" s="152" t="s">
        <v>9593</v>
      </c>
    </row>
    <row r="4557" spans="1:4" x14ac:dyDescent="0.3">
      <c r="A4557" s="151">
        <v>94727</v>
      </c>
      <c r="B4557" s="151" t="s">
        <v>9594</v>
      </c>
      <c r="C4557" s="151" t="s">
        <v>26</v>
      </c>
      <c r="D4557" s="152" t="s">
        <v>5541</v>
      </c>
    </row>
    <row r="4558" spans="1:4" x14ac:dyDescent="0.3">
      <c r="A4558" s="151">
        <v>94728</v>
      </c>
      <c r="B4558" s="151" t="s">
        <v>9595</v>
      </c>
      <c r="C4558" s="151" t="s">
        <v>26</v>
      </c>
      <c r="D4558" s="152" t="s">
        <v>8141</v>
      </c>
    </row>
    <row r="4559" spans="1:4" x14ac:dyDescent="0.3">
      <c r="A4559" s="151">
        <v>94729</v>
      </c>
      <c r="B4559" s="151" t="s">
        <v>9596</v>
      </c>
      <c r="C4559" s="151" t="s">
        <v>26</v>
      </c>
      <c r="D4559" s="152" t="s">
        <v>9506</v>
      </c>
    </row>
    <row r="4560" spans="1:4" x14ac:dyDescent="0.3">
      <c r="A4560" s="151">
        <v>94730</v>
      </c>
      <c r="B4560" s="151" t="s">
        <v>9597</v>
      </c>
      <c r="C4560" s="151" t="s">
        <v>26</v>
      </c>
      <c r="D4560" s="152" t="s">
        <v>9598</v>
      </c>
    </row>
    <row r="4561" spans="1:4" x14ac:dyDescent="0.3">
      <c r="A4561" s="151">
        <v>94731</v>
      </c>
      <c r="B4561" s="151" t="s">
        <v>9599</v>
      </c>
      <c r="C4561" s="151" t="s">
        <v>26</v>
      </c>
      <c r="D4561" s="152" t="s">
        <v>1342</v>
      </c>
    </row>
    <row r="4562" spans="1:4" x14ac:dyDescent="0.3">
      <c r="A4562" s="151">
        <v>94732</v>
      </c>
      <c r="B4562" s="151" t="s">
        <v>9600</v>
      </c>
      <c r="C4562" s="151" t="s">
        <v>26</v>
      </c>
      <c r="D4562" s="152" t="s">
        <v>9601</v>
      </c>
    </row>
    <row r="4563" spans="1:4" x14ac:dyDescent="0.3">
      <c r="A4563" s="151">
        <v>94733</v>
      </c>
      <c r="B4563" s="151" t="s">
        <v>9602</v>
      </c>
      <c r="C4563" s="151" t="s">
        <v>26</v>
      </c>
      <c r="D4563" s="152" t="s">
        <v>2150</v>
      </c>
    </row>
    <row r="4564" spans="1:4" x14ac:dyDescent="0.3">
      <c r="A4564" s="151">
        <v>94734</v>
      </c>
      <c r="B4564" s="151" t="s">
        <v>9603</v>
      </c>
      <c r="C4564" s="151" t="s">
        <v>26</v>
      </c>
      <c r="D4564" s="152" t="s">
        <v>9604</v>
      </c>
    </row>
    <row r="4565" spans="1:4" x14ac:dyDescent="0.3">
      <c r="A4565" s="151">
        <v>94736</v>
      </c>
      <c r="B4565" s="151" t="s">
        <v>9605</v>
      </c>
      <c r="C4565" s="151" t="s">
        <v>26</v>
      </c>
      <c r="D4565" s="152" t="s">
        <v>9606</v>
      </c>
    </row>
    <row r="4566" spans="1:4" x14ac:dyDescent="0.3">
      <c r="A4566" s="151">
        <v>94737</v>
      </c>
      <c r="B4566" s="151" t="s">
        <v>9607</v>
      </c>
      <c r="C4566" s="151" t="s">
        <v>26</v>
      </c>
      <c r="D4566" s="152" t="s">
        <v>9608</v>
      </c>
    </row>
    <row r="4567" spans="1:4" x14ac:dyDescent="0.3">
      <c r="A4567" s="151">
        <v>94738</v>
      </c>
      <c r="B4567" s="151" t="s">
        <v>9609</v>
      </c>
      <c r="C4567" s="151" t="s">
        <v>26</v>
      </c>
      <c r="D4567" s="152" t="s">
        <v>9610</v>
      </c>
    </row>
    <row r="4568" spans="1:4" x14ac:dyDescent="0.3">
      <c r="A4568" s="151">
        <v>94739</v>
      </c>
      <c r="B4568" s="151" t="s">
        <v>9611</v>
      </c>
      <c r="C4568" s="151" t="s">
        <v>26</v>
      </c>
      <c r="D4568" s="152" t="s">
        <v>9612</v>
      </c>
    </row>
    <row r="4569" spans="1:4" x14ac:dyDescent="0.3">
      <c r="A4569" s="151">
        <v>94740</v>
      </c>
      <c r="B4569" s="151" t="s">
        <v>9613</v>
      </c>
      <c r="C4569" s="151" t="s">
        <v>26</v>
      </c>
      <c r="D4569" s="152" t="s">
        <v>9614</v>
      </c>
    </row>
    <row r="4570" spans="1:4" x14ac:dyDescent="0.3">
      <c r="A4570" s="151">
        <v>94741</v>
      </c>
      <c r="B4570" s="151" t="s">
        <v>9615</v>
      </c>
      <c r="C4570" s="151" t="s">
        <v>26</v>
      </c>
      <c r="D4570" s="152" t="s">
        <v>6773</v>
      </c>
    </row>
    <row r="4571" spans="1:4" x14ac:dyDescent="0.3">
      <c r="A4571" s="151">
        <v>94742</v>
      </c>
      <c r="B4571" s="151" t="s">
        <v>9616</v>
      </c>
      <c r="C4571" s="151" t="s">
        <v>26</v>
      </c>
      <c r="D4571" s="152" t="s">
        <v>9617</v>
      </c>
    </row>
    <row r="4572" spans="1:4" x14ac:dyDescent="0.3">
      <c r="A4572" s="151">
        <v>94743</v>
      </c>
      <c r="B4572" s="151" t="s">
        <v>9618</v>
      </c>
      <c r="C4572" s="151" t="s">
        <v>26</v>
      </c>
      <c r="D4572" s="152" t="s">
        <v>9619</v>
      </c>
    </row>
    <row r="4573" spans="1:4" x14ac:dyDescent="0.3">
      <c r="A4573" s="151">
        <v>94744</v>
      </c>
      <c r="B4573" s="151" t="s">
        <v>9620</v>
      </c>
      <c r="C4573" s="151" t="s">
        <v>26</v>
      </c>
      <c r="D4573" s="152" t="s">
        <v>9621</v>
      </c>
    </row>
    <row r="4574" spans="1:4" x14ac:dyDescent="0.3">
      <c r="A4574" s="151">
        <v>94746</v>
      </c>
      <c r="B4574" s="151" t="s">
        <v>9622</v>
      </c>
      <c r="C4574" s="151" t="s">
        <v>26</v>
      </c>
      <c r="D4574" s="152" t="s">
        <v>9623</v>
      </c>
    </row>
    <row r="4575" spans="1:4" x14ac:dyDescent="0.3">
      <c r="A4575" s="151">
        <v>94748</v>
      </c>
      <c r="B4575" s="151" t="s">
        <v>9624</v>
      </c>
      <c r="C4575" s="151" t="s">
        <v>26</v>
      </c>
      <c r="D4575" s="152" t="s">
        <v>9625</v>
      </c>
    </row>
    <row r="4576" spans="1:4" x14ac:dyDescent="0.3">
      <c r="A4576" s="151">
        <v>94750</v>
      </c>
      <c r="B4576" s="151" t="s">
        <v>9626</v>
      </c>
      <c r="C4576" s="151" t="s">
        <v>26</v>
      </c>
      <c r="D4576" s="152" t="s">
        <v>9627</v>
      </c>
    </row>
    <row r="4577" spans="1:4" x14ac:dyDescent="0.3">
      <c r="A4577" s="151">
        <v>94752</v>
      </c>
      <c r="B4577" s="151" t="s">
        <v>9628</v>
      </c>
      <c r="C4577" s="151" t="s">
        <v>26</v>
      </c>
      <c r="D4577" s="152" t="s">
        <v>9629</v>
      </c>
    </row>
    <row r="4578" spans="1:4" x14ac:dyDescent="0.3">
      <c r="A4578" s="151">
        <v>94754</v>
      </c>
      <c r="B4578" s="151" t="s">
        <v>9630</v>
      </c>
      <c r="C4578" s="151" t="s">
        <v>26</v>
      </c>
      <c r="D4578" s="152" t="s">
        <v>9631</v>
      </c>
    </row>
    <row r="4579" spans="1:4" x14ac:dyDescent="0.3">
      <c r="A4579" s="151">
        <v>94756</v>
      </c>
      <c r="B4579" s="151" t="s">
        <v>9632</v>
      </c>
      <c r="C4579" s="151" t="s">
        <v>26</v>
      </c>
      <c r="D4579" s="152" t="s">
        <v>2878</v>
      </c>
    </row>
    <row r="4580" spans="1:4" x14ac:dyDescent="0.3">
      <c r="A4580" s="151">
        <v>94757</v>
      </c>
      <c r="B4580" s="151" t="s">
        <v>9633</v>
      </c>
      <c r="C4580" s="151" t="s">
        <v>26</v>
      </c>
      <c r="D4580" s="152" t="s">
        <v>6728</v>
      </c>
    </row>
    <row r="4581" spans="1:4" x14ac:dyDescent="0.3">
      <c r="A4581" s="151">
        <v>94758</v>
      </c>
      <c r="B4581" s="151" t="s">
        <v>9634</v>
      </c>
      <c r="C4581" s="151" t="s">
        <v>26</v>
      </c>
      <c r="D4581" s="152" t="s">
        <v>9635</v>
      </c>
    </row>
    <row r="4582" spans="1:4" x14ac:dyDescent="0.3">
      <c r="A4582" s="151">
        <v>94759</v>
      </c>
      <c r="B4582" s="151" t="s">
        <v>9636</v>
      </c>
      <c r="C4582" s="151" t="s">
        <v>26</v>
      </c>
      <c r="D4582" s="152" t="s">
        <v>9637</v>
      </c>
    </row>
    <row r="4583" spans="1:4" x14ac:dyDescent="0.3">
      <c r="A4583" s="151">
        <v>94760</v>
      </c>
      <c r="B4583" s="151" t="s">
        <v>9638</v>
      </c>
      <c r="C4583" s="151" t="s">
        <v>26</v>
      </c>
      <c r="D4583" s="152" t="s">
        <v>9639</v>
      </c>
    </row>
    <row r="4584" spans="1:4" x14ac:dyDescent="0.3">
      <c r="A4584" s="151">
        <v>94761</v>
      </c>
      <c r="B4584" s="151" t="s">
        <v>9640</v>
      </c>
      <c r="C4584" s="151" t="s">
        <v>26</v>
      </c>
      <c r="D4584" s="152" t="s">
        <v>9641</v>
      </c>
    </row>
    <row r="4585" spans="1:4" x14ac:dyDescent="0.3">
      <c r="A4585" s="151">
        <v>94762</v>
      </c>
      <c r="B4585" s="151" t="s">
        <v>9642</v>
      </c>
      <c r="C4585" s="151" t="s">
        <v>26</v>
      </c>
      <c r="D4585" s="152" t="s">
        <v>9643</v>
      </c>
    </row>
    <row r="4586" spans="1:4" x14ac:dyDescent="0.3">
      <c r="A4586" s="151">
        <v>94763</v>
      </c>
      <c r="B4586" s="151" t="s">
        <v>9644</v>
      </c>
      <c r="C4586" s="151" t="s">
        <v>26</v>
      </c>
      <c r="D4586" s="152" t="s">
        <v>9645</v>
      </c>
    </row>
    <row r="4587" spans="1:4" x14ac:dyDescent="0.3">
      <c r="A4587" s="151">
        <v>94764</v>
      </c>
      <c r="B4587" s="151" t="s">
        <v>9646</v>
      </c>
      <c r="C4587" s="151" t="s">
        <v>26</v>
      </c>
      <c r="D4587" s="152" t="s">
        <v>9647</v>
      </c>
    </row>
    <row r="4588" spans="1:4" x14ac:dyDescent="0.3">
      <c r="A4588" s="151">
        <v>94765</v>
      </c>
      <c r="B4588" s="151" t="s">
        <v>9648</v>
      </c>
      <c r="C4588" s="151" t="s">
        <v>26</v>
      </c>
      <c r="D4588" s="152" t="s">
        <v>9649</v>
      </c>
    </row>
    <row r="4589" spans="1:4" x14ac:dyDescent="0.3">
      <c r="A4589" s="151">
        <v>94766</v>
      </c>
      <c r="B4589" s="151" t="s">
        <v>9650</v>
      </c>
      <c r="C4589" s="151" t="s">
        <v>26</v>
      </c>
      <c r="D4589" s="152" t="s">
        <v>9651</v>
      </c>
    </row>
    <row r="4590" spans="1:4" x14ac:dyDescent="0.3">
      <c r="A4590" s="151">
        <v>94767</v>
      </c>
      <c r="B4590" s="151" t="s">
        <v>9652</v>
      </c>
      <c r="C4590" s="151" t="s">
        <v>26</v>
      </c>
      <c r="D4590" s="152" t="s">
        <v>9653</v>
      </c>
    </row>
    <row r="4591" spans="1:4" x14ac:dyDescent="0.3">
      <c r="A4591" s="151">
        <v>94768</v>
      </c>
      <c r="B4591" s="151" t="s">
        <v>9654</v>
      </c>
      <c r="C4591" s="151" t="s">
        <v>26</v>
      </c>
      <c r="D4591" s="152" t="s">
        <v>9655</v>
      </c>
    </row>
    <row r="4592" spans="1:4" x14ac:dyDescent="0.3">
      <c r="A4592" s="151">
        <v>94769</v>
      </c>
      <c r="B4592" s="151" t="s">
        <v>9656</v>
      </c>
      <c r="C4592" s="151" t="s">
        <v>26</v>
      </c>
      <c r="D4592" s="152" t="s">
        <v>9657</v>
      </c>
    </row>
    <row r="4593" spans="1:4" x14ac:dyDescent="0.3">
      <c r="A4593" s="151">
        <v>94783</v>
      </c>
      <c r="B4593" s="151" t="s">
        <v>9658</v>
      </c>
      <c r="C4593" s="151" t="s">
        <v>26</v>
      </c>
      <c r="D4593" s="152" t="s">
        <v>3622</v>
      </c>
    </row>
    <row r="4594" spans="1:4" x14ac:dyDescent="0.3">
      <c r="A4594" s="151">
        <v>94863</v>
      </c>
      <c r="B4594" s="151" t="s">
        <v>9659</v>
      </c>
      <c r="C4594" s="151" t="s">
        <v>26</v>
      </c>
      <c r="D4594" s="152" t="s">
        <v>9660</v>
      </c>
    </row>
    <row r="4595" spans="1:4" x14ac:dyDescent="0.3">
      <c r="A4595" s="151">
        <v>95237</v>
      </c>
      <c r="B4595" s="151" t="s">
        <v>9661</v>
      </c>
      <c r="C4595" s="151" t="s">
        <v>26</v>
      </c>
      <c r="D4595" s="152" t="s">
        <v>2311</v>
      </c>
    </row>
    <row r="4596" spans="1:4" x14ac:dyDescent="0.3">
      <c r="A4596" s="151">
        <v>95693</v>
      </c>
      <c r="B4596" s="151" t="s">
        <v>9662</v>
      </c>
      <c r="C4596" s="151" t="s">
        <v>26</v>
      </c>
      <c r="D4596" s="152" t="s">
        <v>9663</v>
      </c>
    </row>
    <row r="4597" spans="1:4" x14ac:dyDescent="0.3">
      <c r="A4597" s="151">
        <v>95694</v>
      </c>
      <c r="B4597" s="151" t="s">
        <v>9664</v>
      </c>
      <c r="C4597" s="151" t="s">
        <v>26</v>
      </c>
      <c r="D4597" s="152" t="s">
        <v>9665</v>
      </c>
    </row>
    <row r="4598" spans="1:4" x14ac:dyDescent="0.3">
      <c r="A4598" s="151">
        <v>95695</v>
      </c>
      <c r="B4598" s="151" t="s">
        <v>9666</v>
      </c>
      <c r="C4598" s="151" t="s">
        <v>26</v>
      </c>
      <c r="D4598" s="152" t="s">
        <v>9667</v>
      </c>
    </row>
    <row r="4599" spans="1:4" x14ac:dyDescent="0.3">
      <c r="A4599" s="151">
        <v>95696</v>
      </c>
      <c r="B4599" s="151" t="s">
        <v>9668</v>
      </c>
      <c r="C4599" s="151" t="s">
        <v>26</v>
      </c>
      <c r="D4599" s="152" t="s">
        <v>9669</v>
      </c>
    </row>
    <row r="4600" spans="1:4" x14ac:dyDescent="0.3">
      <c r="A4600" s="151">
        <v>96637</v>
      </c>
      <c r="B4600" s="151" t="s">
        <v>9670</v>
      </c>
      <c r="C4600" s="151" t="s">
        <v>26</v>
      </c>
      <c r="D4600" s="152" t="s">
        <v>9671</v>
      </c>
    </row>
    <row r="4601" spans="1:4" x14ac:dyDescent="0.3">
      <c r="A4601" s="151">
        <v>96638</v>
      </c>
      <c r="B4601" s="151" t="s">
        <v>9672</v>
      </c>
      <c r="C4601" s="151" t="s">
        <v>26</v>
      </c>
      <c r="D4601" s="152" t="s">
        <v>6166</v>
      </c>
    </row>
    <row r="4602" spans="1:4" x14ac:dyDescent="0.3">
      <c r="A4602" s="151">
        <v>96639</v>
      </c>
      <c r="B4602" s="151" t="s">
        <v>9673</v>
      </c>
      <c r="C4602" s="151" t="s">
        <v>26</v>
      </c>
      <c r="D4602" s="152" t="s">
        <v>5541</v>
      </c>
    </row>
    <row r="4603" spans="1:4" x14ac:dyDescent="0.3">
      <c r="A4603" s="151">
        <v>96640</v>
      </c>
      <c r="B4603" s="151" t="s">
        <v>9674</v>
      </c>
      <c r="C4603" s="151" t="s">
        <v>26</v>
      </c>
      <c r="D4603" s="152" t="s">
        <v>9675</v>
      </c>
    </row>
    <row r="4604" spans="1:4" x14ac:dyDescent="0.3">
      <c r="A4604" s="151">
        <v>96641</v>
      </c>
      <c r="B4604" s="151" t="s">
        <v>9676</v>
      </c>
      <c r="C4604" s="151" t="s">
        <v>26</v>
      </c>
      <c r="D4604" s="152" t="s">
        <v>1738</v>
      </c>
    </row>
    <row r="4605" spans="1:4" x14ac:dyDescent="0.3">
      <c r="A4605" s="151">
        <v>96642</v>
      </c>
      <c r="B4605" s="151" t="s">
        <v>9677</v>
      </c>
      <c r="C4605" s="151" t="s">
        <v>26</v>
      </c>
      <c r="D4605" s="152" t="s">
        <v>9678</v>
      </c>
    </row>
    <row r="4606" spans="1:4" x14ac:dyDescent="0.3">
      <c r="A4606" s="151">
        <v>96643</v>
      </c>
      <c r="B4606" s="151" t="s">
        <v>9679</v>
      </c>
      <c r="C4606" s="151" t="s">
        <v>26</v>
      </c>
      <c r="D4606" s="152" t="s">
        <v>9680</v>
      </c>
    </row>
    <row r="4607" spans="1:4" x14ac:dyDescent="0.3">
      <c r="A4607" s="151">
        <v>96650</v>
      </c>
      <c r="B4607" s="151" t="s">
        <v>9681</v>
      </c>
      <c r="C4607" s="151" t="s">
        <v>26</v>
      </c>
      <c r="D4607" s="152" t="s">
        <v>9682</v>
      </c>
    </row>
    <row r="4608" spans="1:4" x14ac:dyDescent="0.3">
      <c r="A4608" s="151">
        <v>96651</v>
      </c>
      <c r="B4608" s="151" t="s">
        <v>9683</v>
      </c>
      <c r="C4608" s="151" t="s">
        <v>26</v>
      </c>
      <c r="D4608" s="152" t="s">
        <v>3713</v>
      </c>
    </row>
    <row r="4609" spans="1:4" x14ac:dyDescent="0.3">
      <c r="A4609" s="151">
        <v>96652</v>
      </c>
      <c r="B4609" s="151" t="s">
        <v>9684</v>
      </c>
      <c r="C4609" s="151" t="s">
        <v>26</v>
      </c>
      <c r="D4609" s="152" t="s">
        <v>9685</v>
      </c>
    </row>
    <row r="4610" spans="1:4" x14ac:dyDescent="0.3">
      <c r="A4610" s="151">
        <v>96653</v>
      </c>
      <c r="B4610" s="151" t="s">
        <v>9686</v>
      </c>
      <c r="C4610" s="151" t="s">
        <v>26</v>
      </c>
      <c r="D4610" s="152" t="s">
        <v>3699</v>
      </c>
    </row>
    <row r="4611" spans="1:4" x14ac:dyDescent="0.3">
      <c r="A4611" s="151">
        <v>96654</v>
      </c>
      <c r="B4611" s="151" t="s">
        <v>9687</v>
      </c>
      <c r="C4611" s="151" t="s">
        <v>26</v>
      </c>
      <c r="D4611" s="152" t="s">
        <v>9688</v>
      </c>
    </row>
    <row r="4612" spans="1:4" x14ac:dyDescent="0.3">
      <c r="A4612" s="151">
        <v>96655</v>
      </c>
      <c r="B4612" s="151" t="s">
        <v>9689</v>
      </c>
      <c r="C4612" s="151" t="s">
        <v>26</v>
      </c>
      <c r="D4612" s="152" t="s">
        <v>3980</v>
      </c>
    </row>
    <row r="4613" spans="1:4" x14ac:dyDescent="0.3">
      <c r="A4613" s="151">
        <v>96656</v>
      </c>
      <c r="B4613" s="151" t="s">
        <v>9690</v>
      </c>
      <c r="C4613" s="151" t="s">
        <v>26</v>
      </c>
      <c r="D4613" s="152" t="s">
        <v>9691</v>
      </c>
    </row>
    <row r="4614" spans="1:4" x14ac:dyDescent="0.3">
      <c r="A4614" s="151">
        <v>96657</v>
      </c>
      <c r="B4614" s="151" t="s">
        <v>9692</v>
      </c>
      <c r="C4614" s="151" t="s">
        <v>26</v>
      </c>
      <c r="D4614" s="152" t="s">
        <v>8219</v>
      </c>
    </row>
    <row r="4615" spans="1:4" x14ac:dyDescent="0.3">
      <c r="A4615" s="151">
        <v>96658</v>
      </c>
      <c r="B4615" s="151" t="s">
        <v>9693</v>
      </c>
      <c r="C4615" s="151" t="s">
        <v>26</v>
      </c>
      <c r="D4615" s="152" t="s">
        <v>6521</v>
      </c>
    </row>
    <row r="4616" spans="1:4" x14ac:dyDescent="0.3">
      <c r="A4616" s="151">
        <v>96659</v>
      </c>
      <c r="B4616" s="151" t="s">
        <v>9694</v>
      </c>
      <c r="C4616" s="151" t="s">
        <v>26</v>
      </c>
      <c r="D4616" s="152" t="s">
        <v>3168</v>
      </c>
    </row>
    <row r="4617" spans="1:4" x14ac:dyDescent="0.3">
      <c r="A4617" s="151">
        <v>96660</v>
      </c>
      <c r="B4617" s="151" t="s">
        <v>9695</v>
      </c>
      <c r="C4617" s="151" t="s">
        <v>26</v>
      </c>
      <c r="D4617" s="152" t="s">
        <v>1372</v>
      </c>
    </row>
    <row r="4618" spans="1:4" x14ac:dyDescent="0.3">
      <c r="A4618" s="151">
        <v>96661</v>
      </c>
      <c r="B4618" s="151" t="s">
        <v>9696</v>
      </c>
      <c r="C4618" s="151" t="s">
        <v>26</v>
      </c>
      <c r="D4618" s="152" t="s">
        <v>9697</v>
      </c>
    </row>
    <row r="4619" spans="1:4" x14ac:dyDescent="0.3">
      <c r="A4619" s="151">
        <v>96662</v>
      </c>
      <c r="B4619" s="151" t="s">
        <v>9698</v>
      </c>
      <c r="C4619" s="151" t="s">
        <v>26</v>
      </c>
      <c r="D4619" s="152" t="s">
        <v>9699</v>
      </c>
    </row>
    <row r="4620" spans="1:4" x14ac:dyDescent="0.3">
      <c r="A4620" s="151">
        <v>96663</v>
      </c>
      <c r="B4620" s="151" t="s">
        <v>9700</v>
      </c>
      <c r="C4620" s="151" t="s">
        <v>26</v>
      </c>
      <c r="D4620" s="152" t="s">
        <v>9701</v>
      </c>
    </row>
    <row r="4621" spans="1:4" x14ac:dyDescent="0.3">
      <c r="A4621" s="151">
        <v>96664</v>
      </c>
      <c r="B4621" s="151" t="s">
        <v>9702</v>
      </c>
      <c r="C4621" s="151" t="s">
        <v>26</v>
      </c>
      <c r="D4621" s="152" t="s">
        <v>9703</v>
      </c>
    </row>
    <row r="4622" spans="1:4" x14ac:dyDescent="0.3">
      <c r="A4622" s="151">
        <v>96665</v>
      </c>
      <c r="B4622" s="151" t="s">
        <v>9704</v>
      </c>
      <c r="C4622" s="151" t="s">
        <v>26</v>
      </c>
      <c r="D4622" s="152" t="s">
        <v>3833</v>
      </c>
    </row>
    <row r="4623" spans="1:4" x14ac:dyDescent="0.3">
      <c r="A4623" s="151">
        <v>96666</v>
      </c>
      <c r="B4623" s="151" t="s">
        <v>9705</v>
      </c>
      <c r="C4623" s="151" t="s">
        <v>26</v>
      </c>
      <c r="D4623" s="152" t="s">
        <v>2086</v>
      </c>
    </row>
    <row r="4624" spans="1:4" x14ac:dyDescent="0.3">
      <c r="A4624" s="151">
        <v>96667</v>
      </c>
      <c r="B4624" s="151" t="s">
        <v>9706</v>
      </c>
      <c r="C4624" s="151" t="s">
        <v>26</v>
      </c>
      <c r="D4624" s="152" t="s">
        <v>9707</v>
      </c>
    </row>
    <row r="4625" spans="1:4" x14ac:dyDescent="0.3">
      <c r="A4625" s="151">
        <v>96684</v>
      </c>
      <c r="B4625" s="151" t="s">
        <v>9708</v>
      </c>
      <c r="C4625" s="151" t="s">
        <v>26</v>
      </c>
      <c r="D4625" s="152" t="s">
        <v>9709</v>
      </c>
    </row>
    <row r="4626" spans="1:4" x14ac:dyDescent="0.3">
      <c r="A4626" s="151">
        <v>96685</v>
      </c>
      <c r="B4626" s="151" t="s">
        <v>9710</v>
      </c>
      <c r="C4626" s="151" t="s">
        <v>26</v>
      </c>
      <c r="D4626" s="152" t="s">
        <v>9711</v>
      </c>
    </row>
    <row r="4627" spans="1:4" x14ac:dyDescent="0.3">
      <c r="A4627" s="151">
        <v>96686</v>
      </c>
      <c r="B4627" s="151" t="s">
        <v>9712</v>
      </c>
      <c r="C4627" s="151" t="s">
        <v>26</v>
      </c>
      <c r="D4627" s="152" t="s">
        <v>9713</v>
      </c>
    </row>
    <row r="4628" spans="1:4" x14ac:dyDescent="0.3">
      <c r="A4628" s="151">
        <v>96687</v>
      </c>
      <c r="B4628" s="151" t="s">
        <v>9714</v>
      </c>
      <c r="C4628" s="151" t="s">
        <v>26</v>
      </c>
      <c r="D4628" s="152" t="s">
        <v>9715</v>
      </c>
    </row>
    <row r="4629" spans="1:4" x14ac:dyDescent="0.3">
      <c r="A4629" s="151">
        <v>96688</v>
      </c>
      <c r="B4629" s="151" t="s">
        <v>9716</v>
      </c>
      <c r="C4629" s="151" t="s">
        <v>26</v>
      </c>
      <c r="D4629" s="152" t="s">
        <v>9717</v>
      </c>
    </row>
    <row r="4630" spans="1:4" x14ac:dyDescent="0.3">
      <c r="A4630" s="151">
        <v>96689</v>
      </c>
      <c r="B4630" s="151" t="s">
        <v>9718</v>
      </c>
      <c r="C4630" s="151" t="s">
        <v>26</v>
      </c>
      <c r="D4630" s="152" t="s">
        <v>9719</v>
      </c>
    </row>
    <row r="4631" spans="1:4" x14ac:dyDescent="0.3">
      <c r="A4631" s="151">
        <v>96690</v>
      </c>
      <c r="B4631" s="151" t="s">
        <v>9720</v>
      </c>
      <c r="C4631" s="151" t="s">
        <v>26</v>
      </c>
      <c r="D4631" s="152" t="s">
        <v>9721</v>
      </c>
    </row>
    <row r="4632" spans="1:4" x14ac:dyDescent="0.3">
      <c r="A4632" s="151">
        <v>96691</v>
      </c>
      <c r="B4632" s="151" t="s">
        <v>9722</v>
      </c>
      <c r="C4632" s="151" t="s">
        <v>26</v>
      </c>
      <c r="D4632" s="152" t="s">
        <v>9723</v>
      </c>
    </row>
    <row r="4633" spans="1:4" x14ac:dyDescent="0.3">
      <c r="A4633" s="151">
        <v>96692</v>
      </c>
      <c r="B4633" s="151" t="s">
        <v>9724</v>
      </c>
      <c r="C4633" s="151" t="s">
        <v>26</v>
      </c>
      <c r="D4633" s="152" t="s">
        <v>9725</v>
      </c>
    </row>
    <row r="4634" spans="1:4" x14ac:dyDescent="0.3">
      <c r="A4634" s="151">
        <v>96693</v>
      </c>
      <c r="B4634" s="151" t="s">
        <v>9726</v>
      </c>
      <c r="C4634" s="151" t="s">
        <v>26</v>
      </c>
      <c r="D4634" s="152" t="s">
        <v>9727</v>
      </c>
    </row>
    <row r="4635" spans="1:4" x14ac:dyDescent="0.3">
      <c r="A4635" s="151">
        <v>96694</v>
      </c>
      <c r="B4635" s="151" t="s">
        <v>9728</v>
      </c>
      <c r="C4635" s="151" t="s">
        <v>26</v>
      </c>
      <c r="D4635" s="152" t="s">
        <v>9729</v>
      </c>
    </row>
    <row r="4636" spans="1:4" x14ac:dyDescent="0.3">
      <c r="A4636" s="151">
        <v>96695</v>
      </c>
      <c r="B4636" s="151" t="s">
        <v>9730</v>
      </c>
      <c r="C4636" s="151" t="s">
        <v>26</v>
      </c>
      <c r="D4636" s="152" t="s">
        <v>9731</v>
      </c>
    </row>
    <row r="4637" spans="1:4" x14ac:dyDescent="0.3">
      <c r="A4637" s="151">
        <v>96696</v>
      </c>
      <c r="B4637" s="151" t="s">
        <v>9732</v>
      </c>
      <c r="C4637" s="151" t="s">
        <v>26</v>
      </c>
      <c r="D4637" s="152" t="s">
        <v>9733</v>
      </c>
    </row>
    <row r="4638" spans="1:4" x14ac:dyDescent="0.3">
      <c r="A4638" s="151">
        <v>96697</v>
      </c>
      <c r="B4638" s="151" t="s">
        <v>9734</v>
      </c>
      <c r="C4638" s="151" t="s">
        <v>26</v>
      </c>
      <c r="D4638" s="152" t="s">
        <v>9735</v>
      </c>
    </row>
    <row r="4639" spans="1:4" x14ac:dyDescent="0.3">
      <c r="A4639" s="151">
        <v>96698</v>
      </c>
      <c r="B4639" s="151" t="s">
        <v>9736</v>
      </c>
      <c r="C4639" s="151" t="s">
        <v>26</v>
      </c>
      <c r="D4639" s="152" t="s">
        <v>9737</v>
      </c>
    </row>
    <row r="4640" spans="1:4" x14ac:dyDescent="0.3">
      <c r="A4640" s="151">
        <v>96699</v>
      </c>
      <c r="B4640" s="151" t="s">
        <v>9738</v>
      </c>
      <c r="C4640" s="151" t="s">
        <v>26</v>
      </c>
      <c r="D4640" s="152" t="s">
        <v>8206</v>
      </c>
    </row>
    <row r="4641" spans="1:4" x14ac:dyDescent="0.3">
      <c r="A4641" s="151">
        <v>96700</v>
      </c>
      <c r="B4641" s="151" t="s">
        <v>9739</v>
      </c>
      <c r="C4641" s="151" t="s">
        <v>26</v>
      </c>
      <c r="D4641" s="152" t="s">
        <v>9740</v>
      </c>
    </row>
    <row r="4642" spans="1:4" x14ac:dyDescent="0.3">
      <c r="A4642" s="151">
        <v>96701</v>
      </c>
      <c r="B4642" s="151" t="s">
        <v>9741</v>
      </c>
      <c r="C4642" s="151" t="s">
        <v>26</v>
      </c>
      <c r="D4642" s="152" t="s">
        <v>7108</v>
      </c>
    </row>
    <row r="4643" spans="1:4" x14ac:dyDescent="0.3">
      <c r="A4643" s="151">
        <v>96702</v>
      </c>
      <c r="B4643" s="151" t="s">
        <v>9742</v>
      </c>
      <c r="C4643" s="151" t="s">
        <v>26</v>
      </c>
      <c r="D4643" s="152" t="s">
        <v>5545</v>
      </c>
    </row>
    <row r="4644" spans="1:4" x14ac:dyDescent="0.3">
      <c r="A4644" s="151">
        <v>96703</v>
      </c>
      <c r="B4644" s="151" t="s">
        <v>9743</v>
      </c>
      <c r="C4644" s="151" t="s">
        <v>26</v>
      </c>
      <c r="D4644" s="152" t="s">
        <v>8594</v>
      </c>
    </row>
    <row r="4645" spans="1:4" x14ac:dyDescent="0.3">
      <c r="A4645" s="151">
        <v>96704</v>
      </c>
      <c r="B4645" s="151" t="s">
        <v>9744</v>
      </c>
      <c r="C4645" s="151" t="s">
        <v>26</v>
      </c>
      <c r="D4645" s="152" t="s">
        <v>8094</v>
      </c>
    </row>
    <row r="4646" spans="1:4" x14ac:dyDescent="0.3">
      <c r="A4646" s="151">
        <v>96705</v>
      </c>
      <c r="B4646" s="151" t="s">
        <v>9745</v>
      </c>
      <c r="C4646" s="151" t="s">
        <v>26</v>
      </c>
      <c r="D4646" s="152" t="s">
        <v>9746</v>
      </c>
    </row>
    <row r="4647" spans="1:4" x14ac:dyDescent="0.3">
      <c r="A4647" s="151">
        <v>96706</v>
      </c>
      <c r="B4647" s="151" t="s">
        <v>9747</v>
      </c>
      <c r="C4647" s="151" t="s">
        <v>26</v>
      </c>
      <c r="D4647" s="152" t="s">
        <v>9748</v>
      </c>
    </row>
    <row r="4648" spans="1:4" x14ac:dyDescent="0.3">
      <c r="A4648" s="151">
        <v>96707</v>
      </c>
      <c r="B4648" s="151" t="s">
        <v>9749</v>
      </c>
      <c r="C4648" s="151" t="s">
        <v>26</v>
      </c>
      <c r="D4648" s="152" t="s">
        <v>9750</v>
      </c>
    </row>
    <row r="4649" spans="1:4" x14ac:dyDescent="0.3">
      <c r="A4649" s="151">
        <v>96708</v>
      </c>
      <c r="B4649" s="151" t="s">
        <v>9751</v>
      </c>
      <c r="C4649" s="151" t="s">
        <v>26</v>
      </c>
      <c r="D4649" s="152" t="s">
        <v>9752</v>
      </c>
    </row>
    <row r="4650" spans="1:4" x14ac:dyDescent="0.3">
      <c r="A4650" s="151">
        <v>96709</v>
      </c>
      <c r="B4650" s="151" t="s">
        <v>9753</v>
      </c>
      <c r="C4650" s="151" t="s">
        <v>26</v>
      </c>
      <c r="D4650" s="152" t="s">
        <v>9754</v>
      </c>
    </row>
    <row r="4651" spans="1:4" x14ac:dyDescent="0.3">
      <c r="A4651" s="151">
        <v>96710</v>
      </c>
      <c r="B4651" s="151" t="s">
        <v>9755</v>
      </c>
      <c r="C4651" s="151" t="s">
        <v>26</v>
      </c>
      <c r="D4651" s="152" t="s">
        <v>9756</v>
      </c>
    </row>
    <row r="4652" spans="1:4" x14ac:dyDescent="0.3">
      <c r="A4652" s="151">
        <v>96711</v>
      </c>
      <c r="B4652" s="151" t="s">
        <v>9757</v>
      </c>
      <c r="C4652" s="151" t="s">
        <v>26</v>
      </c>
      <c r="D4652" s="152" t="s">
        <v>9758</v>
      </c>
    </row>
    <row r="4653" spans="1:4" x14ac:dyDescent="0.3">
      <c r="A4653" s="151">
        <v>96712</v>
      </c>
      <c r="B4653" s="151" t="s">
        <v>9759</v>
      </c>
      <c r="C4653" s="151" t="s">
        <v>26</v>
      </c>
      <c r="D4653" s="152" t="s">
        <v>9760</v>
      </c>
    </row>
    <row r="4654" spans="1:4" x14ac:dyDescent="0.3">
      <c r="A4654" s="151">
        <v>96713</v>
      </c>
      <c r="B4654" s="151" t="s">
        <v>9761</v>
      </c>
      <c r="C4654" s="151" t="s">
        <v>26</v>
      </c>
      <c r="D4654" s="152" t="s">
        <v>9762</v>
      </c>
    </row>
    <row r="4655" spans="1:4" x14ac:dyDescent="0.3">
      <c r="A4655" s="151">
        <v>96714</v>
      </c>
      <c r="B4655" s="151" t="s">
        <v>9763</v>
      </c>
      <c r="C4655" s="151" t="s">
        <v>26</v>
      </c>
      <c r="D4655" s="152" t="s">
        <v>9764</v>
      </c>
    </row>
    <row r="4656" spans="1:4" x14ac:dyDescent="0.3">
      <c r="A4656" s="151">
        <v>96715</v>
      </c>
      <c r="B4656" s="151" t="s">
        <v>9765</v>
      </c>
      <c r="C4656" s="151" t="s">
        <v>26</v>
      </c>
      <c r="D4656" s="152" t="s">
        <v>9766</v>
      </c>
    </row>
    <row r="4657" spans="1:4" x14ac:dyDescent="0.3">
      <c r="A4657" s="151">
        <v>96716</v>
      </c>
      <c r="B4657" s="151" t="s">
        <v>9767</v>
      </c>
      <c r="C4657" s="151" t="s">
        <v>26</v>
      </c>
      <c r="D4657" s="152" t="s">
        <v>9768</v>
      </c>
    </row>
    <row r="4658" spans="1:4" x14ac:dyDescent="0.3">
      <c r="A4658" s="151">
        <v>96717</v>
      </c>
      <c r="B4658" s="151" t="s">
        <v>9769</v>
      </c>
      <c r="C4658" s="151" t="s">
        <v>26</v>
      </c>
      <c r="D4658" s="152" t="s">
        <v>9770</v>
      </c>
    </row>
    <row r="4659" spans="1:4" x14ac:dyDescent="0.3">
      <c r="A4659" s="151">
        <v>96736</v>
      </c>
      <c r="B4659" s="151" t="s">
        <v>9771</v>
      </c>
      <c r="C4659" s="151" t="s">
        <v>26</v>
      </c>
      <c r="D4659" s="152" t="s">
        <v>9772</v>
      </c>
    </row>
    <row r="4660" spans="1:4" x14ac:dyDescent="0.3">
      <c r="A4660" s="151">
        <v>96737</v>
      </c>
      <c r="B4660" s="151" t="s">
        <v>9773</v>
      </c>
      <c r="C4660" s="151" t="s">
        <v>26</v>
      </c>
      <c r="D4660" s="152" t="s">
        <v>9774</v>
      </c>
    </row>
    <row r="4661" spans="1:4" x14ac:dyDescent="0.3">
      <c r="A4661" s="151">
        <v>96738</v>
      </c>
      <c r="B4661" s="151" t="s">
        <v>9775</v>
      </c>
      <c r="C4661" s="151" t="s">
        <v>26</v>
      </c>
      <c r="D4661" s="152" t="s">
        <v>8289</v>
      </c>
    </row>
    <row r="4662" spans="1:4" x14ac:dyDescent="0.3">
      <c r="A4662" s="151">
        <v>96739</v>
      </c>
      <c r="B4662" s="151" t="s">
        <v>9776</v>
      </c>
      <c r="C4662" s="151" t="s">
        <v>26</v>
      </c>
      <c r="D4662" s="152" t="s">
        <v>9777</v>
      </c>
    </row>
    <row r="4663" spans="1:4" x14ac:dyDescent="0.3">
      <c r="A4663" s="151">
        <v>96740</v>
      </c>
      <c r="B4663" s="151" t="s">
        <v>9778</v>
      </c>
      <c r="C4663" s="151" t="s">
        <v>26</v>
      </c>
      <c r="D4663" s="152" t="s">
        <v>8221</v>
      </c>
    </row>
    <row r="4664" spans="1:4" x14ac:dyDescent="0.3">
      <c r="A4664" s="151">
        <v>96741</v>
      </c>
      <c r="B4664" s="151" t="s">
        <v>9779</v>
      </c>
      <c r="C4664" s="151" t="s">
        <v>26</v>
      </c>
      <c r="D4664" s="152" t="s">
        <v>1432</v>
      </c>
    </row>
    <row r="4665" spans="1:4" x14ac:dyDescent="0.3">
      <c r="A4665" s="151">
        <v>96742</v>
      </c>
      <c r="B4665" s="151" t="s">
        <v>9780</v>
      </c>
      <c r="C4665" s="151" t="s">
        <v>26</v>
      </c>
      <c r="D4665" s="152" t="s">
        <v>9781</v>
      </c>
    </row>
    <row r="4666" spans="1:4" x14ac:dyDescent="0.3">
      <c r="A4666" s="151">
        <v>96743</v>
      </c>
      <c r="B4666" s="151" t="s">
        <v>9782</v>
      </c>
      <c r="C4666" s="151" t="s">
        <v>26</v>
      </c>
      <c r="D4666" s="152" t="s">
        <v>9760</v>
      </c>
    </row>
    <row r="4667" spans="1:4" x14ac:dyDescent="0.3">
      <c r="A4667" s="151">
        <v>96744</v>
      </c>
      <c r="B4667" s="151" t="s">
        <v>9783</v>
      </c>
      <c r="C4667" s="151" t="s">
        <v>26</v>
      </c>
      <c r="D4667" s="152" t="s">
        <v>3990</v>
      </c>
    </row>
    <row r="4668" spans="1:4" x14ac:dyDescent="0.3">
      <c r="A4668" s="151">
        <v>96745</v>
      </c>
      <c r="B4668" s="151" t="s">
        <v>9784</v>
      </c>
      <c r="C4668" s="151" t="s">
        <v>26</v>
      </c>
      <c r="D4668" s="152" t="s">
        <v>9785</v>
      </c>
    </row>
    <row r="4669" spans="1:4" x14ac:dyDescent="0.3">
      <c r="A4669" s="151">
        <v>96746</v>
      </c>
      <c r="B4669" s="151" t="s">
        <v>9786</v>
      </c>
      <c r="C4669" s="151" t="s">
        <v>26</v>
      </c>
      <c r="D4669" s="152" t="s">
        <v>9787</v>
      </c>
    </row>
    <row r="4670" spans="1:4" x14ac:dyDescent="0.3">
      <c r="A4670" s="151">
        <v>96747</v>
      </c>
      <c r="B4670" s="151" t="s">
        <v>9788</v>
      </c>
      <c r="C4670" s="151" t="s">
        <v>26</v>
      </c>
      <c r="D4670" s="152" t="s">
        <v>3814</v>
      </c>
    </row>
    <row r="4671" spans="1:4" x14ac:dyDescent="0.3">
      <c r="A4671" s="151">
        <v>96748</v>
      </c>
      <c r="B4671" s="151" t="s">
        <v>9789</v>
      </c>
      <c r="C4671" s="151" t="s">
        <v>26</v>
      </c>
      <c r="D4671" s="152" t="s">
        <v>9790</v>
      </c>
    </row>
    <row r="4672" spans="1:4" x14ac:dyDescent="0.3">
      <c r="A4672" s="151">
        <v>96749</v>
      </c>
      <c r="B4672" s="151" t="s">
        <v>9791</v>
      </c>
      <c r="C4672" s="151" t="s">
        <v>26</v>
      </c>
      <c r="D4672" s="152" t="s">
        <v>1922</v>
      </c>
    </row>
    <row r="4673" spans="1:4" x14ac:dyDescent="0.3">
      <c r="A4673" s="151">
        <v>96750</v>
      </c>
      <c r="B4673" s="151" t="s">
        <v>9792</v>
      </c>
      <c r="C4673" s="151" t="s">
        <v>26</v>
      </c>
      <c r="D4673" s="152" t="s">
        <v>9793</v>
      </c>
    </row>
    <row r="4674" spans="1:4" x14ac:dyDescent="0.3">
      <c r="A4674" s="151">
        <v>96751</v>
      </c>
      <c r="B4674" s="151" t="s">
        <v>9794</v>
      </c>
      <c r="C4674" s="151" t="s">
        <v>26</v>
      </c>
      <c r="D4674" s="152" t="s">
        <v>9795</v>
      </c>
    </row>
    <row r="4675" spans="1:4" x14ac:dyDescent="0.3">
      <c r="A4675" s="151">
        <v>96752</v>
      </c>
      <c r="B4675" s="151" t="s">
        <v>9796</v>
      </c>
      <c r="C4675" s="151" t="s">
        <v>26</v>
      </c>
      <c r="D4675" s="152" t="s">
        <v>9797</v>
      </c>
    </row>
    <row r="4676" spans="1:4" x14ac:dyDescent="0.3">
      <c r="A4676" s="151">
        <v>96753</v>
      </c>
      <c r="B4676" s="151" t="s">
        <v>9798</v>
      </c>
      <c r="C4676" s="151" t="s">
        <v>26</v>
      </c>
      <c r="D4676" s="152" t="s">
        <v>9799</v>
      </c>
    </row>
    <row r="4677" spans="1:4" x14ac:dyDescent="0.3">
      <c r="A4677" s="151">
        <v>96754</v>
      </c>
      <c r="B4677" s="151" t="s">
        <v>9800</v>
      </c>
      <c r="C4677" s="151" t="s">
        <v>26</v>
      </c>
      <c r="D4677" s="152" t="s">
        <v>9801</v>
      </c>
    </row>
    <row r="4678" spans="1:4" x14ac:dyDescent="0.3">
      <c r="A4678" s="151">
        <v>96755</v>
      </c>
      <c r="B4678" s="151" t="s">
        <v>9802</v>
      </c>
      <c r="C4678" s="151" t="s">
        <v>26</v>
      </c>
      <c r="D4678" s="152" t="s">
        <v>9803</v>
      </c>
    </row>
    <row r="4679" spans="1:4" x14ac:dyDescent="0.3">
      <c r="A4679" s="151">
        <v>96758</v>
      </c>
      <c r="B4679" s="151" t="s">
        <v>9804</v>
      </c>
      <c r="C4679" s="151" t="s">
        <v>26</v>
      </c>
      <c r="D4679" s="152" t="s">
        <v>9805</v>
      </c>
    </row>
    <row r="4680" spans="1:4" x14ac:dyDescent="0.3">
      <c r="A4680" s="151">
        <v>96759</v>
      </c>
      <c r="B4680" s="151" t="s">
        <v>9806</v>
      </c>
      <c r="C4680" s="151" t="s">
        <v>26</v>
      </c>
      <c r="D4680" s="152" t="s">
        <v>9807</v>
      </c>
    </row>
    <row r="4681" spans="1:4" x14ac:dyDescent="0.3">
      <c r="A4681" s="151">
        <v>96760</v>
      </c>
      <c r="B4681" s="151" t="s">
        <v>9808</v>
      </c>
      <c r="C4681" s="151" t="s">
        <v>26</v>
      </c>
      <c r="D4681" s="152" t="s">
        <v>9809</v>
      </c>
    </row>
    <row r="4682" spans="1:4" x14ac:dyDescent="0.3">
      <c r="A4682" s="151">
        <v>96761</v>
      </c>
      <c r="B4682" s="151" t="s">
        <v>9810</v>
      </c>
      <c r="C4682" s="151" t="s">
        <v>26</v>
      </c>
      <c r="D4682" s="152" t="s">
        <v>9811</v>
      </c>
    </row>
    <row r="4683" spans="1:4" x14ac:dyDescent="0.3">
      <c r="A4683" s="151">
        <v>96762</v>
      </c>
      <c r="B4683" s="151" t="s">
        <v>9812</v>
      </c>
      <c r="C4683" s="151" t="s">
        <v>26</v>
      </c>
      <c r="D4683" s="152" t="s">
        <v>9813</v>
      </c>
    </row>
    <row r="4684" spans="1:4" x14ac:dyDescent="0.3">
      <c r="A4684" s="151">
        <v>96763</v>
      </c>
      <c r="B4684" s="151" t="s">
        <v>9814</v>
      </c>
      <c r="C4684" s="151" t="s">
        <v>26</v>
      </c>
      <c r="D4684" s="152" t="s">
        <v>9815</v>
      </c>
    </row>
    <row r="4685" spans="1:4" x14ac:dyDescent="0.3">
      <c r="A4685" s="151">
        <v>96764</v>
      </c>
      <c r="B4685" s="151" t="s">
        <v>9816</v>
      </c>
      <c r="C4685" s="151" t="s">
        <v>26</v>
      </c>
      <c r="D4685" s="152" t="s">
        <v>9817</v>
      </c>
    </row>
    <row r="4686" spans="1:4" x14ac:dyDescent="0.3">
      <c r="A4686" s="151">
        <v>96802</v>
      </c>
      <c r="B4686" s="151" t="s">
        <v>9818</v>
      </c>
      <c r="C4686" s="151" t="s">
        <v>26</v>
      </c>
      <c r="D4686" s="152" t="s">
        <v>9819</v>
      </c>
    </row>
    <row r="4687" spans="1:4" x14ac:dyDescent="0.3">
      <c r="A4687" s="151">
        <v>96803</v>
      </c>
      <c r="B4687" s="151" t="s">
        <v>9820</v>
      </c>
      <c r="C4687" s="151" t="s">
        <v>26</v>
      </c>
      <c r="D4687" s="152" t="s">
        <v>9821</v>
      </c>
    </row>
    <row r="4688" spans="1:4" x14ac:dyDescent="0.3">
      <c r="A4688" s="151">
        <v>96804</v>
      </c>
      <c r="B4688" s="151" t="s">
        <v>9822</v>
      </c>
      <c r="C4688" s="151" t="s">
        <v>26</v>
      </c>
      <c r="D4688" s="152" t="s">
        <v>9823</v>
      </c>
    </row>
    <row r="4689" spans="1:4" x14ac:dyDescent="0.3">
      <c r="A4689" s="151">
        <v>96805</v>
      </c>
      <c r="B4689" s="151" t="s">
        <v>9824</v>
      </c>
      <c r="C4689" s="151" t="s">
        <v>26</v>
      </c>
      <c r="D4689" s="152" t="s">
        <v>9825</v>
      </c>
    </row>
    <row r="4690" spans="1:4" x14ac:dyDescent="0.3">
      <c r="A4690" s="151">
        <v>96806</v>
      </c>
      <c r="B4690" s="151" t="s">
        <v>9826</v>
      </c>
      <c r="C4690" s="151" t="s">
        <v>26</v>
      </c>
      <c r="D4690" s="152" t="s">
        <v>9827</v>
      </c>
    </row>
    <row r="4691" spans="1:4" x14ac:dyDescent="0.3">
      <c r="A4691" s="151">
        <v>96807</v>
      </c>
      <c r="B4691" s="151" t="s">
        <v>9828</v>
      </c>
      <c r="C4691" s="151" t="s">
        <v>26</v>
      </c>
      <c r="D4691" s="152" t="s">
        <v>9829</v>
      </c>
    </row>
    <row r="4692" spans="1:4" x14ac:dyDescent="0.3">
      <c r="A4692" s="151">
        <v>96808</v>
      </c>
      <c r="B4692" s="151" t="s">
        <v>9830</v>
      </c>
      <c r="C4692" s="151" t="s">
        <v>26</v>
      </c>
      <c r="D4692" s="152" t="s">
        <v>9831</v>
      </c>
    </row>
    <row r="4693" spans="1:4" x14ac:dyDescent="0.3">
      <c r="A4693" s="151">
        <v>96809</v>
      </c>
      <c r="B4693" s="151" t="s">
        <v>9832</v>
      </c>
      <c r="C4693" s="151" t="s">
        <v>26</v>
      </c>
      <c r="D4693" s="152" t="s">
        <v>6209</v>
      </c>
    </row>
    <row r="4694" spans="1:4" x14ac:dyDescent="0.3">
      <c r="A4694" s="151">
        <v>96810</v>
      </c>
      <c r="B4694" s="151" t="s">
        <v>9833</v>
      </c>
      <c r="C4694" s="151" t="s">
        <v>26</v>
      </c>
      <c r="D4694" s="152" t="s">
        <v>9834</v>
      </c>
    </row>
    <row r="4695" spans="1:4" x14ac:dyDescent="0.3">
      <c r="A4695" s="151">
        <v>96811</v>
      </c>
      <c r="B4695" s="151" t="s">
        <v>9835</v>
      </c>
      <c r="C4695" s="151" t="s">
        <v>26</v>
      </c>
      <c r="D4695" s="152" t="s">
        <v>9836</v>
      </c>
    </row>
    <row r="4696" spans="1:4" x14ac:dyDescent="0.3">
      <c r="A4696" s="151">
        <v>96812</v>
      </c>
      <c r="B4696" s="151" t="s">
        <v>9837</v>
      </c>
      <c r="C4696" s="151" t="s">
        <v>26</v>
      </c>
      <c r="D4696" s="152" t="s">
        <v>7869</v>
      </c>
    </row>
    <row r="4697" spans="1:4" x14ac:dyDescent="0.3">
      <c r="A4697" s="151">
        <v>96813</v>
      </c>
      <c r="B4697" s="151" t="s">
        <v>9838</v>
      </c>
      <c r="C4697" s="151" t="s">
        <v>26</v>
      </c>
      <c r="D4697" s="152" t="s">
        <v>9839</v>
      </c>
    </row>
    <row r="4698" spans="1:4" x14ac:dyDescent="0.3">
      <c r="A4698" s="151">
        <v>96814</v>
      </c>
      <c r="B4698" s="151" t="s">
        <v>9840</v>
      </c>
      <c r="C4698" s="151" t="s">
        <v>26</v>
      </c>
      <c r="D4698" s="152" t="s">
        <v>1910</v>
      </c>
    </row>
    <row r="4699" spans="1:4" x14ac:dyDescent="0.3">
      <c r="A4699" s="151">
        <v>96815</v>
      </c>
      <c r="B4699" s="151" t="s">
        <v>9841</v>
      </c>
      <c r="C4699" s="151" t="s">
        <v>26</v>
      </c>
      <c r="D4699" s="152" t="s">
        <v>9842</v>
      </c>
    </row>
    <row r="4700" spans="1:4" x14ac:dyDescent="0.3">
      <c r="A4700" s="151">
        <v>96816</v>
      </c>
      <c r="B4700" s="151" t="s">
        <v>9843</v>
      </c>
      <c r="C4700" s="151" t="s">
        <v>26</v>
      </c>
      <c r="D4700" s="152" t="s">
        <v>9369</v>
      </c>
    </row>
    <row r="4701" spans="1:4" x14ac:dyDescent="0.3">
      <c r="A4701" s="151">
        <v>96817</v>
      </c>
      <c r="B4701" s="151" t="s">
        <v>9844</v>
      </c>
      <c r="C4701" s="151" t="s">
        <v>26</v>
      </c>
      <c r="D4701" s="152" t="s">
        <v>9845</v>
      </c>
    </row>
    <row r="4702" spans="1:4" x14ac:dyDescent="0.3">
      <c r="A4702" s="151">
        <v>96818</v>
      </c>
      <c r="B4702" s="151" t="s">
        <v>9846</v>
      </c>
      <c r="C4702" s="151" t="s">
        <v>26</v>
      </c>
      <c r="D4702" s="152" t="s">
        <v>9847</v>
      </c>
    </row>
    <row r="4703" spans="1:4" x14ac:dyDescent="0.3">
      <c r="A4703" s="151">
        <v>96819</v>
      </c>
      <c r="B4703" s="151" t="s">
        <v>9848</v>
      </c>
      <c r="C4703" s="151" t="s">
        <v>26</v>
      </c>
      <c r="D4703" s="152" t="s">
        <v>9849</v>
      </c>
    </row>
    <row r="4704" spans="1:4" x14ac:dyDescent="0.3">
      <c r="A4704" s="151">
        <v>96820</v>
      </c>
      <c r="B4704" s="151" t="s">
        <v>9850</v>
      </c>
      <c r="C4704" s="151" t="s">
        <v>26</v>
      </c>
      <c r="D4704" s="152" t="s">
        <v>9851</v>
      </c>
    </row>
    <row r="4705" spans="1:4" x14ac:dyDescent="0.3">
      <c r="A4705" s="151">
        <v>96821</v>
      </c>
      <c r="B4705" s="151" t="s">
        <v>9852</v>
      </c>
      <c r="C4705" s="151" t="s">
        <v>26</v>
      </c>
      <c r="D4705" s="152" t="s">
        <v>9853</v>
      </c>
    </row>
    <row r="4706" spans="1:4" x14ac:dyDescent="0.3">
      <c r="A4706" s="151">
        <v>96822</v>
      </c>
      <c r="B4706" s="151" t="s">
        <v>9854</v>
      </c>
      <c r="C4706" s="151" t="s">
        <v>26</v>
      </c>
      <c r="D4706" s="152" t="s">
        <v>9855</v>
      </c>
    </row>
    <row r="4707" spans="1:4" x14ac:dyDescent="0.3">
      <c r="A4707" s="151">
        <v>96823</v>
      </c>
      <c r="B4707" s="151" t="s">
        <v>9856</v>
      </c>
      <c r="C4707" s="151" t="s">
        <v>26</v>
      </c>
      <c r="D4707" s="152" t="s">
        <v>9857</v>
      </c>
    </row>
    <row r="4708" spans="1:4" x14ac:dyDescent="0.3">
      <c r="A4708" s="151">
        <v>96824</v>
      </c>
      <c r="B4708" s="151" t="s">
        <v>9858</v>
      </c>
      <c r="C4708" s="151" t="s">
        <v>26</v>
      </c>
      <c r="D4708" s="152" t="s">
        <v>8786</v>
      </c>
    </row>
    <row r="4709" spans="1:4" x14ac:dyDescent="0.3">
      <c r="A4709" s="151">
        <v>96826</v>
      </c>
      <c r="B4709" s="151" t="s">
        <v>9859</v>
      </c>
      <c r="C4709" s="151" t="s">
        <v>26</v>
      </c>
      <c r="D4709" s="152" t="s">
        <v>9860</v>
      </c>
    </row>
    <row r="4710" spans="1:4" x14ac:dyDescent="0.3">
      <c r="A4710" s="151">
        <v>96827</v>
      </c>
      <c r="B4710" s="151" t="s">
        <v>9861</v>
      </c>
      <c r="C4710" s="151" t="s">
        <v>26</v>
      </c>
      <c r="D4710" s="152" t="s">
        <v>9862</v>
      </c>
    </row>
    <row r="4711" spans="1:4" x14ac:dyDescent="0.3">
      <c r="A4711" s="151">
        <v>96828</v>
      </c>
      <c r="B4711" s="151" t="s">
        <v>9863</v>
      </c>
      <c r="C4711" s="151" t="s">
        <v>26</v>
      </c>
      <c r="D4711" s="152" t="s">
        <v>6784</v>
      </c>
    </row>
    <row r="4712" spans="1:4" x14ac:dyDescent="0.3">
      <c r="A4712" s="151">
        <v>96829</v>
      </c>
      <c r="B4712" s="151" t="s">
        <v>9864</v>
      </c>
      <c r="C4712" s="151" t="s">
        <v>26</v>
      </c>
      <c r="D4712" s="152" t="s">
        <v>9865</v>
      </c>
    </row>
    <row r="4713" spans="1:4" x14ac:dyDescent="0.3">
      <c r="A4713" s="151">
        <v>96830</v>
      </c>
      <c r="B4713" s="151" t="s">
        <v>9866</v>
      </c>
      <c r="C4713" s="151" t="s">
        <v>26</v>
      </c>
      <c r="D4713" s="152" t="s">
        <v>9381</v>
      </c>
    </row>
    <row r="4714" spans="1:4" x14ac:dyDescent="0.3">
      <c r="A4714" s="151">
        <v>96832</v>
      </c>
      <c r="B4714" s="151" t="s">
        <v>9867</v>
      </c>
      <c r="C4714" s="151" t="s">
        <v>26</v>
      </c>
      <c r="D4714" s="152" t="s">
        <v>9868</v>
      </c>
    </row>
    <row r="4715" spans="1:4" x14ac:dyDescent="0.3">
      <c r="A4715" s="151">
        <v>96833</v>
      </c>
      <c r="B4715" s="151" t="s">
        <v>9869</v>
      </c>
      <c r="C4715" s="151" t="s">
        <v>26</v>
      </c>
      <c r="D4715" s="152" t="s">
        <v>1629</v>
      </c>
    </row>
    <row r="4716" spans="1:4" x14ac:dyDescent="0.3">
      <c r="A4716" s="151">
        <v>96834</v>
      </c>
      <c r="B4716" s="151" t="s">
        <v>9870</v>
      </c>
      <c r="C4716" s="151" t="s">
        <v>26</v>
      </c>
      <c r="D4716" s="152" t="s">
        <v>8527</v>
      </c>
    </row>
    <row r="4717" spans="1:4" x14ac:dyDescent="0.3">
      <c r="A4717" s="151">
        <v>96836</v>
      </c>
      <c r="B4717" s="151" t="s">
        <v>9871</v>
      </c>
      <c r="C4717" s="151" t="s">
        <v>26</v>
      </c>
      <c r="D4717" s="152" t="s">
        <v>9872</v>
      </c>
    </row>
    <row r="4718" spans="1:4" x14ac:dyDescent="0.3">
      <c r="A4718" s="151">
        <v>96837</v>
      </c>
      <c r="B4718" s="151" t="s">
        <v>9873</v>
      </c>
      <c r="C4718" s="151" t="s">
        <v>26</v>
      </c>
      <c r="D4718" s="152" t="s">
        <v>9874</v>
      </c>
    </row>
    <row r="4719" spans="1:4" x14ac:dyDescent="0.3">
      <c r="A4719" s="151">
        <v>96838</v>
      </c>
      <c r="B4719" s="151" t="s">
        <v>9875</v>
      </c>
      <c r="C4719" s="151" t="s">
        <v>26</v>
      </c>
      <c r="D4719" s="152" t="s">
        <v>1838</v>
      </c>
    </row>
    <row r="4720" spans="1:4" x14ac:dyDescent="0.3">
      <c r="A4720" s="151">
        <v>96839</v>
      </c>
      <c r="B4720" s="151" t="s">
        <v>9876</v>
      </c>
      <c r="C4720" s="151" t="s">
        <v>26</v>
      </c>
      <c r="D4720" s="152" t="s">
        <v>9404</v>
      </c>
    </row>
    <row r="4721" spans="1:4" x14ac:dyDescent="0.3">
      <c r="A4721" s="151">
        <v>96840</v>
      </c>
      <c r="B4721" s="151" t="s">
        <v>9877</v>
      </c>
      <c r="C4721" s="151" t="s">
        <v>26</v>
      </c>
      <c r="D4721" s="152" t="s">
        <v>9878</v>
      </c>
    </row>
    <row r="4722" spans="1:4" x14ac:dyDescent="0.3">
      <c r="A4722" s="151">
        <v>96841</v>
      </c>
      <c r="B4722" s="151" t="s">
        <v>9879</v>
      </c>
      <c r="C4722" s="151" t="s">
        <v>26</v>
      </c>
      <c r="D4722" s="152" t="s">
        <v>9880</v>
      </c>
    </row>
    <row r="4723" spans="1:4" x14ac:dyDescent="0.3">
      <c r="A4723" s="151">
        <v>96842</v>
      </c>
      <c r="B4723" s="151" t="s">
        <v>9881</v>
      </c>
      <c r="C4723" s="151" t="s">
        <v>26</v>
      </c>
      <c r="D4723" s="152" t="s">
        <v>6394</v>
      </c>
    </row>
    <row r="4724" spans="1:4" x14ac:dyDescent="0.3">
      <c r="A4724" s="151">
        <v>96843</v>
      </c>
      <c r="B4724" s="151" t="s">
        <v>9882</v>
      </c>
      <c r="C4724" s="151" t="s">
        <v>26</v>
      </c>
      <c r="D4724" s="152" t="s">
        <v>7002</v>
      </c>
    </row>
    <row r="4725" spans="1:4" x14ac:dyDescent="0.3">
      <c r="A4725" s="151">
        <v>96844</v>
      </c>
      <c r="B4725" s="151" t="s">
        <v>9883</v>
      </c>
      <c r="C4725" s="151" t="s">
        <v>26</v>
      </c>
      <c r="D4725" s="152" t="s">
        <v>9884</v>
      </c>
    </row>
    <row r="4726" spans="1:4" x14ac:dyDescent="0.3">
      <c r="A4726" s="151">
        <v>96845</v>
      </c>
      <c r="B4726" s="151" t="s">
        <v>9885</v>
      </c>
      <c r="C4726" s="151" t="s">
        <v>26</v>
      </c>
      <c r="D4726" s="152" t="s">
        <v>9886</v>
      </c>
    </row>
    <row r="4727" spans="1:4" x14ac:dyDescent="0.3">
      <c r="A4727" s="151">
        <v>96846</v>
      </c>
      <c r="B4727" s="151" t="s">
        <v>9887</v>
      </c>
      <c r="C4727" s="151" t="s">
        <v>26</v>
      </c>
      <c r="D4727" s="152" t="s">
        <v>9888</v>
      </c>
    </row>
    <row r="4728" spans="1:4" x14ac:dyDescent="0.3">
      <c r="A4728" s="151">
        <v>96847</v>
      </c>
      <c r="B4728" s="151" t="s">
        <v>9889</v>
      </c>
      <c r="C4728" s="151" t="s">
        <v>26</v>
      </c>
      <c r="D4728" s="152" t="s">
        <v>2839</v>
      </c>
    </row>
    <row r="4729" spans="1:4" x14ac:dyDescent="0.3">
      <c r="A4729" s="151">
        <v>96848</v>
      </c>
      <c r="B4729" s="151" t="s">
        <v>9890</v>
      </c>
      <c r="C4729" s="151" t="s">
        <v>26</v>
      </c>
      <c r="D4729" s="152" t="s">
        <v>9891</v>
      </c>
    </row>
    <row r="4730" spans="1:4" x14ac:dyDescent="0.3">
      <c r="A4730" s="151">
        <v>96849</v>
      </c>
      <c r="B4730" s="151" t="s">
        <v>9892</v>
      </c>
      <c r="C4730" s="151" t="s">
        <v>26</v>
      </c>
      <c r="D4730" s="152" t="s">
        <v>9893</v>
      </c>
    </row>
    <row r="4731" spans="1:4" x14ac:dyDescent="0.3">
      <c r="A4731" s="151">
        <v>96850</v>
      </c>
      <c r="B4731" s="151" t="s">
        <v>9894</v>
      </c>
      <c r="C4731" s="151" t="s">
        <v>26</v>
      </c>
      <c r="D4731" s="152" t="s">
        <v>9895</v>
      </c>
    </row>
    <row r="4732" spans="1:4" x14ac:dyDescent="0.3">
      <c r="A4732" s="151">
        <v>96852</v>
      </c>
      <c r="B4732" s="151" t="s">
        <v>9896</v>
      </c>
      <c r="C4732" s="151" t="s">
        <v>26</v>
      </c>
      <c r="D4732" s="152" t="s">
        <v>9897</v>
      </c>
    </row>
    <row r="4733" spans="1:4" x14ac:dyDescent="0.3">
      <c r="A4733" s="151">
        <v>96853</v>
      </c>
      <c r="B4733" s="151" t="s">
        <v>9898</v>
      </c>
      <c r="C4733" s="151" t="s">
        <v>26</v>
      </c>
      <c r="D4733" s="152" t="s">
        <v>9899</v>
      </c>
    </row>
    <row r="4734" spans="1:4" x14ac:dyDescent="0.3">
      <c r="A4734" s="151">
        <v>96854</v>
      </c>
      <c r="B4734" s="151" t="s">
        <v>9900</v>
      </c>
      <c r="C4734" s="151" t="s">
        <v>26</v>
      </c>
      <c r="D4734" s="152" t="s">
        <v>6399</v>
      </c>
    </row>
    <row r="4735" spans="1:4" x14ac:dyDescent="0.3">
      <c r="A4735" s="151">
        <v>96855</v>
      </c>
      <c r="B4735" s="151" t="s">
        <v>9901</v>
      </c>
      <c r="C4735" s="151" t="s">
        <v>26</v>
      </c>
      <c r="D4735" s="152" t="s">
        <v>9902</v>
      </c>
    </row>
    <row r="4736" spans="1:4" x14ac:dyDescent="0.3">
      <c r="A4736" s="151">
        <v>96856</v>
      </c>
      <c r="B4736" s="151" t="s">
        <v>9903</v>
      </c>
      <c r="C4736" s="151" t="s">
        <v>26</v>
      </c>
      <c r="D4736" s="152" t="s">
        <v>9904</v>
      </c>
    </row>
    <row r="4737" spans="1:4" x14ac:dyDescent="0.3">
      <c r="A4737" s="151">
        <v>96860</v>
      </c>
      <c r="B4737" s="151" t="s">
        <v>9905</v>
      </c>
      <c r="C4737" s="151" t="s">
        <v>26</v>
      </c>
      <c r="D4737" s="152" t="s">
        <v>9906</v>
      </c>
    </row>
    <row r="4738" spans="1:4" x14ac:dyDescent="0.3">
      <c r="A4738" s="151">
        <v>96861</v>
      </c>
      <c r="B4738" s="151" t="s">
        <v>9907</v>
      </c>
      <c r="C4738" s="151" t="s">
        <v>26</v>
      </c>
      <c r="D4738" s="152" t="s">
        <v>7455</v>
      </c>
    </row>
    <row r="4739" spans="1:4" x14ac:dyDescent="0.3">
      <c r="A4739" s="151">
        <v>96862</v>
      </c>
      <c r="B4739" s="151" t="s">
        <v>9908</v>
      </c>
      <c r="C4739" s="151" t="s">
        <v>26</v>
      </c>
      <c r="D4739" s="152" t="s">
        <v>9909</v>
      </c>
    </row>
    <row r="4740" spans="1:4" x14ac:dyDescent="0.3">
      <c r="A4740" s="151">
        <v>96863</v>
      </c>
      <c r="B4740" s="151" t="s">
        <v>9910</v>
      </c>
      <c r="C4740" s="151" t="s">
        <v>26</v>
      </c>
      <c r="D4740" s="152" t="s">
        <v>9911</v>
      </c>
    </row>
    <row r="4741" spans="1:4" x14ac:dyDescent="0.3">
      <c r="A4741" s="151">
        <v>96864</v>
      </c>
      <c r="B4741" s="151" t="s">
        <v>9912</v>
      </c>
      <c r="C4741" s="151" t="s">
        <v>26</v>
      </c>
      <c r="D4741" s="152" t="s">
        <v>9913</v>
      </c>
    </row>
    <row r="4742" spans="1:4" x14ac:dyDescent="0.3">
      <c r="A4742" s="151">
        <v>96865</v>
      </c>
      <c r="B4742" s="151" t="s">
        <v>9914</v>
      </c>
      <c r="C4742" s="151" t="s">
        <v>26</v>
      </c>
      <c r="D4742" s="152" t="s">
        <v>9915</v>
      </c>
    </row>
    <row r="4743" spans="1:4" x14ac:dyDescent="0.3">
      <c r="A4743" s="151">
        <v>96866</v>
      </c>
      <c r="B4743" s="151" t="s">
        <v>9916</v>
      </c>
      <c r="C4743" s="151" t="s">
        <v>26</v>
      </c>
      <c r="D4743" s="152" t="s">
        <v>5816</v>
      </c>
    </row>
    <row r="4744" spans="1:4" x14ac:dyDescent="0.3">
      <c r="A4744" s="151">
        <v>96868</v>
      </c>
      <c r="B4744" s="151" t="s">
        <v>9917</v>
      </c>
      <c r="C4744" s="151" t="s">
        <v>26</v>
      </c>
      <c r="D4744" s="152" t="s">
        <v>7117</v>
      </c>
    </row>
    <row r="4745" spans="1:4" x14ac:dyDescent="0.3">
      <c r="A4745" s="151">
        <v>96869</v>
      </c>
      <c r="B4745" s="151" t="s">
        <v>9918</v>
      </c>
      <c r="C4745" s="151" t="s">
        <v>26</v>
      </c>
      <c r="D4745" s="152" t="s">
        <v>8604</v>
      </c>
    </row>
    <row r="4746" spans="1:4" x14ac:dyDescent="0.3">
      <c r="A4746" s="151">
        <v>96870</v>
      </c>
      <c r="B4746" s="151" t="s">
        <v>9919</v>
      </c>
      <c r="C4746" s="151" t="s">
        <v>26</v>
      </c>
      <c r="D4746" s="152" t="s">
        <v>9920</v>
      </c>
    </row>
    <row r="4747" spans="1:4" x14ac:dyDescent="0.3">
      <c r="A4747" s="151">
        <v>96871</v>
      </c>
      <c r="B4747" s="151" t="s">
        <v>9921</v>
      </c>
      <c r="C4747" s="151" t="s">
        <v>26</v>
      </c>
      <c r="D4747" s="152" t="s">
        <v>9922</v>
      </c>
    </row>
    <row r="4748" spans="1:4" x14ac:dyDescent="0.3">
      <c r="A4748" s="151">
        <v>96872</v>
      </c>
      <c r="B4748" s="151" t="s">
        <v>9923</v>
      </c>
      <c r="C4748" s="151" t="s">
        <v>26</v>
      </c>
      <c r="D4748" s="152" t="s">
        <v>9924</v>
      </c>
    </row>
    <row r="4749" spans="1:4" x14ac:dyDescent="0.3">
      <c r="A4749" s="151">
        <v>96873</v>
      </c>
      <c r="B4749" s="151" t="s">
        <v>9925</v>
      </c>
      <c r="C4749" s="151" t="s">
        <v>26</v>
      </c>
      <c r="D4749" s="152" t="s">
        <v>9926</v>
      </c>
    </row>
    <row r="4750" spans="1:4" x14ac:dyDescent="0.3">
      <c r="A4750" s="151">
        <v>96874</v>
      </c>
      <c r="B4750" s="151" t="s">
        <v>9927</v>
      </c>
      <c r="C4750" s="151" t="s">
        <v>26</v>
      </c>
      <c r="D4750" s="152" t="s">
        <v>9928</v>
      </c>
    </row>
    <row r="4751" spans="1:4" x14ac:dyDescent="0.3">
      <c r="A4751" s="151">
        <v>96875</v>
      </c>
      <c r="B4751" s="151" t="s">
        <v>9929</v>
      </c>
      <c r="C4751" s="151" t="s">
        <v>26</v>
      </c>
      <c r="D4751" s="152" t="s">
        <v>9930</v>
      </c>
    </row>
    <row r="4752" spans="1:4" x14ac:dyDescent="0.3">
      <c r="A4752" s="151">
        <v>96876</v>
      </c>
      <c r="B4752" s="151" t="s">
        <v>9931</v>
      </c>
      <c r="C4752" s="151" t="s">
        <v>26</v>
      </c>
      <c r="D4752" s="152" t="s">
        <v>9932</v>
      </c>
    </row>
    <row r="4753" spans="1:4" x14ac:dyDescent="0.3">
      <c r="A4753" s="151">
        <v>96878</v>
      </c>
      <c r="B4753" s="151" t="s">
        <v>9933</v>
      </c>
      <c r="C4753" s="151" t="s">
        <v>26</v>
      </c>
      <c r="D4753" s="152" t="s">
        <v>9934</v>
      </c>
    </row>
    <row r="4754" spans="1:4" x14ac:dyDescent="0.3">
      <c r="A4754" s="151">
        <v>96879</v>
      </c>
      <c r="B4754" s="151" t="s">
        <v>9935</v>
      </c>
      <c r="C4754" s="151" t="s">
        <v>26</v>
      </c>
      <c r="D4754" s="152" t="s">
        <v>9936</v>
      </c>
    </row>
    <row r="4755" spans="1:4" x14ac:dyDescent="0.3">
      <c r="A4755" s="151">
        <v>96881</v>
      </c>
      <c r="B4755" s="151" t="s">
        <v>9937</v>
      </c>
      <c r="C4755" s="151" t="s">
        <v>26</v>
      </c>
      <c r="D4755" s="152" t="s">
        <v>9938</v>
      </c>
    </row>
    <row r="4756" spans="1:4" x14ac:dyDescent="0.3">
      <c r="A4756" s="151">
        <v>97430</v>
      </c>
      <c r="B4756" s="151" t="s">
        <v>9939</v>
      </c>
      <c r="C4756" s="151" t="s">
        <v>26</v>
      </c>
      <c r="D4756" s="152" t="s">
        <v>9940</v>
      </c>
    </row>
    <row r="4757" spans="1:4" x14ac:dyDescent="0.3">
      <c r="A4757" s="151">
        <v>97431</v>
      </c>
      <c r="B4757" s="151" t="s">
        <v>9941</v>
      </c>
      <c r="C4757" s="151" t="s">
        <v>26</v>
      </c>
      <c r="D4757" s="152" t="s">
        <v>9942</v>
      </c>
    </row>
    <row r="4758" spans="1:4" x14ac:dyDescent="0.3">
      <c r="A4758" s="151">
        <v>97432</v>
      </c>
      <c r="B4758" s="151" t="s">
        <v>9943</v>
      </c>
      <c r="C4758" s="151" t="s">
        <v>26</v>
      </c>
      <c r="D4758" s="152" t="s">
        <v>1302</v>
      </c>
    </row>
    <row r="4759" spans="1:4" x14ac:dyDescent="0.3">
      <c r="A4759" s="151">
        <v>97433</v>
      </c>
      <c r="B4759" s="151" t="s">
        <v>9944</v>
      </c>
      <c r="C4759" s="151" t="s">
        <v>26</v>
      </c>
      <c r="D4759" s="152" t="s">
        <v>9945</v>
      </c>
    </row>
    <row r="4760" spans="1:4" x14ac:dyDescent="0.3">
      <c r="A4760" s="151">
        <v>97434</v>
      </c>
      <c r="B4760" s="151" t="s">
        <v>9946</v>
      </c>
      <c r="C4760" s="151" t="s">
        <v>26</v>
      </c>
      <c r="D4760" s="152" t="s">
        <v>9947</v>
      </c>
    </row>
    <row r="4761" spans="1:4" x14ac:dyDescent="0.3">
      <c r="A4761" s="151">
        <v>97435</v>
      </c>
      <c r="B4761" s="151" t="s">
        <v>9948</v>
      </c>
      <c r="C4761" s="151" t="s">
        <v>26</v>
      </c>
      <c r="D4761" s="152" t="s">
        <v>9949</v>
      </c>
    </row>
    <row r="4762" spans="1:4" x14ac:dyDescent="0.3">
      <c r="A4762" s="151">
        <v>97436</v>
      </c>
      <c r="B4762" s="151" t="s">
        <v>9950</v>
      </c>
      <c r="C4762" s="151" t="s">
        <v>26</v>
      </c>
      <c r="D4762" s="152" t="s">
        <v>9951</v>
      </c>
    </row>
    <row r="4763" spans="1:4" x14ac:dyDescent="0.3">
      <c r="A4763" s="151">
        <v>97437</v>
      </c>
      <c r="B4763" s="151" t="s">
        <v>9952</v>
      </c>
      <c r="C4763" s="151" t="s">
        <v>26</v>
      </c>
      <c r="D4763" s="152" t="s">
        <v>9953</v>
      </c>
    </row>
    <row r="4764" spans="1:4" x14ac:dyDescent="0.3">
      <c r="A4764" s="151">
        <v>97438</v>
      </c>
      <c r="B4764" s="151" t="s">
        <v>9954</v>
      </c>
      <c r="C4764" s="151" t="s">
        <v>26</v>
      </c>
      <c r="D4764" s="152" t="s">
        <v>4197</v>
      </c>
    </row>
    <row r="4765" spans="1:4" x14ac:dyDescent="0.3">
      <c r="A4765" s="151">
        <v>97439</v>
      </c>
      <c r="B4765" s="151" t="s">
        <v>9955</v>
      </c>
      <c r="C4765" s="151" t="s">
        <v>26</v>
      </c>
      <c r="D4765" s="152" t="s">
        <v>9956</v>
      </c>
    </row>
    <row r="4766" spans="1:4" x14ac:dyDescent="0.3">
      <c r="A4766" s="151">
        <v>97440</v>
      </c>
      <c r="B4766" s="151" t="s">
        <v>9957</v>
      </c>
      <c r="C4766" s="151" t="s">
        <v>26</v>
      </c>
      <c r="D4766" s="152" t="s">
        <v>9958</v>
      </c>
    </row>
    <row r="4767" spans="1:4" x14ac:dyDescent="0.3">
      <c r="A4767" s="151">
        <v>97442</v>
      </c>
      <c r="B4767" s="151" t="s">
        <v>9959</v>
      </c>
      <c r="C4767" s="151" t="s">
        <v>26</v>
      </c>
      <c r="D4767" s="152" t="s">
        <v>9960</v>
      </c>
    </row>
    <row r="4768" spans="1:4" x14ac:dyDescent="0.3">
      <c r="A4768" s="151">
        <v>97443</v>
      </c>
      <c r="B4768" s="151" t="s">
        <v>9961</v>
      </c>
      <c r="C4768" s="151" t="s">
        <v>26</v>
      </c>
      <c r="D4768" s="152" t="s">
        <v>9962</v>
      </c>
    </row>
    <row r="4769" spans="1:4" x14ac:dyDescent="0.3">
      <c r="A4769" s="151">
        <v>97444</v>
      </c>
      <c r="B4769" s="151" t="s">
        <v>9963</v>
      </c>
      <c r="C4769" s="151" t="s">
        <v>26</v>
      </c>
      <c r="D4769" s="152" t="s">
        <v>9964</v>
      </c>
    </row>
    <row r="4770" spans="1:4" x14ac:dyDescent="0.3">
      <c r="A4770" s="151">
        <v>97446</v>
      </c>
      <c r="B4770" s="151" t="s">
        <v>9965</v>
      </c>
      <c r="C4770" s="151" t="s">
        <v>26</v>
      </c>
      <c r="D4770" s="152" t="s">
        <v>9966</v>
      </c>
    </row>
    <row r="4771" spans="1:4" x14ac:dyDescent="0.3">
      <c r="A4771" s="151">
        <v>97447</v>
      </c>
      <c r="B4771" s="151" t="s">
        <v>9967</v>
      </c>
      <c r="C4771" s="151" t="s">
        <v>26</v>
      </c>
      <c r="D4771" s="152" t="s">
        <v>9966</v>
      </c>
    </row>
    <row r="4772" spans="1:4" x14ac:dyDescent="0.3">
      <c r="A4772" s="151">
        <v>97449</v>
      </c>
      <c r="B4772" s="151" t="s">
        <v>9968</v>
      </c>
      <c r="C4772" s="151" t="s">
        <v>26</v>
      </c>
      <c r="D4772" s="152" t="s">
        <v>9969</v>
      </c>
    </row>
    <row r="4773" spans="1:4" x14ac:dyDescent="0.3">
      <c r="A4773" s="151">
        <v>97450</v>
      </c>
      <c r="B4773" s="151" t="s">
        <v>9970</v>
      </c>
      <c r="C4773" s="151" t="s">
        <v>26</v>
      </c>
      <c r="D4773" s="152" t="s">
        <v>9971</v>
      </c>
    </row>
    <row r="4774" spans="1:4" x14ac:dyDescent="0.3">
      <c r="A4774" s="151">
        <v>97452</v>
      </c>
      <c r="B4774" s="151" t="s">
        <v>9972</v>
      </c>
      <c r="C4774" s="151" t="s">
        <v>26</v>
      </c>
      <c r="D4774" s="152" t="s">
        <v>9973</v>
      </c>
    </row>
    <row r="4775" spans="1:4" x14ac:dyDescent="0.3">
      <c r="A4775" s="151">
        <v>97453</v>
      </c>
      <c r="B4775" s="151" t="s">
        <v>9974</v>
      </c>
      <c r="C4775" s="151" t="s">
        <v>26</v>
      </c>
      <c r="D4775" s="152" t="s">
        <v>4330</v>
      </c>
    </row>
    <row r="4776" spans="1:4" x14ac:dyDescent="0.3">
      <c r="A4776" s="151">
        <v>97454</v>
      </c>
      <c r="B4776" s="151" t="s">
        <v>9975</v>
      </c>
      <c r="C4776" s="151" t="s">
        <v>26</v>
      </c>
      <c r="D4776" s="152" t="s">
        <v>9976</v>
      </c>
    </row>
    <row r="4777" spans="1:4" x14ac:dyDescent="0.3">
      <c r="A4777" s="151">
        <v>97455</v>
      </c>
      <c r="B4777" s="151" t="s">
        <v>9977</v>
      </c>
      <c r="C4777" s="151" t="s">
        <v>26</v>
      </c>
      <c r="D4777" s="152" t="s">
        <v>9978</v>
      </c>
    </row>
    <row r="4778" spans="1:4" x14ac:dyDescent="0.3">
      <c r="A4778" s="151">
        <v>97456</v>
      </c>
      <c r="B4778" s="151" t="s">
        <v>9979</v>
      </c>
      <c r="C4778" s="151" t="s">
        <v>26</v>
      </c>
      <c r="D4778" s="152" t="s">
        <v>9980</v>
      </c>
    </row>
    <row r="4779" spans="1:4" x14ac:dyDescent="0.3">
      <c r="A4779" s="151">
        <v>97457</v>
      </c>
      <c r="B4779" s="151" t="s">
        <v>9981</v>
      </c>
      <c r="C4779" s="151" t="s">
        <v>26</v>
      </c>
      <c r="D4779" s="152" t="s">
        <v>9982</v>
      </c>
    </row>
    <row r="4780" spans="1:4" x14ac:dyDescent="0.3">
      <c r="A4780" s="151">
        <v>97458</v>
      </c>
      <c r="B4780" s="151" t="s">
        <v>9983</v>
      </c>
      <c r="C4780" s="151" t="s">
        <v>26</v>
      </c>
      <c r="D4780" s="152" t="s">
        <v>9984</v>
      </c>
    </row>
    <row r="4781" spans="1:4" x14ac:dyDescent="0.3">
      <c r="A4781" s="151">
        <v>97459</v>
      </c>
      <c r="B4781" s="151" t="s">
        <v>9985</v>
      </c>
      <c r="C4781" s="151" t="s">
        <v>26</v>
      </c>
      <c r="D4781" s="152" t="s">
        <v>9986</v>
      </c>
    </row>
    <row r="4782" spans="1:4" x14ac:dyDescent="0.3">
      <c r="A4782" s="151">
        <v>97460</v>
      </c>
      <c r="B4782" s="151" t="s">
        <v>9987</v>
      </c>
      <c r="C4782" s="151" t="s">
        <v>26</v>
      </c>
      <c r="D4782" s="152" t="s">
        <v>9988</v>
      </c>
    </row>
    <row r="4783" spans="1:4" x14ac:dyDescent="0.3">
      <c r="A4783" s="151">
        <v>97461</v>
      </c>
      <c r="B4783" s="151" t="s">
        <v>9989</v>
      </c>
      <c r="C4783" s="151" t="s">
        <v>26</v>
      </c>
      <c r="D4783" s="152" t="s">
        <v>8845</v>
      </c>
    </row>
    <row r="4784" spans="1:4" x14ac:dyDescent="0.3">
      <c r="A4784" s="151">
        <v>97462</v>
      </c>
      <c r="B4784" s="151" t="s">
        <v>9990</v>
      </c>
      <c r="C4784" s="151" t="s">
        <v>26</v>
      </c>
      <c r="D4784" s="152" t="s">
        <v>9991</v>
      </c>
    </row>
    <row r="4785" spans="1:4" x14ac:dyDescent="0.3">
      <c r="A4785" s="151">
        <v>97464</v>
      </c>
      <c r="B4785" s="151" t="s">
        <v>9992</v>
      </c>
      <c r="C4785" s="151" t="s">
        <v>26</v>
      </c>
      <c r="D4785" s="152" t="s">
        <v>9993</v>
      </c>
    </row>
    <row r="4786" spans="1:4" x14ac:dyDescent="0.3">
      <c r="A4786" s="151">
        <v>97465</v>
      </c>
      <c r="B4786" s="151" t="s">
        <v>9994</v>
      </c>
      <c r="C4786" s="151" t="s">
        <v>26</v>
      </c>
      <c r="D4786" s="152" t="s">
        <v>9995</v>
      </c>
    </row>
    <row r="4787" spans="1:4" x14ac:dyDescent="0.3">
      <c r="A4787" s="151">
        <v>97467</v>
      </c>
      <c r="B4787" s="151" t="s">
        <v>9996</v>
      </c>
      <c r="C4787" s="151" t="s">
        <v>26</v>
      </c>
      <c r="D4787" s="152" t="s">
        <v>9997</v>
      </c>
    </row>
    <row r="4788" spans="1:4" x14ac:dyDescent="0.3">
      <c r="A4788" s="151">
        <v>97468</v>
      </c>
      <c r="B4788" s="151" t="s">
        <v>9998</v>
      </c>
      <c r="C4788" s="151" t="s">
        <v>26</v>
      </c>
      <c r="D4788" s="152" t="s">
        <v>9999</v>
      </c>
    </row>
    <row r="4789" spans="1:4" x14ac:dyDescent="0.3">
      <c r="A4789" s="151">
        <v>97470</v>
      </c>
      <c r="B4789" s="151" t="s">
        <v>10000</v>
      </c>
      <c r="C4789" s="151" t="s">
        <v>26</v>
      </c>
      <c r="D4789" s="152" t="s">
        <v>10001</v>
      </c>
    </row>
    <row r="4790" spans="1:4" x14ac:dyDescent="0.3">
      <c r="A4790" s="151">
        <v>97471</v>
      </c>
      <c r="B4790" s="151" t="s">
        <v>10002</v>
      </c>
      <c r="C4790" s="151" t="s">
        <v>26</v>
      </c>
      <c r="D4790" s="152" t="s">
        <v>10003</v>
      </c>
    </row>
    <row r="4791" spans="1:4" x14ac:dyDescent="0.3">
      <c r="A4791" s="151">
        <v>97474</v>
      </c>
      <c r="B4791" s="151" t="s">
        <v>10004</v>
      </c>
      <c r="C4791" s="151" t="s">
        <v>26</v>
      </c>
      <c r="D4791" s="152" t="s">
        <v>10005</v>
      </c>
    </row>
    <row r="4792" spans="1:4" x14ac:dyDescent="0.3">
      <c r="A4792" s="151">
        <v>97475</v>
      </c>
      <c r="B4792" s="151" t="s">
        <v>10006</v>
      </c>
      <c r="C4792" s="151" t="s">
        <v>26</v>
      </c>
      <c r="D4792" s="152" t="s">
        <v>10007</v>
      </c>
    </row>
    <row r="4793" spans="1:4" x14ac:dyDescent="0.3">
      <c r="A4793" s="151">
        <v>97477</v>
      </c>
      <c r="B4793" s="151" t="s">
        <v>10008</v>
      </c>
      <c r="C4793" s="151" t="s">
        <v>26</v>
      </c>
      <c r="D4793" s="152" t="s">
        <v>10009</v>
      </c>
    </row>
    <row r="4794" spans="1:4" x14ac:dyDescent="0.3">
      <c r="A4794" s="151">
        <v>97478</v>
      </c>
      <c r="B4794" s="151" t="s">
        <v>10010</v>
      </c>
      <c r="C4794" s="151" t="s">
        <v>26</v>
      </c>
      <c r="D4794" s="152" t="s">
        <v>10011</v>
      </c>
    </row>
    <row r="4795" spans="1:4" x14ac:dyDescent="0.3">
      <c r="A4795" s="151">
        <v>97479</v>
      </c>
      <c r="B4795" s="151" t="s">
        <v>10012</v>
      </c>
      <c r="C4795" s="151" t="s">
        <v>26</v>
      </c>
      <c r="D4795" s="152" t="s">
        <v>10013</v>
      </c>
    </row>
    <row r="4796" spans="1:4" x14ac:dyDescent="0.3">
      <c r="A4796" s="151">
        <v>97480</v>
      </c>
      <c r="B4796" s="151" t="s">
        <v>10014</v>
      </c>
      <c r="C4796" s="151" t="s">
        <v>26</v>
      </c>
      <c r="D4796" s="152" t="s">
        <v>10013</v>
      </c>
    </row>
    <row r="4797" spans="1:4" x14ac:dyDescent="0.3">
      <c r="A4797" s="151">
        <v>97481</v>
      </c>
      <c r="B4797" s="151" t="s">
        <v>10015</v>
      </c>
      <c r="C4797" s="151" t="s">
        <v>26</v>
      </c>
      <c r="D4797" s="152" t="s">
        <v>10016</v>
      </c>
    </row>
    <row r="4798" spans="1:4" x14ac:dyDescent="0.3">
      <c r="A4798" s="151">
        <v>97482</v>
      </c>
      <c r="B4798" s="151" t="s">
        <v>10017</v>
      </c>
      <c r="C4798" s="151" t="s">
        <v>26</v>
      </c>
      <c r="D4798" s="152" t="s">
        <v>10016</v>
      </c>
    </row>
    <row r="4799" spans="1:4" x14ac:dyDescent="0.3">
      <c r="A4799" s="151">
        <v>97483</v>
      </c>
      <c r="B4799" s="151" t="s">
        <v>10018</v>
      </c>
      <c r="C4799" s="151" t="s">
        <v>26</v>
      </c>
      <c r="D4799" s="152" t="s">
        <v>10019</v>
      </c>
    </row>
    <row r="4800" spans="1:4" x14ac:dyDescent="0.3">
      <c r="A4800" s="151">
        <v>97484</v>
      </c>
      <c r="B4800" s="151" t="s">
        <v>10020</v>
      </c>
      <c r="C4800" s="151" t="s">
        <v>26</v>
      </c>
      <c r="D4800" s="152" t="s">
        <v>10019</v>
      </c>
    </row>
    <row r="4801" spans="1:4" x14ac:dyDescent="0.3">
      <c r="A4801" s="151">
        <v>97485</v>
      </c>
      <c r="B4801" s="151" t="s">
        <v>10021</v>
      </c>
      <c r="C4801" s="151" t="s">
        <v>26</v>
      </c>
      <c r="D4801" s="152" t="s">
        <v>10022</v>
      </c>
    </row>
    <row r="4802" spans="1:4" x14ac:dyDescent="0.3">
      <c r="A4802" s="151">
        <v>97486</v>
      </c>
      <c r="B4802" s="151" t="s">
        <v>10023</v>
      </c>
      <c r="C4802" s="151" t="s">
        <v>26</v>
      </c>
      <c r="D4802" s="152" t="s">
        <v>10024</v>
      </c>
    </row>
    <row r="4803" spans="1:4" x14ac:dyDescent="0.3">
      <c r="A4803" s="151">
        <v>97487</v>
      </c>
      <c r="B4803" s="151" t="s">
        <v>10025</v>
      </c>
      <c r="C4803" s="151" t="s">
        <v>26</v>
      </c>
      <c r="D4803" s="152" t="s">
        <v>10026</v>
      </c>
    </row>
    <row r="4804" spans="1:4" x14ac:dyDescent="0.3">
      <c r="A4804" s="151">
        <v>97488</v>
      </c>
      <c r="B4804" s="151" t="s">
        <v>10027</v>
      </c>
      <c r="C4804" s="151" t="s">
        <v>26</v>
      </c>
      <c r="D4804" s="152" t="s">
        <v>10028</v>
      </c>
    </row>
    <row r="4805" spans="1:4" x14ac:dyDescent="0.3">
      <c r="A4805" s="151">
        <v>97489</v>
      </c>
      <c r="B4805" s="151" t="s">
        <v>10029</v>
      </c>
      <c r="C4805" s="151" t="s">
        <v>26</v>
      </c>
      <c r="D4805" s="152" t="s">
        <v>10030</v>
      </c>
    </row>
    <row r="4806" spans="1:4" x14ac:dyDescent="0.3">
      <c r="A4806" s="151">
        <v>97490</v>
      </c>
      <c r="B4806" s="151" t="s">
        <v>10031</v>
      </c>
      <c r="C4806" s="151" t="s">
        <v>26</v>
      </c>
      <c r="D4806" s="152" t="s">
        <v>10032</v>
      </c>
    </row>
    <row r="4807" spans="1:4" x14ac:dyDescent="0.3">
      <c r="A4807" s="151">
        <v>97491</v>
      </c>
      <c r="B4807" s="151" t="s">
        <v>10033</v>
      </c>
      <c r="C4807" s="151" t="s">
        <v>26</v>
      </c>
      <c r="D4807" s="152" t="s">
        <v>10034</v>
      </c>
    </row>
    <row r="4808" spans="1:4" x14ac:dyDescent="0.3">
      <c r="A4808" s="151">
        <v>97492</v>
      </c>
      <c r="B4808" s="151" t="s">
        <v>10035</v>
      </c>
      <c r="C4808" s="151" t="s">
        <v>26</v>
      </c>
      <c r="D4808" s="152" t="s">
        <v>10036</v>
      </c>
    </row>
    <row r="4809" spans="1:4" x14ac:dyDescent="0.3">
      <c r="A4809" s="151">
        <v>97493</v>
      </c>
      <c r="B4809" s="151" t="s">
        <v>10037</v>
      </c>
      <c r="C4809" s="151" t="s">
        <v>26</v>
      </c>
      <c r="D4809" s="152" t="s">
        <v>10038</v>
      </c>
    </row>
    <row r="4810" spans="1:4" x14ac:dyDescent="0.3">
      <c r="A4810" s="151">
        <v>97494</v>
      </c>
      <c r="B4810" s="151" t="s">
        <v>10039</v>
      </c>
      <c r="C4810" s="151" t="s">
        <v>26</v>
      </c>
      <c r="D4810" s="152" t="s">
        <v>10040</v>
      </c>
    </row>
    <row r="4811" spans="1:4" x14ac:dyDescent="0.3">
      <c r="A4811" s="151">
        <v>97495</v>
      </c>
      <c r="B4811" s="151" t="s">
        <v>10041</v>
      </c>
      <c r="C4811" s="151" t="s">
        <v>26</v>
      </c>
      <c r="D4811" s="152" t="s">
        <v>10042</v>
      </c>
    </row>
    <row r="4812" spans="1:4" x14ac:dyDescent="0.3">
      <c r="A4812" s="151">
        <v>97496</v>
      </c>
      <c r="B4812" s="151" t="s">
        <v>10043</v>
      </c>
      <c r="C4812" s="151" t="s">
        <v>26</v>
      </c>
      <c r="D4812" s="152" t="s">
        <v>10044</v>
      </c>
    </row>
    <row r="4813" spans="1:4" x14ac:dyDescent="0.3">
      <c r="A4813" s="151">
        <v>97499</v>
      </c>
      <c r="B4813" s="151" t="s">
        <v>10045</v>
      </c>
      <c r="C4813" s="151" t="s">
        <v>26</v>
      </c>
      <c r="D4813" s="152" t="s">
        <v>10046</v>
      </c>
    </row>
    <row r="4814" spans="1:4" x14ac:dyDescent="0.3">
      <c r="A4814" s="151">
        <v>97500</v>
      </c>
      <c r="B4814" s="151" t="s">
        <v>10047</v>
      </c>
      <c r="C4814" s="151" t="s">
        <v>26</v>
      </c>
      <c r="D4814" s="152" t="s">
        <v>10048</v>
      </c>
    </row>
    <row r="4815" spans="1:4" x14ac:dyDescent="0.3">
      <c r="A4815" s="151">
        <v>97502</v>
      </c>
      <c r="B4815" s="151" t="s">
        <v>10049</v>
      </c>
      <c r="C4815" s="151" t="s">
        <v>26</v>
      </c>
      <c r="D4815" s="152" t="s">
        <v>10050</v>
      </c>
    </row>
    <row r="4816" spans="1:4" x14ac:dyDescent="0.3">
      <c r="A4816" s="151">
        <v>97503</v>
      </c>
      <c r="B4816" s="151" t="s">
        <v>10051</v>
      </c>
      <c r="C4816" s="151" t="s">
        <v>26</v>
      </c>
      <c r="D4816" s="152" t="s">
        <v>10052</v>
      </c>
    </row>
    <row r="4817" spans="1:4" x14ac:dyDescent="0.3">
      <c r="A4817" s="151">
        <v>97505</v>
      </c>
      <c r="B4817" s="151" t="s">
        <v>10053</v>
      </c>
      <c r="C4817" s="151" t="s">
        <v>26</v>
      </c>
      <c r="D4817" s="152" t="s">
        <v>10054</v>
      </c>
    </row>
    <row r="4818" spans="1:4" x14ac:dyDescent="0.3">
      <c r="A4818" s="151">
        <v>97506</v>
      </c>
      <c r="B4818" s="151" t="s">
        <v>10055</v>
      </c>
      <c r="C4818" s="151" t="s">
        <v>26</v>
      </c>
      <c r="D4818" s="152" t="s">
        <v>10056</v>
      </c>
    </row>
    <row r="4819" spans="1:4" x14ac:dyDescent="0.3">
      <c r="A4819" s="151">
        <v>97508</v>
      </c>
      <c r="B4819" s="151" t="s">
        <v>10057</v>
      </c>
      <c r="C4819" s="151" t="s">
        <v>26</v>
      </c>
      <c r="D4819" s="152" t="s">
        <v>10058</v>
      </c>
    </row>
    <row r="4820" spans="1:4" x14ac:dyDescent="0.3">
      <c r="A4820" s="151">
        <v>97509</v>
      </c>
      <c r="B4820" s="151" t="s">
        <v>10059</v>
      </c>
      <c r="C4820" s="151" t="s">
        <v>26</v>
      </c>
      <c r="D4820" s="152" t="s">
        <v>10060</v>
      </c>
    </row>
    <row r="4821" spans="1:4" x14ac:dyDescent="0.3">
      <c r="A4821" s="151">
        <v>97511</v>
      </c>
      <c r="B4821" s="151" t="s">
        <v>10061</v>
      </c>
      <c r="C4821" s="151" t="s">
        <v>26</v>
      </c>
      <c r="D4821" s="152" t="s">
        <v>10062</v>
      </c>
    </row>
    <row r="4822" spans="1:4" x14ac:dyDescent="0.3">
      <c r="A4822" s="151">
        <v>97512</v>
      </c>
      <c r="B4822" s="151" t="s">
        <v>10063</v>
      </c>
      <c r="C4822" s="151" t="s">
        <v>26</v>
      </c>
      <c r="D4822" s="152" t="s">
        <v>10064</v>
      </c>
    </row>
    <row r="4823" spans="1:4" x14ac:dyDescent="0.3">
      <c r="A4823" s="151">
        <v>97514</v>
      </c>
      <c r="B4823" s="151" t="s">
        <v>10065</v>
      </c>
      <c r="C4823" s="151" t="s">
        <v>26</v>
      </c>
      <c r="D4823" s="152" t="s">
        <v>10066</v>
      </c>
    </row>
    <row r="4824" spans="1:4" x14ac:dyDescent="0.3">
      <c r="A4824" s="151">
        <v>97515</v>
      </c>
      <c r="B4824" s="151" t="s">
        <v>10067</v>
      </c>
      <c r="C4824" s="151" t="s">
        <v>26</v>
      </c>
      <c r="D4824" s="152" t="s">
        <v>10068</v>
      </c>
    </row>
    <row r="4825" spans="1:4" x14ac:dyDescent="0.3">
      <c r="A4825" s="151">
        <v>97517</v>
      </c>
      <c r="B4825" s="151" t="s">
        <v>10069</v>
      </c>
      <c r="C4825" s="151" t="s">
        <v>26</v>
      </c>
      <c r="D4825" s="152" t="s">
        <v>10070</v>
      </c>
    </row>
    <row r="4826" spans="1:4" x14ac:dyDescent="0.3">
      <c r="A4826" s="151">
        <v>97518</v>
      </c>
      <c r="B4826" s="151" t="s">
        <v>10071</v>
      </c>
      <c r="C4826" s="151" t="s">
        <v>26</v>
      </c>
      <c r="D4826" s="152" t="s">
        <v>10070</v>
      </c>
    </row>
    <row r="4827" spans="1:4" x14ac:dyDescent="0.3">
      <c r="A4827" s="151">
        <v>97519</v>
      </c>
      <c r="B4827" s="151" t="s">
        <v>10072</v>
      </c>
      <c r="C4827" s="151" t="s">
        <v>26</v>
      </c>
      <c r="D4827" s="152" t="s">
        <v>10073</v>
      </c>
    </row>
    <row r="4828" spans="1:4" x14ac:dyDescent="0.3">
      <c r="A4828" s="151">
        <v>97520</v>
      </c>
      <c r="B4828" s="151" t="s">
        <v>10074</v>
      </c>
      <c r="C4828" s="151" t="s">
        <v>26</v>
      </c>
      <c r="D4828" s="152" t="s">
        <v>10073</v>
      </c>
    </row>
    <row r="4829" spans="1:4" x14ac:dyDescent="0.3">
      <c r="A4829" s="151">
        <v>97521</v>
      </c>
      <c r="B4829" s="151" t="s">
        <v>10075</v>
      </c>
      <c r="C4829" s="151" t="s">
        <v>26</v>
      </c>
      <c r="D4829" s="152" t="s">
        <v>10076</v>
      </c>
    </row>
    <row r="4830" spans="1:4" x14ac:dyDescent="0.3">
      <c r="A4830" s="151">
        <v>97522</v>
      </c>
      <c r="B4830" s="151" t="s">
        <v>10077</v>
      </c>
      <c r="C4830" s="151" t="s">
        <v>26</v>
      </c>
      <c r="D4830" s="152" t="s">
        <v>10076</v>
      </c>
    </row>
    <row r="4831" spans="1:4" x14ac:dyDescent="0.3">
      <c r="A4831" s="151">
        <v>97523</v>
      </c>
      <c r="B4831" s="151" t="s">
        <v>10078</v>
      </c>
      <c r="C4831" s="151" t="s">
        <v>26</v>
      </c>
      <c r="D4831" s="152" t="s">
        <v>10079</v>
      </c>
    </row>
    <row r="4832" spans="1:4" x14ac:dyDescent="0.3">
      <c r="A4832" s="151">
        <v>97524</v>
      </c>
      <c r="B4832" s="151" t="s">
        <v>10080</v>
      </c>
      <c r="C4832" s="151" t="s">
        <v>26</v>
      </c>
      <c r="D4832" s="152" t="s">
        <v>10081</v>
      </c>
    </row>
    <row r="4833" spans="1:4" x14ac:dyDescent="0.3">
      <c r="A4833" s="151">
        <v>97525</v>
      </c>
      <c r="B4833" s="151" t="s">
        <v>10082</v>
      </c>
      <c r="C4833" s="151" t="s">
        <v>26</v>
      </c>
      <c r="D4833" s="152" t="s">
        <v>10083</v>
      </c>
    </row>
    <row r="4834" spans="1:4" x14ac:dyDescent="0.3">
      <c r="A4834" s="151">
        <v>97526</v>
      </c>
      <c r="B4834" s="151" t="s">
        <v>10084</v>
      </c>
      <c r="C4834" s="151" t="s">
        <v>26</v>
      </c>
      <c r="D4834" s="152" t="s">
        <v>10085</v>
      </c>
    </row>
    <row r="4835" spans="1:4" x14ac:dyDescent="0.3">
      <c r="A4835" s="151">
        <v>97527</v>
      </c>
      <c r="B4835" s="151" t="s">
        <v>10086</v>
      </c>
      <c r="C4835" s="151" t="s">
        <v>26</v>
      </c>
      <c r="D4835" s="152" t="s">
        <v>10087</v>
      </c>
    </row>
    <row r="4836" spans="1:4" x14ac:dyDescent="0.3">
      <c r="A4836" s="151">
        <v>97528</v>
      </c>
      <c r="B4836" s="151" t="s">
        <v>10088</v>
      </c>
      <c r="C4836" s="151" t="s">
        <v>26</v>
      </c>
      <c r="D4836" s="152" t="s">
        <v>10089</v>
      </c>
    </row>
    <row r="4837" spans="1:4" x14ac:dyDescent="0.3">
      <c r="A4837" s="151">
        <v>97529</v>
      </c>
      <c r="B4837" s="151" t="s">
        <v>10090</v>
      </c>
      <c r="C4837" s="151" t="s">
        <v>26</v>
      </c>
      <c r="D4837" s="152" t="s">
        <v>10091</v>
      </c>
    </row>
    <row r="4838" spans="1:4" x14ac:dyDescent="0.3">
      <c r="A4838" s="151">
        <v>97530</v>
      </c>
      <c r="B4838" s="151" t="s">
        <v>10092</v>
      </c>
      <c r="C4838" s="151" t="s">
        <v>26</v>
      </c>
      <c r="D4838" s="152" t="s">
        <v>10093</v>
      </c>
    </row>
    <row r="4839" spans="1:4" x14ac:dyDescent="0.3">
      <c r="A4839" s="151">
        <v>97531</v>
      </c>
      <c r="B4839" s="151" t="s">
        <v>10094</v>
      </c>
      <c r="C4839" s="151" t="s">
        <v>26</v>
      </c>
      <c r="D4839" s="152" t="s">
        <v>10095</v>
      </c>
    </row>
    <row r="4840" spans="1:4" x14ac:dyDescent="0.3">
      <c r="A4840" s="151">
        <v>97532</v>
      </c>
      <c r="B4840" s="151" t="s">
        <v>10096</v>
      </c>
      <c r="C4840" s="151" t="s">
        <v>26</v>
      </c>
      <c r="D4840" s="152" t="s">
        <v>10097</v>
      </c>
    </row>
    <row r="4841" spans="1:4" x14ac:dyDescent="0.3">
      <c r="A4841" s="151">
        <v>97533</v>
      </c>
      <c r="B4841" s="151" t="s">
        <v>10098</v>
      </c>
      <c r="C4841" s="151" t="s">
        <v>26</v>
      </c>
      <c r="D4841" s="152" t="s">
        <v>10099</v>
      </c>
    </row>
    <row r="4842" spans="1:4" x14ac:dyDescent="0.3">
      <c r="A4842" s="151">
        <v>97534</v>
      </c>
      <c r="B4842" s="151" t="s">
        <v>10100</v>
      </c>
      <c r="C4842" s="151" t="s">
        <v>26</v>
      </c>
      <c r="D4842" s="152" t="s">
        <v>10101</v>
      </c>
    </row>
    <row r="4843" spans="1:4" x14ac:dyDescent="0.3">
      <c r="A4843" s="151">
        <v>97537</v>
      </c>
      <c r="B4843" s="151" t="s">
        <v>10102</v>
      </c>
      <c r="C4843" s="151" t="s">
        <v>26</v>
      </c>
      <c r="D4843" s="152" t="s">
        <v>9621</v>
      </c>
    </row>
    <row r="4844" spans="1:4" x14ac:dyDescent="0.3">
      <c r="A4844" s="151">
        <v>97540</v>
      </c>
      <c r="B4844" s="151" t="s">
        <v>10103</v>
      </c>
      <c r="C4844" s="151" t="s">
        <v>26</v>
      </c>
      <c r="D4844" s="152" t="s">
        <v>10104</v>
      </c>
    </row>
    <row r="4845" spans="1:4" x14ac:dyDescent="0.3">
      <c r="A4845" s="151">
        <v>97541</v>
      </c>
      <c r="B4845" s="151" t="s">
        <v>10105</v>
      </c>
      <c r="C4845" s="151" t="s">
        <v>26</v>
      </c>
      <c r="D4845" s="152" t="s">
        <v>2446</v>
      </c>
    </row>
    <row r="4846" spans="1:4" x14ac:dyDescent="0.3">
      <c r="A4846" s="151">
        <v>97543</v>
      </c>
      <c r="B4846" s="151" t="s">
        <v>10106</v>
      </c>
      <c r="C4846" s="151" t="s">
        <v>26</v>
      </c>
      <c r="D4846" s="152" t="s">
        <v>10107</v>
      </c>
    </row>
    <row r="4847" spans="1:4" x14ac:dyDescent="0.3">
      <c r="A4847" s="151">
        <v>97544</v>
      </c>
      <c r="B4847" s="151" t="s">
        <v>10108</v>
      </c>
      <c r="C4847" s="151" t="s">
        <v>26</v>
      </c>
      <c r="D4847" s="152" t="s">
        <v>10109</v>
      </c>
    </row>
    <row r="4848" spans="1:4" x14ac:dyDescent="0.3">
      <c r="A4848" s="151">
        <v>97546</v>
      </c>
      <c r="B4848" s="151" t="s">
        <v>10110</v>
      </c>
      <c r="C4848" s="151" t="s">
        <v>26</v>
      </c>
      <c r="D4848" s="152" t="s">
        <v>10111</v>
      </c>
    </row>
    <row r="4849" spans="1:4" x14ac:dyDescent="0.3">
      <c r="A4849" s="151">
        <v>97547</v>
      </c>
      <c r="B4849" s="151" t="s">
        <v>10112</v>
      </c>
      <c r="C4849" s="151" t="s">
        <v>26</v>
      </c>
      <c r="D4849" s="152" t="s">
        <v>10111</v>
      </c>
    </row>
    <row r="4850" spans="1:4" x14ac:dyDescent="0.3">
      <c r="A4850" s="151">
        <v>97548</v>
      </c>
      <c r="B4850" s="151" t="s">
        <v>10113</v>
      </c>
      <c r="C4850" s="151" t="s">
        <v>26</v>
      </c>
      <c r="D4850" s="152" t="s">
        <v>10114</v>
      </c>
    </row>
    <row r="4851" spans="1:4" x14ac:dyDescent="0.3">
      <c r="A4851" s="151">
        <v>97549</v>
      </c>
      <c r="B4851" s="151" t="s">
        <v>10115</v>
      </c>
      <c r="C4851" s="151" t="s">
        <v>26</v>
      </c>
      <c r="D4851" s="152" t="s">
        <v>10114</v>
      </c>
    </row>
    <row r="4852" spans="1:4" x14ac:dyDescent="0.3">
      <c r="A4852" s="151">
        <v>97550</v>
      </c>
      <c r="B4852" s="151" t="s">
        <v>10116</v>
      </c>
      <c r="C4852" s="151" t="s">
        <v>26</v>
      </c>
      <c r="D4852" s="152" t="s">
        <v>10117</v>
      </c>
    </row>
    <row r="4853" spans="1:4" x14ac:dyDescent="0.3">
      <c r="A4853" s="151">
        <v>97551</v>
      </c>
      <c r="B4853" s="151" t="s">
        <v>10118</v>
      </c>
      <c r="C4853" s="151" t="s">
        <v>26</v>
      </c>
      <c r="D4853" s="152" t="s">
        <v>10117</v>
      </c>
    </row>
    <row r="4854" spans="1:4" x14ac:dyDescent="0.3">
      <c r="A4854" s="151">
        <v>97552</v>
      </c>
      <c r="B4854" s="151" t="s">
        <v>10119</v>
      </c>
      <c r="C4854" s="151" t="s">
        <v>26</v>
      </c>
      <c r="D4854" s="152" t="s">
        <v>8926</v>
      </c>
    </row>
    <row r="4855" spans="1:4" x14ac:dyDescent="0.3">
      <c r="A4855" s="151">
        <v>97553</v>
      </c>
      <c r="B4855" s="151" t="s">
        <v>10120</v>
      </c>
      <c r="C4855" s="151" t="s">
        <v>26</v>
      </c>
      <c r="D4855" s="152" t="s">
        <v>10121</v>
      </c>
    </row>
    <row r="4856" spans="1:4" x14ac:dyDescent="0.3">
      <c r="A4856" s="151">
        <v>97554</v>
      </c>
      <c r="B4856" s="151" t="s">
        <v>10122</v>
      </c>
      <c r="C4856" s="151" t="s">
        <v>26</v>
      </c>
      <c r="D4856" s="152" t="s">
        <v>10123</v>
      </c>
    </row>
    <row r="4857" spans="1:4" x14ac:dyDescent="0.3">
      <c r="A4857" s="151">
        <v>98602</v>
      </c>
      <c r="B4857" s="151" t="s">
        <v>10124</v>
      </c>
      <c r="C4857" s="151" t="s">
        <v>26</v>
      </c>
      <c r="D4857" s="152" t="s">
        <v>10125</v>
      </c>
    </row>
    <row r="4858" spans="1:4" x14ac:dyDescent="0.3">
      <c r="A4858" s="151">
        <v>103805</v>
      </c>
      <c r="B4858" s="151" t="s">
        <v>10126</v>
      </c>
      <c r="C4858" s="151" t="s">
        <v>26</v>
      </c>
      <c r="D4858" s="152" t="s">
        <v>10127</v>
      </c>
    </row>
    <row r="4859" spans="1:4" x14ac:dyDescent="0.3">
      <c r="A4859" s="151">
        <v>103806</v>
      </c>
      <c r="B4859" s="151" t="s">
        <v>10128</v>
      </c>
      <c r="C4859" s="151" t="s">
        <v>26</v>
      </c>
      <c r="D4859" s="152" t="s">
        <v>8339</v>
      </c>
    </row>
    <row r="4860" spans="1:4" x14ac:dyDescent="0.3">
      <c r="A4860" s="151">
        <v>103807</v>
      </c>
      <c r="B4860" s="151" t="s">
        <v>10129</v>
      </c>
      <c r="C4860" s="151" t="s">
        <v>26</v>
      </c>
      <c r="D4860" s="152" t="s">
        <v>10130</v>
      </c>
    </row>
    <row r="4861" spans="1:4" x14ac:dyDescent="0.3">
      <c r="A4861" s="151">
        <v>103808</v>
      </c>
      <c r="B4861" s="151" t="s">
        <v>10131</v>
      </c>
      <c r="C4861" s="151" t="s">
        <v>26</v>
      </c>
      <c r="D4861" s="152" t="s">
        <v>7185</v>
      </c>
    </row>
    <row r="4862" spans="1:4" x14ac:dyDescent="0.3">
      <c r="A4862" s="151">
        <v>103809</v>
      </c>
      <c r="B4862" s="151" t="s">
        <v>10132</v>
      </c>
      <c r="C4862" s="151" t="s">
        <v>26</v>
      </c>
      <c r="D4862" s="152" t="s">
        <v>10133</v>
      </c>
    </row>
    <row r="4863" spans="1:4" x14ac:dyDescent="0.3">
      <c r="A4863" s="151">
        <v>103810</v>
      </c>
      <c r="B4863" s="151" t="s">
        <v>10134</v>
      </c>
      <c r="C4863" s="151" t="s">
        <v>26</v>
      </c>
      <c r="D4863" s="152" t="s">
        <v>10135</v>
      </c>
    </row>
    <row r="4864" spans="1:4" x14ac:dyDescent="0.3">
      <c r="A4864" s="151">
        <v>103811</v>
      </c>
      <c r="B4864" s="151" t="s">
        <v>10136</v>
      </c>
      <c r="C4864" s="151" t="s">
        <v>26</v>
      </c>
      <c r="D4864" s="152" t="s">
        <v>8072</v>
      </c>
    </row>
    <row r="4865" spans="1:4" x14ac:dyDescent="0.3">
      <c r="A4865" s="151">
        <v>103812</v>
      </c>
      <c r="B4865" s="151" t="s">
        <v>10137</v>
      </c>
      <c r="C4865" s="151" t="s">
        <v>26</v>
      </c>
      <c r="D4865" s="152" t="s">
        <v>10138</v>
      </c>
    </row>
    <row r="4866" spans="1:4" x14ac:dyDescent="0.3">
      <c r="A4866" s="151">
        <v>103813</v>
      </c>
      <c r="B4866" s="151" t="s">
        <v>10139</v>
      </c>
      <c r="C4866" s="151" t="s">
        <v>26</v>
      </c>
      <c r="D4866" s="152" t="s">
        <v>10140</v>
      </c>
    </row>
    <row r="4867" spans="1:4" x14ac:dyDescent="0.3">
      <c r="A4867" s="151">
        <v>103814</v>
      </c>
      <c r="B4867" s="151" t="s">
        <v>10141</v>
      </c>
      <c r="C4867" s="151" t="s">
        <v>26</v>
      </c>
      <c r="D4867" s="152" t="s">
        <v>3863</v>
      </c>
    </row>
    <row r="4868" spans="1:4" x14ac:dyDescent="0.3">
      <c r="A4868" s="151">
        <v>103815</v>
      </c>
      <c r="B4868" s="151" t="s">
        <v>10142</v>
      </c>
      <c r="C4868" s="151" t="s">
        <v>26</v>
      </c>
      <c r="D4868" s="152" t="s">
        <v>10143</v>
      </c>
    </row>
    <row r="4869" spans="1:4" x14ac:dyDescent="0.3">
      <c r="A4869" s="151">
        <v>103816</v>
      </c>
      <c r="B4869" s="151" t="s">
        <v>10144</v>
      </c>
      <c r="C4869" s="151" t="s">
        <v>26</v>
      </c>
      <c r="D4869" s="152" t="s">
        <v>1232</v>
      </c>
    </row>
    <row r="4870" spans="1:4" x14ac:dyDescent="0.3">
      <c r="A4870" s="151">
        <v>103817</v>
      </c>
      <c r="B4870" s="151" t="s">
        <v>10145</v>
      </c>
      <c r="C4870" s="151" t="s">
        <v>26</v>
      </c>
      <c r="D4870" s="152" t="s">
        <v>10146</v>
      </c>
    </row>
    <row r="4871" spans="1:4" x14ac:dyDescent="0.3">
      <c r="A4871" s="151">
        <v>103818</v>
      </c>
      <c r="B4871" s="151" t="s">
        <v>10147</v>
      </c>
      <c r="C4871" s="151" t="s">
        <v>26</v>
      </c>
      <c r="D4871" s="152" t="s">
        <v>10148</v>
      </c>
    </row>
    <row r="4872" spans="1:4" x14ac:dyDescent="0.3">
      <c r="A4872" s="151">
        <v>103819</v>
      </c>
      <c r="B4872" s="151" t="s">
        <v>10149</v>
      </c>
      <c r="C4872" s="151" t="s">
        <v>26</v>
      </c>
      <c r="D4872" s="152" t="s">
        <v>5105</v>
      </c>
    </row>
    <row r="4873" spans="1:4" x14ac:dyDescent="0.3">
      <c r="A4873" s="151">
        <v>103820</v>
      </c>
      <c r="B4873" s="151" t="s">
        <v>10150</v>
      </c>
      <c r="C4873" s="151" t="s">
        <v>26</v>
      </c>
      <c r="D4873" s="152" t="s">
        <v>10151</v>
      </c>
    </row>
    <row r="4874" spans="1:4" x14ac:dyDescent="0.3">
      <c r="A4874" s="151">
        <v>103821</v>
      </c>
      <c r="B4874" s="151" t="s">
        <v>10152</v>
      </c>
      <c r="C4874" s="151" t="s">
        <v>26</v>
      </c>
      <c r="D4874" s="152" t="s">
        <v>10153</v>
      </c>
    </row>
    <row r="4875" spans="1:4" x14ac:dyDescent="0.3">
      <c r="A4875" s="151">
        <v>103822</v>
      </c>
      <c r="B4875" s="151" t="s">
        <v>10154</v>
      </c>
      <c r="C4875" s="151" t="s">
        <v>26</v>
      </c>
      <c r="D4875" s="152" t="s">
        <v>7935</v>
      </c>
    </row>
    <row r="4876" spans="1:4" x14ac:dyDescent="0.3">
      <c r="A4876" s="151">
        <v>103823</v>
      </c>
      <c r="B4876" s="151" t="s">
        <v>10155</v>
      </c>
      <c r="C4876" s="151" t="s">
        <v>26</v>
      </c>
      <c r="D4876" s="152" t="s">
        <v>10156</v>
      </c>
    </row>
    <row r="4877" spans="1:4" x14ac:dyDescent="0.3">
      <c r="A4877" s="151">
        <v>103824</v>
      </c>
      <c r="B4877" s="151" t="s">
        <v>10157</v>
      </c>
      <c r="C4877" s="151" t="s">
        <v>26</v>
      </c>
      <c r="D4877" s="152" t="s">
        <v>10158</v>
      </c>
    </row>
    <row r="4878" spans="1:4" x14ac:dyDescent="0.3">
      <c r="A4878" s="151">
        <v>103825</v>
      </c>
      <c r="B4878" s="151" t="s">
        <v>10159</v>
      </c>
      <c r="C4878" s="151" t="s">
        <v>26</v>
      </c>
      <c r="D4878" s="152" t="s">
        <v>10160</v>
      </c>
    </row>
    <row r="4879" spans="1:4" x14ac:dyDescent="0.3">
      <c r="A4879" s="151">
        <v>103826</v>
      </c>
      <c r="B4879" s="151" t="s">
        <v>10161</v>
      </c>
      <c r="C4879" s="151" t="s">
        <v>26</v>
      </c>
      <c r="D4879" s="152" t="s">
        <v>10162</v>
      </c>
    </row>
    <row r="4880" spans="1:4" x14ac:dyDescent="0.3">
      <c r="A4880" s="151">
        <v>103827</v>
      </c>
      <c r="B4880" s="151" t="s">
        <v>10163</v>
      </c>
      <c r="C4880" s="151" t="s">
        <v>26</v>
      </c>
      <c r="D4880" s="152" t="s">
        <v>10162</v>
      </c>
    </row>
    <row r="4881" spans="1:4" x14ac:dyDescent="0.3">
      <c r="A4881" s="151">
        <v>103828</v>
      </c>
      <c r="B4881" s="151" t="s">
        <v>10164</v>
      </c>
      <c r="C4881" s="151" t="s">
        <v>26</v>
      </c>
      <c r="D4881" s="152" t="s">
        <v>10165</v>
      </c>
    </row>
    <row r="4882" spans="1:4" x14ac:dyDescent="0.3">
      <c r="A4882" s="151">
        <v>103829</v>
      </c>
      <c r="B4882" s="151" t="s">
        <v>10166</v>
      </c>
      <c r="C4882" s="151" t="s">
        <v>26</v>
      </c>
      <c r="D4882" s="152" t="s">
        <v>10167</v>
      </c>
    </row>
    <row r="4883" spans="1:4" x14ac:dyDescent="0.3">
      <c r="A4883" s="151">
        <v>103830</v>
      </c>
      <c r="B4883" s="151" t="s">
        <v>10168</v>
      </c>
      <c r="C4883" s="151" t="s">
        <v>26</v>
      </c>
      <c r="D4883" s="152" t="s">
        <v>10169</v>
      </c>
    </row>
    <row r="4884" spans="1:4" x14ac:dyDescent="0.3">
      <c r="A4884" s="151">
        <v>103831</v>
      </c>
      <c r="B4884" s="151" t="s">
        <v>10170</v>
      </c>
      <c r="C4884" s="151" t="s">
        <v>26</v>
      </c>
      <c r="D4884" s="152" t="s">
        <v>6811</v>
      </c>
    </row>
    <row r="4885" spans="1:4" x14ac:dyDescent="0.3">
      <c r="A4885" s="151">
        <v>103832</v>
      </c>
      <c r="B4885" s="151" t="s">
        <v>10171</v>
      </c>
      <c r="C4885" s="151" t="s">
        <v>26</v>
      </c>
      <c r="D4885" s="152" t="s">
        <v>10172</v>
      </c>
    </row>
    <row r="4886" spans="1:4" x14ac:dyDescent="0.3">
      <c r="A4886" s="151">
        <v>103833</v>
      </c>
      <c r="B4886" s="151" t="s">
        <v>10173</v>
      </c>
      <c r="C4886" s="151" t="s">
        <v>26</v>
      </c>
      <c r="D4886" s="152" t="s">
        <v>10174</v>
      </c>
    </row>
    <row r="4887" spans="1:4" x14ac:dyDescent="0.3">
      <c r="A4887" s="151">
        <v>103834</v>
      </c>
      <c r="B4887" s="151" t="s">
        <v>10175</v>
      </c>
      <c r="C4887" s="151" t="s">
        <v>26</v>
      </c>
      <c r="D4887" s="152" t="s">
        <v>10176</v>
      </c>
    </row>
    <row r="4888" spans="1:4" x14ac:dyDescent="0.3">
      <c r="A4888" s="151">
        <v>103838</v>
      </c>
      <c r="B4888" s="151" t="s">
        <v>215</v>
      </c>
      <c r="C4888" s="151" t="s">
        <v>26</v>
      </c>
      <c r="D4888" s="152" t="s">
        <v>10177</v>
      </c>
    </row>
    <row r="4889" spans="1:4" x14ac:dyDescent="0.3">
      <c r="A4889" s="151">
        <v>103839</v>
      </c>
      <c r="B4889" s="151" t="s">
        <v>10178</v>
      </c>
      <c r="C4889" s="151" t="s">
        <v>26</v>
      </c>
      <c r="D4889" s="152" t="s">
        <v>6778</v>
      </c>
    </row>
    <row r="4890" spans="1:4" x14ac:dyDescent="0.3">
      <c r="A4890" s="151">
        <v>103840</v>
      </c>
      <c r="B4890" s="151" t="s">
        <v>10179</v>
      </c>
      <c r="C4890" s="151" t="s">
        <v>26</v>
      </c>
      <c r="D4890" s="152" t="s">
        <v>9013</v>
      </c>
    </row>
    <row r="4891" spans="1:4" x14ac:dyDescent="0.3">
      <c r="A4891" s="151">
        <v>103841</v>
      </c>
      <c r="B4891" s="151" t="s">
        <v>10180</v>
      </c>
      <c r="C4891" s="151" t="s">
        <v>26</v>
      </c>
      <c r="D4891" s="152" t="s">
        <v>10181</v>
      </c>
    </row>
    <row r="4892" spans="1:4" x14ac:dyDescent="0.3">
      <c r="A4892" s="151">
        <v>103842</v>
      </c>
      <c r="B4892" s="151" t="s">
        <v>10182</v>
      </c>
      <c r="C4892" s="151" t="s">
        <v>26</v>
      </c>
      <c r="D4892" s="152" t="s">
        <v>10183</v>
      </c>
    </row>
    <row r="4893" spans="1:4" x14ac:dyDescent="0.3">
      <c r="A4893" s="151">
        <v>103843</v>
      </c>
      <c r="B4893" s="151" t="s">
        <v>10184</v>
      </c>
      <c r="C4893" s="151" t="s">
        <v>26</v>
      </c>
      <c r="D4893" s="152" t="s">
        <v>10185</v>
      </c>
    </row>
    <row r="4894" spans="1:4" x14ac:dyDescent="0.3">
      <c r="A4894" s="151">
        <v>103844</v>
      </c>
      <c r="B4894" s="151" t="s">
        <v>10186</v>
      </c>
      <c r="C4894" s="151" t="s">
        <v>26</v>
      </c>
      <c r="D4894" s="152" t="s">
        <v>10187</v>
      </c>
    </row>
    <row r="4895" spans="1:4" x14ac:dyDescent="0.3">
      <c r="A4895" s="151">
        <v>103845</v>
      </c>
      <c r="B4895" s="151" t="s">
        <v>10188</v>
      </c>
      <c r="C4895" s="151" t="s">
        <v>26</v>
      </c>
      <c r="D4895" s="152" t="s">
        <v>10189</v>
      </c>
    </row>
    <row r="4896" spans="1:4" x14ac:dyDescent="0.3">
      <c r="A4896" s="151">
        <v>103846</v>
      </c>
      <c r="B4896" s="151" t="s">
        <v>10190</v>
      </c>
      <c r="C4896" s="151" t="s">
        <v>26</v>
      </c>
      <c r="D4896" s="152" t="s">
        <v>10191</v>
      </c>
    </row>
    <row r="4897" spans="1:4" x14ac:dyDescent="0.3">
      <c r="A4897" s="151">
        <v>103847</v>
      </c>
      <c r="B4897" s="151" t="s">
        <v>214</v>
      </c>
      <c r="C4897" s="151" t="s">
        <v>26</v>
      </c>
      <c r="D4897" s="152" t="s">
        <v>10192</v>
      </c>
    </row>
    <row r="4898" spans="1:4" x14ac:dyDescent="0.3">
      <c r="A4898" s="151">
        <v>103848</v>
      </c>
      <c r="B4898" s="151" t="s">
        <v>10193</v>
      </c>
      <c r="C4898" s="151" t="s">
        <v>26</v>
      </c>
      <c r="D4898" s="152" t="s">
        <v>6064</v>
      </c>
    </row>
    <row r="4899" spans="1:4" x14ac:dyDescent="0.3">
      <c r="A4899" s="151">
        <v>103849</v>
      </c>
      <c r="B4899" s="151" t="s">
        <v>10194</v>
      </c>
      <c r="C4899" s="151" t="s">
        <v>26</v>
      </c>
      <c r="D4899" s="152" t="s">
        <v>10195</v>
      </c>
    </row>
    <row r="4900" spans="1:4" x14ac:dyDescent="0.3">
      <c r="A4900" s="151">
        <v>103850</v>
      </c>
      <c r="B4900" s="151" t="s">
        <v>10196</v>
      </c>
      <c r="C4900" s="151" t="s">
        <v>26</v>
      </c>
      <c r="D4900" s="152" t="s">
        <v>10197</v>
      </c>
    </row>
    <row r="4901" spans="1:4" x14ac:dyDescent="0.3">
      <c r="A4901" s="151">
        <v>103851</v>
      </c>
      <c r="B4901" s="151" t="s">
        <v>10198</v>
      </c>
      <c r="C4901" s="151" t="s">
        <v>26</v>
      </c>
      <c r="D4901" s="152" t="s">
        <v>5852</v>
      </c>
    </row>
    <row r="4902" spans="1:4" x14ac:dyDescent="0.3">
      <c r="A4902" s="151">
        <v>103852</v>
      </c>
      <c r="B4902" s="151" t="s">
        <v>10199</v>
      </c>
      <c r="C4902" s="151" t="s">
        <v>26</v>
      </c>
      <c r="D4902" s="152" t="s">
        <v>8681</v>
      </c>
    </row>
    <row r="4903" spans="1:4" x14ac:dyDescent="0.3">
      <c r="A4903" s="151">
        <v>103853</v>
      </c>
      <c r="B4903" s="151" t="s">
        <v>10200</v>
      </c>
      <c r="C4903" s="151" t="s">
        <v>26</v>
      </c>
      <c r="D4903" s="152" t="s">
        <v>10201</v>
      </c>
    </row>
    <row r="4904" spans="1:4" x14ac:dyDescent="0.3">
      <c r="A4904" s="151">
        <v>103854</v>
      </c>
      <c r="B4904" s="151" t="s">
        <v>10202</v>
      </c>
      <c r="C4904" s="151" t="s">
        <v>26</v>
      </c>
      <c r="D4904" s="152" t="s">
        <v>10203</v>
      </c>
    </row>
    <row r="4905" spans="1:4" x14ac:dyDescent="0.3">
      <c r="A4905" s="151">
        <v>103855</v>
      </c>
      <c r="B4905" s="151" t="s">
        <v>10204</v>
      </c>
      <c r="C4905" s="151" t="s">
        <v>26</v>
      </c>
      <c r="D4905" s="152" t="s">
        <v>7218</v>
      </c>
    </row>
    <row r="4906" spans="1:4" x14ac:dyDescent="0.3">
      <c r="A4906" s="151">
        <v>103856</v>
      </c>
      <c r="B4906" s="151" t="s">
        <v>10205</v>
      </c>
      <c r="C4906" s="151" t="s">
        <v>26</v>
      </c>
      <c r="D4906" s="152" t="s">
        <v>10206</v>
      </c>
    </row>
    <row r="4907" spans="1:4" x14ac:dyDescent="0.3">
      <c r="A4907" s="151">
        <v>103857</v>
      </c>
      <c r="B4907" s="151" t="s">
        <v>10207</v>
      </c>
      <c r="C4907" s="151" t="s">
        <v>26</v>
      </c>
      <c r="D4907" s="152" t="s">
        <v>10208</v>
      </c>
    </row>
    <row r="4908" spans="1:4" x14ac:dyDescent="0.3">
      <c r="A4908" s="151">
        <v>103858</v>
      </c>
      <c r="B4908" s="151" t="s">
        <v>10209</v>
      </c>
      <c r="C4908" s="151" t="s">
        <v>26</v>
      </c>
      <c r="D4908" s="152" t="s">
        <v>5858</v>
      </c>
    </row>
    <row r="4909" spans="1:4" x14ac:dyDescent="0.3">
      <c r="A4909" s="151">
        <v>103859</v>
      </c>
      <c r="B4909" s="151" t="s">
        <v>10210</v>
      </c>
      <c r="C4909" s="151" t="s">
        <v>26</v>
      </c>
      <c r="D4909" s="152" t="s">
        <v>10211</v>
      </c>
    </row>
    <row r="4910" spans="1:4" x14ac:dyDescent="0.3">
      <c r="A4910" s="151">
        <v>103860</v>
      </c>
      <c r="B4910" s="151" t="s">
        <v>10212</v>
      </c>
      <c r="C4910" s="151" t="s">
        <v>26</v>
      </c>
      <c r="D4910" s="152" t="s">
        <v>10211</v>
      </c>
    </row>
    <row r="4911" spans="1:4" x14ac:dyDescent="0.3">
      <c r="A4911" s="151">
        <v>103861</v>
      </c>
      <c r="B4911" s="151" t="s">
        <v>10213</v>
      </c>
      <c r="C4911" s="151" t="s">
        <v>26</v>
      </c>
      <c r="D4911" s="152" t="s">
        <v>10214</v>
      </c>
    </row>
    <row r="4912" spans="1:4" x14ac:dyDescent="0.3">
      <c r="A4912" s="151">
        <v>103862</v>
      </c>
      <c r="B4912" s="151" t="s">
        <v>10215</v>
      </c>
      <c r="C4912" s="151" t="s">
        <v>26</v>
      </c>
      <c r="D4912" s="152" t="s">
        <v>10216</v>
      </c>
    </row>
    <row r="4913" spans="1:4" x14ac:dyDescent="0.3">
      <c r="A4913" s="151">
        <v>103863</v>
      </c>
      <c r="B4913" s="151" t="s">
        <v>10217</v>
      </c>
      <c r="C4913" s="151" t="s">
        <v>26</v>
      </c>
      <c r="D4913" s="152" t="s">
        <v>6917</v>
      </c>
    </row>
    <row r="4914" spans="1:4" x14ac:dyDescent="0.3">
      <c r="A4914" s="151">
        <v>103864</v>
      </c>
      <c r="B4914" s="151" t="s">
        <v>10218</v>
      </c>
      <c r="C4914" s="151" t="s">
        <v>26</v>
      </c>
      <c r="D4914" s="152" t="s">
        <v>10219</v>
      </c>
    </row>
    <row r="4915" spans="1:4" x14ac:dyDescent="0.3">
      <c r="A4915" s="151">
        <v>103865</v>
      </c>
      <c r="B4915" s="151" t="s">
        <v>213</v>
      </c>
      <c r="C4915" s="151" t="s">
        <v>26</v>
      </c>
      <c r="D4915" s="152" t="s">
        <v>10220</v>
      </c>
    </row>
    <row r="4916" spans="1:4" x14ac:dyDescent="0.3">
      <c r="A4916" s="151">
        <v>103866</v>
      </c>
      <c r="B4916" s="151" t="s">
        <v>10221</v>
      </c>
      <c r="C4916" s="151" t="s">
        <v>26</v>
      </c>
      <c r="D4916" s="152" t="s">
        <v>10222</v>
      </c>
    </row>
    <row r="4917" spans="1:4" x14ac:dyDescent="0.3">
      <c r="A4917" s="151">
        <v>103867</v>
      </c>
      <c r="B4917" s="151" t="s">
        <v>10223</v>
      </c>
      <c r="C4917" s="151" t="s">
        <v>26</v>
      </c>
      <c r="D4917" s="152" t="s">
        <v>10224</v>
      </c>
    </row>
    <row r="4918" spans="1:4" x14ac:dyDescent="0.3">
      <c r="A4918" s="151">
        <v>103874</v>
      </c>
      <c r="B4918" s="151" t="s">
        <v>10225</v>
      </c>
      <c r="C4918" s="151" t="s">
        <v>26</v>
      </c>
      <c r="D4918" s="152" t="s">
        <v>10226</v>
      </c>
    </row>
    <row r="4919" spans="1:4" x14ac:dyDescent="0.3">
      <c r="A4919" s="151">
        <v>103875</v>
      </c>
      <c r="B4919" s="151" t="s">
        <v>10227</v>
      </c>
      <c r="C4919" s="151" t="s">
        <v>26</v>
      </c>
      <c r="D4919" s="152" t="s">
        <v>10156</v>
      </c>
    </row>
    <row r="4920" spans="1:4" x14ac:dyDescent="0.3">
      <c r="A4920" s="151">
        <v>103876</v>
      </c>
      <c r="B4920" s="151" t="s">
        <v>10228</v>
      </c>
      <c r="C4920" s="151" t="s">
        <v>26</v>
      </c>
      <c r="D4920" s="152" t="s">
        <v>10229</v>
      </c>
    </row>
    <row r="4921" spans="1:4" x14ac:dyDescent="0.3">
      <c r="A4921" s="151">
        <v>103877</v>
      </c>
      <c r="B4921" s="151" t="s">
        <v>10230</v>
      </c>
      <c r="C4921" s="151" t="s">
        <v>26</v>
      </c>
      <c r="D4921" s="152" t="s">
        <v>10231</v>
      </c>
    </row>
    <row r="4922" spans="1:4" x14ac:dyDescent="0.3">
      <c r="A4922" s="151">
        <v>103878</v>
      </c>
      <c r="B4922" s="151" t="s">
        <v>10232</v>
      </c>
      <c r="C4922" s="151" t="s">
        <v>26</v>
      </c>
      <c r="D4922" s="152" t="s">
        <v>10233</v>
      </c>
    </row>
    <row r="4923" spans="1:4" x14ac:dyDescent="0.3">
      <c r="A4923" s="151">
        <v>103879</v>
      </c>
      <c r="B4923" s="151" t="s">
        <v>10234</v>
      </c>
      <c r="C4923" s="151" t="s">
        <v>26</v>
      </c>
      <c r="D4923" s="152" t="s">
        <v>10235</v>
      </c>
    </row>
    <row r="4924" spans="1:4" x14ac:dyDescent="0.3">
      <c r="A4924" s="151">
        <v>103880</v>
      </c>
      <c r="B4924" s="151" t="s">
        <v>10236</v>
      </c>
      <c r="C4924" s="151" t="s">
        <v>26</v>
      </c>
      <c r="D4924" s="152" t="s">
        <v>5613</v>
      </c>
    </row>
    <row r="4925" spans="1:4" x14ac:dyDescent="0.3">
      <c r="A4925" s="151">
        <v>103881</v>
      </c>
      <c r="B4925" s="151" t="s">
        <v>10237</v>
      </c>
      <c r="C4925" s="151" t="s">
        <v>26</v>
      </c>
      <c r="D4925" s="152" t="s">
        <v>9723</v>
      </c>
    </row>
    <row r="4926" spans="1:4" x14ac:dyDescent="0.3">
      <c r="A4926" s="151">
        <v>103882</v>
      </c>
      <c r="B4926" s="151" t="s">
        <v>10238</v>
      </c>
      <c r="C4926" s="151" t="s">
        <v>26</v>
      </c>
      <c r="D4926" s="152" t="s">
        <v>10239</v>
      </c>
    </row>
    <row r="4927" spans="1:4" x14ac:dyDescent="0.3">
      <c r="A4927" s="151">
        <v>103883</v>
      </c>
      <c r="B4927" s="151" t="s">
        <v>10240</v>
      </c>
      <c r="C4927" s="151" t="s">
        <v>26</v>
      </c>
      <c r="D4927" s="152" t="s">
        <v>10241</v>
      </c>
    </row>
    <row r="4928" spans="1:4" x14ac:dyDescent="0.3">
      <c r="A4928" s="151">
        <v>103884</v>
      </c>
      <c r="B4928" s="151" t="s">
        <v>10242</v>
      </c>
      <c r="C4928" s="151" t="s">
        <v>26</v>
      </c>
      <c r="D4928" s="152" t="s">
        <v>10243</v>
      </c>
    </row>
    <row r="4929" spans="1:4" x14ac:dyDescent="0.3">
      <c r="A4929" s="151">
        <v>103885</v>
      </c>
      <c r="B4929" s="151" t="s">
        <v>10244</v>
      </c>
      <c r="C4929" s="151" t="s">
        <v>26</v>
      </c>
      <c r="D4929" s="152" t="s">
        <v>10245</v>
      </c>
    </row>
    <row r="4930" spans="1:4" x14ac:dyDescent="0.3">
      <c r="A4930" s="151">
        <v>103886</v>
      </c>
      <c r="B4930" s="151" t="s">
        <v>10246</v>
      </c>
      <c r="C4930" s="151" t="s">
        <v>26</v>
      </c>
      <c r="D4930" s="152" t="s">
        <v>10247</v>
      </c>
    </row>
    <row r="4931" spans="1:4" x14ac:dyDescent="0.3">
      <c r="A4931" s="151">
        <v>103887</v>
      </c>
      <c r="B4931" s="151" t="s">
        <v>10248</v>
      </c>
      <c r="C4931" s="151" t="s">
        <v>26</v>
      </c>
      <c r="D4931" s="152" t="s">
        <v>10148</v>
      </c>
    </row>
    <row r="4932" spans="1:4" x14ac:dyDescent="0.3">
      <c r="A4932" s="151">
        <v>103888</v>
      </c>
      <c r="B4932" s="151" t="s">
        <v>10249</v>
      </c>
      <c r="C4932" s="151" t="s">
        <v>26</v>
      </c>
      <c r="D4932" s="152" t="s">
        <v>10250</v>
      </c>
    </row>
    <row r="4933" spans="1:4" x14ac:dyDescent="0.3">
      <c r="A4933" s="151">
        <v>103889</v>
      </c>
      <c r="B4933" s="151" t="s">
        <v>10251</v>
      </c>
      <c r="C4933" s="151" t="s">
        <v>26</v>
      </c>
      <c r="D4933" s="152" t="s">
        <v>10252</v>
      </c>
    </row>
    <row r="4934" spans="1:4" x14ac:dyDescent="0.3">
      <c r="A4934" s="151">
        <v>103890</v>
      </c>
      <c r="B4934" s="151" t="s">
        <v>10253</v>
      </c>
      <c r="C4934" s="151" t="s">
        <v>26</v>
      </c>
      <c r="D4934" s="152" t="s">
        <v>10254</v>
      </c>
    </row>
    <row r="4935" spans="1:4" x14ac:dyDescent="0.3">
      <c r="A4935" s="151">
        <v>103891</v>
      </c>
      <c r="B4935" s="151" t="s">
        <v>10255</v>
      </c>
      <c r="C4935" s="151" t="s">
        <v>26</v>
      </c>
      <c r="D4935" s="152" t="s">
        <v>10256</v>
      </c>
    </row>
    <row r="4936" spans="1:4" x14ac:dyDescent="0.3">
      <c r="A4936" s="151">
        <v>103892</v>
      </c>
      <c r="B4936" s="151" t="s">
        <v>10257</v>
      </c>
      <c r="C4936" s="151" t="s">
        <v>26</v>
      </c>
      <c r="D4936" s="152" t="s">
        <v>10258</v>
      </c>
    </row>
    <row r="4937" spans="1:4" x14ac:dyDescent="0.3">
      <c r="A4937" s="151">
        <v>103893</v>
      </c>
      <c r="B4937" s="151" t="s">
        <v>10259</v>
      </c>
      <c r="C4937" s="151" t="s">
        <v>26</v>
      </c>
      <c r="D4937" s="152" t="s">
        <v>7904</v>
      </c>
    </row>
    <row r="4938" spans="1:4" x14ac:dyDescent="0.3">
      <c r="A4938" s="151">
        <v>103894</v>
      </c>
      <c r="B4938" s="151" t="s">
        <v>10260</v>
      </c>
      <c r="C4938" s="151" t="s">
        <v>26</v>
      </c>
      <c r="D4938" s="152" t="s">
        <v>10261</v>
      </c>
    </row>
    <row r="4939" spans="1:4" x14ac:dyDescent="0.3">
      <c r="A4939" s="151">
        <v>103895</v>
      </c>
      <c r="B4939" s="151" t="s">
        <v>10262</v>
      </c>
      <c r="C4939" s="151" t="s">
        <v>26</v>
      </c>
      <c r="D4939" s="152" t="s">
        <v>8591</v>
      </c>
    </row>
    <row r="4940" spans="1:4" x14ac:dyDescent="0.3">
      <c r="A4940" s="151">
        <v>103896</v>
      </c>
      <c r="B4940" s="151" t="s">
        <v>10263</v>
      </c>
      <c r="C4940" s="151" t="s">
        <v>26</v>
      </c>
      <c r="D4940" s="152" t="s">
        <v>8591</v>
      </c>
    </row>
    <row r="4941" spans="1:4" x14ac:dyDescent="0.3">
      <c r="A4941" s="151">
        <v>103897</v>
      </c>
      <c r="B4941" s="151" t="s">
        <v>10264</v>
      </c>
      <c r="C4941" s="151" t="s">
        <v>26</v>
      </c>
      <c r="D4941" s="152" t="s">
        <v>1651</v>
      </c>
    </row>
    <row r="4942" spans="1:4" x14ac:dyDescent="0.3">
      <c r="A4942" s="151">
        <v>103898</v>
      </c>
      <c r="B4942" s="151" t="s">
        <v>10265</v>
      </c>
      <c r="C4942" s="151" t="s">
        <v>26</v>
      </c>
      <c r="D4942" s="152" t="s">
        <v>10266</v>
      </c>
    </row>
    <row r="4943" spans="1:4" x14ac:dyDescent="0.3">
      <c r="A4943" s="151">
        <v>103899</v>
      </c>
      <c r="B4943" s="151" t="s">
        <v>10267</v>
      </c>
      <c r="C4943" s="151" t="s">
        <v>26</v>
      </c>
      <c r="D4943" s="152" t="s">
        <v>1354</v>
      </c>
    </row>
    <row r="4944" spans="1:4" x14ac:dyDescent="0.3">
      <c r="A4944" s="151">
        <v>103900</v>
      </c>
      <c r="B4944" s="151" t="s">
        <v>10268</v>
      </c>
      <c r="C4944" s="151" t="s">
        <v>26</v>
      </c>
      <c r="D4944" s="152" t="s">
        <v>10269</v>
      </c>
    </row>
    <row r="4945" spans="1:4" x14ac:dyDescent="0.3">
      <c r="A4945" s="151">
        <v>103901</v>
      </c>
      <c r="B4945" s="151" t="s">
        <v>10270</v>
      </c>
      <c r="C4945" s="151" t="s">
        <v>26</v>
      </c>
      <c r="D4945" s="152" t="s">
        <v>4441</v>
      </c>
    </row>
    <row r="4946" spans="1:4" x14ac:dyDescent="0.3">
      <c r="A4946" s="151">
        <v>103902</v>
      </c>
      <c r="B4946" s="151" t="s">
        <v>10271</v>
      </c>
      <c r="C4946" s="151" t="s">
        <v>26</v>
      </c>
      <c r="D4946" s="152" t="s">
        <v>2093</v>
      </c>
    </row>
    <row r="4947" spans="1:4" x14ac:dyDescent="0.3">
      <c r="A4947" s="151">
        <v>103903</v>
      </c>
      <c r="B4947" s="151" t="s">
        <v>10272</v>
      </c>
      <c r="C4947" s="151" t="s">
        <v>26</v>
      </c>
      <c r="D4947" s="152" t="s">
        <v>10273</v>
      </c>
    </row>
    <row r="4948" spans="1:4" x14ac:dyDescent="0.3">
      <c r="A4948" s="151">
        <v>103947</v>
      </c>
      <c r="B4948" s="151" t="s">
        <v>10274</v>
      </c>
      <c r="C4948" s="151" t="s">
        <v>26</v>
      </c>
      <c r="D4948" s="152" t="s">
        <v>10275</v>
      </c>
    </row>
    <row r="4949" spans="1:4" x14ac:dyDescent="0.3">
      <c r="A4949" s="151">
        <v>103948</v>
      </c>
      <c r="B4949" s="151" t="s">
        <v>381</v>
      </c>
      <c r="C4949" s="151" t="s">
        <v>26</v>
      </c>
      <c r="D4949" s="152" t="s">
        <v>8375</v>
      </c>
    </row>
    <row r="4950" spans="1:4" x14ac:dyDescent="0.3">
      <c r="A4950" s="151">
        <v>103949</v>
      </c>
      <c r="B4950" s="151" t="s">
        <v>10276</v>
      </c>
      <c r="C4950" s="151" t="s">
        <v>26</v>
      </c>
      <c r="D4950" s="152" t="s">
        <v>7110</v>
      </c>
    </row>
    <row r="4951" spans="1:4" x14ac:dyDescent="0.3">
      <c r="A4951" s="151">
        <v>103950</v>
      </c>
      <c r="B4951" s="151" t="s">
        <v>10277</v>
      </c>
      <c r="C4951" s="151" t="s">
        <v>26</v>
      </c>
      <c r="D4951" s="152" t="s">
        <v>6054</v>
      </c>
    </row>
    <row r="4952" spans="1:4" x14ac:dyDescent="0.3">
      <c r="A4952" s="151">
        <v>103951</v>
      </c>
      <c r="B4952" s="151" t="s">
        <v>10278</v>
      </c>
      <c r="C4952" s="151" t="s">
        <v>26</v>
      </c>
      <c r="D4952" s="152" t="s">
        <v>3272</v>
      </c>
    </row>
    <row r="4953" spans="1:4" x14ac:dyDescent="0.3">
      <c r="A4953" s="151">
        <v>103952</v>
      </c>
      <c r="B4953" s="151" t="s">
        <v>10279</v>
      </c>
      <c r="C4953" s="151" t="s">
        <v>26</v>
      </c>
      <c r="D4953" s="152" t="s">
        <v>10280</v>
      </c>
    </row>
    <row r="4954" spans="1:4" x14ac:dyDescent="0.3">
      <c r="A4954" s="151">
        <v>103953</v>
      </c>
      <c r="B4954" s="151" t="s">
        <v>10281</v>
      </c>
      <c r="C4954" s="151" t="s">
        <v>26</v>
      </c>
      <c r="D4954" s="152" t="s">
        <v>10282</v>
      </c>
    </row>
    <row r="4955" spans="1:4" x14ac:dyDescent="0.3">
      <c r="A4955" s="151">
        <v>103954</v>
      </c>
      <c r="B4955" s="151" t="s">
        <v>10283</v>
      </c>
      <c r="C4955" s="151" t="s">
        <v>26</v>
      </c>
      <c r="D4955" s="152" t="s">
        <v>10284</v>
      </c>
    </row>
    <row r="4956" spans="1:4" x14ac:dyDescent="0.3">
      <c r="A4956" s="151">
        <v>103955</v>
      </c>
      <c r="B4956" s="151" t="s">
        <v>10285</v>
      </c>
      <c r="C4956" s="151" t="s">
        <v>26</v>
      </c>
      <c r="D4956" s="152" t="s">
        <v>10286</v>
      </c>
    </row>
    <row r="4957" spans="1:4" x14ac:dyDescent="0.3">
      <c r="A4957" s="151">
        <v>103956</v>
      </c>
      <c r="B4957" s="151" t="s">
        <v>10287</v>
      </c>
      <c r="C4957" s="151" t="s">
        <v>26</v>
      </c>
      <c r="D4957" s="152" t="s">
        <v>10288</v>
      </c>
    </row>
    <row r="4958" spans="1:4" x14ac:dyDescent="0.3">
      <c r="A4958" s="151">
        <v>103957</v>
      </c>
      <c r="B4958" s="151" t="s">
        <v>10289</v>
      </c>
      <c r="C4958" s="151" t="s">
        <v>26</v>
      </c>
      <c r="D4958" s="152" t="s">
        <v>10290</v>
      </c>
    </row>
    <row r="4959" spans="1:4" x14ac:dyDescent="0.3">
      <c r="A4959" s="151">
        <v>103958</v>
      </c>
      <c r="B4959" s="151" t="s">
        <v>10291</v>
      </c>
      <c r="C4959" s="151" t="s">
        <v>26</v>
      </c>
      <c r="D4959" s="152" t="s">
        <v>10292</v>
      </c>
    </row>
    <row r="4960" spans="1:4" x14ac:dyDescent="0.3">
      <c r="A4960" s="151">
        <v>103959</v>
      </c>
      <c r="B4960" s="151" t="s">
        <v>10293</v>
      </c>
      <c r="C4960" s="151" t="s">
        <v>26</v>
      </c>
      <c r="D4960" s="152" t="s">
        <v>10294</v>
      </c>
    </row>
    <row r="4961" spans="1:4" x14ac:dyDescent="0.3">
      <c r="A4961" s="151">
        <v>103962</v>
      </c>
      <c r="B4961" s="151" t="s">
        <v>10295</v>
      </c>
      <c r="C4961" s="151" t="s">
        <v>26</v>
      </c>
      <c r="D4961" s="152" t="s">
        <v>8507</v>
      </c>
    </row>
    <row r="4962" spans="1:4" x14ac:dyDescent="0.3">
      <c r="A4962" s="151">
        <v>103964</v>
      </c>
      <c r="B4962" s="151" t="s">
        <v>10296</v>
      </c>
      <c r="C4962" s="151" t="s">
        <v>26</v>
      </c>
      <c r="D4962" s="152" t="s">
        <v>6110</v>
      </c>
    </row>
    <row r="4963" spans="1:4" x14ac:dyDescent="0.3">
      <c r="A4963" s="151">
        <v>103966</v>
      </c>
      <c r="B4963" s="151" t="s">
        <v>375</v>
      </c>
      <c r="C4963" s="151" t="s">
        <v>26</v>
      </c>
      <c r="D4963" s="152" t="s">
        <v>8405</v>
      </c>
    </row>
    <row r="4964" spans="1:4" x14ac:dyDescent="0.3">
      <c r="A4964" s="151">
        <v>103967</v>
      </c>
      <c r="B4964" s="151" t="s">
        <v>10297</v>
      </c>
      <c r="C4964" s="151" t="s">
        <v>26</v>
      </c>
      <c r="D4964" s="152" t="s">
        <v>3382</v>
      </c>
    </row>
    <row r="4965" spans="1:4" x14ac:dyDescent="0.3">
      <c r="A4965" s="151">
        <v>103968</v>
      </c>
      <c r="B4965" s="151" t="s">
        <v>10298</v>
      </c>
      <c r="C4965" s="151" t="s">
        <v>26</v>
      </c>
      <c r="D4965" s="152" t="s">
        <v>10299</v>
      </c>
    </row>
    <row r="4966" spans="1:4" x14ac:dyDescent="0.3">
      <c r="A4966" s="151">
        <v>103969</v>
      </c>
      <c r="B4966" s="151" t="s">
        <v>10300</v>
      </c>
      <c r="C4966" s="151" t="s">
        <v>26</v>
      </c>
      <c r="D4966" s="152" t="s">
        <v>10301</v>
      </c>
    </row>
    <row r="4967" spans="1:4" x14ac:dyDescent="0.3">
      <c r="A4967" s="151">
        <v>103971</v>
      </c>
      <c r="B4967" s="151" t="s">
        <v>10302</v>
      </c>
      <c r="C4967" s="151" t="s">
        <v>26</v>
      </c>
      <c r="D4967" s="152" t="s">
        <v>4249</v>
      </c>
    </row>
    <row r="4968" spans="1:4" x14ac:dyDescent="0.3">
      <c r="A4968" s="151">
        <v>103972</v>
      </c>
      <c r="B4968" s="151" t="s">
        <v>10303</v>
      </c>
      <c r="C4968" s="151" t="s">
        <v>26</v>
      </c>
      <c r="D4968" s="152" t="s">
        <v>10304</v>
      </c>
    </row>
    <row r="4969" spans="1:4" x14ac:dyDescent="0.3">
      <c r="A4969" s="151">
        <v>103974</v>
      </c>
      <c r="B4969" s="151" t="s">
        <v>10305</v>
      </c>
      <c r="C4969" s="151" t="s">
        <v>26</v>
      </c>
      <c r="D4969" s="152" t="s">
        <v>10306</v>
      </c>
    </row>
    <row r="4970" spans="1:4" x14ac:dyDescent="0.3">
      <c r="A4970" s="151">
        <v>103975</v>
      </c>
      <c r="B4970" s="151" t="s">
        <v>10307</v>
      </c>
      <c r="C4970" s="151" t="s">
        <v>26</v>
      </c>
      <c r="D4970" s="152" t="s">
        <v>7933</v>
      </c>
    </row>
    <row r="4971" spans="1:4" x14ac:dyDescent="0.3">
      <c r="A4971" s="151">
        <v>103976</v>
      </c>
      <c r="B4971" s="151" t="s">
        <v>10308</v>
      </c>
      <c r="C4971" s="151" t="s">
        <v>26</v>
      </c>
      <c r="D4971" s="152" t="s">
        <v>2248</v>
      </c>
    </row>
    <row r="4972" spans="1:4" x14ac:dyDescent="0.3">
      <c r="A4972" s="151">
        <v>103980</v>
      </c>
      <c r="B4972" s="151" t="s">
        <v>10309</v>
      </c>
      <c r="C4972" s="151" t="s">
        <v>26</v>
      </c>
      <c r="D4972" s="152" t="s">
        <v>10310</v>
      </c>
    </row>
    <row r="4973" spans="1:4" x14ac:dyDescent="0.3">
      <c r="A4973" s="151">
        <v>103981</v>
      </c>
      <c r="B4973" s="151" t="s">
        <v>10311</v>
      </c>
      <c r="C4973" s="151" t="s">
        <v>26</v>
      </c>
      <c r="D4973" s="152" t="s">
        <v>8617</v>
      </c>
    </row>
    <row r="4974" spans="1:4" x14ac:dyDescent="0.3">
      <c r="A4974" s="151">
        <v>103982</v>
      </c>
      <c r="B4974" s="151" t="s">
        <v>10312</v>
      </c>
      <c r="C4974" s="151" t="s">
        <v>26</v>
      </c>
      <c r="D4974" s="152" t="s">
        <v>10313</v>
      </c>
    </row>
    <row r="4975" spans="1:4" x14ac:dyDescent="0.3">
      <c r="A4975" s="151">
        <v>103983</v>
      </c>
      <c r="B4975" s="151" t="s">
        <v>10314</v>
      </c>
      <c r="C4975" s="151" t="s">
        <v>26</v>
      </c>
      <c r="D4975" s="152" t="s">
        <v>6705</v>
      </c>
    </row>
    <row r="4976" spans="1:4" x14ac:dyDescent="0.3">
      <c r="A4976" s="151">
        <v>103984</v>
      </c>
      <c r="B4976" s="151" t="s">
        <v>10315</v>
      </c>
      <c r="C4976" s="151" t="s">
        <v>26</v>
      </c>
      <c r="D4976" s="152" t="s">
        <v>10316</v>
      </c>
    </row>
    <row r="4977" spans="1:4" x14ac:dyDescent="0.3">
      <c r="A4977" s="151">
        <v>103985</v>
      </c>
      <c r="B4977" s="151" t="s">
        <v>10317</v>
      </c>
      <c r="C4977" s="151" t="s">
        <v>26</v>
      </c>
      <c r="D4977" s="152" t="s">
        <v>10318</v>
      </c>
    </row>
    <row r="4978" spans="1:4" x14ac:dyDescent="0.3">
      <c r="A4978" s="151">
        <v>103986</v>
      </c>
      <c r="B4978" s="151" t="s">
        <v>365</v>
      </c>
      <c r="C4978" s="151" t="s">
        <v>26</v>
      </c>
      <c r="D4978" s="152" t="s">
        <v>10319</v>
      </c>
    </row>
    <row r="4979" spans="1:4" x14ac:dyDescent="0.3">
      <c r="A4979" s="151">
        <v>103987</v>
      </c>
      <c r="B4979" s="151" t="s">
        <v>10320</v>
      </c>
      <c r="C4979" s="151" t="s">
        <v>26</v>
      </c>
      <c r="D4979" s="152" t="s">
        <v>10321</v>
      </c>
    </row>
    <row r="4980" spans="1:4" x14ac:dyDescent="0.3">
      <c r="A4980" s="151">
        <v>103988</v>
      </c>
      <c r="B4980" s="151" t="s">
        <v>10322</v>
      </c>
      <c r="C4980" s="151" t="s">
        <v>26</v>
      </c>
      <c r="D4980" s="152" t="s">
        <v>1430</v>
      </c>
    </row>
    <row r="4981" spans="1:4" x14ac:dyDescent="0.3">
      <c r="A4981" s="151">
        <v>103990</v>
      </c>
      <c r="B4981" s="151" t="s">
        <v>10323</v>
      </c>
      <c r="C4981" s="151" t="s">
        <v>26</v>
      </c>
      <c r="D4981" s="152" t="s">
        <v>10324</v>
      </c>
    </row>
    <row r="4982" spans="1:4" x14ac:dyDescent="0.3">
      <c r="A4982" s="151">
        <v>103991</v>
      </c>
      <c r="B4982" s="151" t="s">
        <v>10325</v>
      </c>
      <c r="C4982" s="151" t="s">
        <v>26</v>
      </c>
      <c r="D4982" s="152" t="s">
        <v>10326</v>
      </c>
    </row>
    <row r="4983" spans="1:4" x14ac:dyDescent="0.3">
      <c r="A4983" s="151">
        <v>103992</v>
      </c>
      <c r="B4983" s="151" t="s">
        <v>10327</v>
      </c>
      <c r="C4983" s="151" t="s">
        <v>26</v>
      </c>
      <c r="D4983" s="152" t="s">
        <v>10328</v>
      </c>
    </row>
    <row r="4984" spans="1:4" x14ac:dyDescent="0.3">
      <c r="A4984" s="151">
        <v>103993</v>
      </c>
      <c r="B4984" s="151" t="s">
        <v>10329</v>
      </c>
      <c r="C4984" s="151" t="s">
        <v>26</v>
      </c>
      <c r="D4984" s="152" t="s">
        <v>10330</v>
      </c>
    </row>
    <row r="4985" spans="1:4" x14ac:dyDescent="0.3">
      <c r="A4985" s="151">
        <v>103994</v>
      </c>
      <c r="B4985" s="151" t="s">
        <v>10331</v>
      </c>
      <c r="C4985" s="151" t="s">
        <v>26</v>
      </c>
      <c r="D4985" s="152" t="s">
        <v>10332</v>
      </c>
    </row>
    <row r="4986" spans="1:4" x14ac:dyDescent="0.3">
      <c r="A4986" s="151">
        <v>103995</v>
      </c>
      <c r="B4986" s="151" t="s">
        <v>10333</v>
      </c>
      <c r="C4986" s="151" t="s">
        <v>26</v>
      </c>
      <c r="D4986" s="152" t="s">
        <v>8324</v>
      </c>
    </row>
    <row r="4987" spans="1:4" x14ac:dyDescent="0.3">
      <c r="A4987" s="151">
        <v>103996</v>
      </c>
      <c r="B4987" s="151" t="s">
        <v>10334</v>
      </c>
      <c r="C4987" s="151" t="s">
        <v>26</v>
      </c>
      <c r="D4987" s="152" t="s">
        <v>10335</v>
      </c>
    </row>
    <row r="4988" spans="1:4" x14ac:dyDescent="0.3">
      <c r="A4988" s="151">
        <v>103997</v>
      </c>
      <c r="B4988" s="151" t="s">
        <v>10336</v>
      </c>
      <c r="C4988" s="151" t="s">
        <v>26</v>
      </c>
      <c r="D4988" s="152" t="s">
        <v>10337</v>
      </c>
    </row>
    <row r="4989" spans="1:4" x14ac:dyDescent="0.3">
      <c r="A4989" s="151">
        <v>103998</v>
      </c>
      <c r="B4989" s="151" t="s">
        <v>10338</v>
      </c>
      <c r="C4989" s="151" t="s">
        <v>26</v>
      </c>
      <c r="D4989" s="152" t="s">
        <v>10339</v>
      </c>
    </row>
    <row r="4990" spans="1:4" x14ac:dyDescent="0.3">
      <c r="A4990" s="151">
        <v>103999</v>
      </c>
      <c r="B4990" s="151" t="s">
        <v>10340</v>
      </c>
      <c r="C4990" s="151" t="s">
        <v>26</v>
      </c>
      <c r="D4990" s="152" t="s">
        <v>6711</v>
      </c>
    </row>
    <row r="4991" spans="1:4" x14ac:dyDescent="0.3">
      <c r="A4991" s="151">
        <v>104000</v>
      </c>
      <c r="B4991" s="151" t="s">
        <v>10341</v>
      </c>
      <c r="C4991" s="151" t="s">
        <v>26</v>
      </c>
      <c r="D4991" s="152" t="s">
        <v>10342</v>
      </c>
    </row>
    <row r="4992" spans="1:4" x14ac:dyDescent="0.3">
      <c r="A4992" s="151">
        <v>104001</v>
      </c>
      <c r="B4992" s="151" t="s">
        <v>10343</v>
      </c>
      <c r="C4992" s="151" t="s">
        <v>26</v>
      </c>
      <c r="D4992" s="152" t="s">
        <v>3050</v>
      </c>
    </row>
    <row r="4993" spans="1:4" x14ac:dyDescent="0.3">
      <c r="A4993" s="151">
        <v>104002</v>
      </c>
      <c r="B4993" s="151" t="s">
        <v>737</v>
      </c>
      <c r="C4993" s="151" t="s">
        <v>26</v>
      </c>
      <c r="D4993" s="152" t="s">
        <v>8326</v>
      </c>
    </row>
    <row r="4994" spans="1:4" x14ac:dyDescent="0.3">
      <c r="A4994" s="151">
        <v>104003</v>
      </c>
      <c r="B4994" s="151" t="s">
        <v>573</v>
      </c>
      <c r="C4994" s="151" t="s">
        <v>26</v>
      </c>
      <c r="D4994" s="152" t="s">
        <v>10344</v>
      </c>
    </row>
    <row r="4995" spans="1:4" x14ac:dyDescent="0.3">
      <c r="A4995" s="151">
        <v>104004</v>
      </c>
      <c r="B4995" s="151" t="s">
        <v>10345</v>
      </c>
      <c r="C4995" s="151" t="s">
        <v>26</v>
      </c>
      <c r="D4995" s="152" t="s">
        <v>10346</v>
      </c>
    </row>
    <row r="4996" spans="1:4" x14ac:dyDescent="0.3">
      <c r="A4996" s="151">
        <v>104005</v>
      </c>
      <c r="B4996" s="151" t="s">
        <v>10347</v>
      </c>
      <c r="C4996" s="151" t="s">
        <v>26</v>
      </c>
      <c r="D4996" s="152" t="s">
        <v>10348</v>
      </c>
    </row>
    <row r="4997" spans="1:4" x14ac:dyDescent="0.3">
      <c r="A4997" s="151">
        <v>104006</v>
      </c>
      <c r="B4997" s="151" t="s">
        <v>10349</v>
      </c>
      <c r="C4997" s="151" t="s">
        <v>26</v>
      </c>
      <c r="D4997" s="152" t="s">
        <v>10350</v>
      </c>
    </row>
    <row r="4998" spans="1:4" x14ac:dyDescent="0.3">
      <c r="A4998" s="151">
        <v>104007</v>
      </c>
      <c r="B4998" s="151" t="s">
        <v>10351</v>
      </c>
      <c r="C4998" s="151" t="s">
        <v>26</v>
      </c>
      <c r="D4998" s="152" t="s">
        <v>10352</v>
      </c>
    </row>
    <row r="4999" spans="1:4" x14ac:dyDescent="0.3">
      <c r="A4999" s="151">
        <v>104008</v>
      </c>
      <c r="B4999" s="151" t="s">
        <v>366</v>
      </c>
      <c r="C4999" s="151" t="s">
        <v>26</v>
      </c>
      <c r="D4999" s="152" t="s">
        <v>10353</v>
      </c>
    </row>
    <row r="5000" spans="1:4" x14ac:dyDescent="0.3">
      <c r="A5000" s="151">
        <v>104009</v>
      </c>
      <c r="B5000" s="151" t="s">
        <v>10354</v>
      </c>
      <c r="C5000" s="151" t="s">
        <v>26</v>
      </c>
      <c r="D5000" s="152" t="s">
        <v>10355</v>
      </c>
    </row>
    <row r="5001" spans="1:4" x14ac:dyDescent="0.3">
      <c r="A5001" s="151">
        <v>104011</v>
      </c>
      <c r="B5001" s="151" t="s">
        <v>10356</v>
      </c>
      <c r="C5001" s="151" t="s">
        <v>26</v>
      </c>
      <c r="D5001" s="152" t="s">
        <v>3044</v>
      </c>
    </row>
    <row r="5002" spans="1:4" x14ac:dyDescent="0.3">
      <c r="A5002" s="151">
        <v>104012</v>
      </c>
      <c r="B5002" s="151" t="s">
        <v>10357</v>
      </c>
      <c r="C5002" s="151" t="s">
        <v>26</v>
      </c>
      <c r="D5002" s="152" t="s">
        <v>10358</v>
      </c>
    </row>
    <row r="5003" spans="1:4" x14ac:dyDescent="0.3">
      <c r="A5003" s="151">
        <v>104014</v>
      </c>
      <c r="B5003" s="151" t="s">
        <v>118</v>
      </c>
      <c r="C5003" s="151" t="s">
        <v>26</v>
      </c>
      <c r="D5003" s="152" t="s">
        <v>6707</v>
      </c>
    </row>
    <row r="5004" spans="1:4" x14ac:dyDescent="0.3">
      <c r="A5004" s="151">
        <v>104015</v>
      </c>
      <c r="B5004" s="151" t="s">
        <v>10359</v>
      </c>
      <c r="C5004" s="151" t="s">
        <v>26</v>
      </c>
      <c r="D5004" s="152" t="s">
        <v>9740</v>
      </c>
    </row>
    <row r="5005" spans="1:4" x14ac:dyDescent="0.3">
      <c r="A5005" s="151">
        <v>104016</v>
      </c>
      <c r="B5005" s="151" t="s">
        <v>10360</v>
      </c>
      <c r="C5005" s="151" t="s">
        <v>26</v>
      </c>
      <c r="D5005" s="152" t="s">
        <v>10361</v>
      </c>
    </row>
    <row r="5006" spans="1:4" x14ac:dyDescent="0.3">
      <c r="A5006" s="151">
        <v>104017</v>
      </c>
      <c r="B5006" s="151" t="s">
        <v>10362</v>
      </c>
      <c r="C5006" s="151" t="s">
        <v>26</v>
      </c>
      <c r="D5006" s="152" t="s">
        <v>1506</v>
      </c>
    </row>
    <row r="5007" spans="1:4" x14ac:dyDescent="0.3">
      <c r="A5007" s="151">
        <v>104018</v>
      </c>
      <c r="B5007" s="151" t="s">
        <v>10363</v>
      </c>
      <c r="C5007" s="151" t="s">
        <v>26</v>
      </c>
      <c r="D5007" s="152" t="s">
        <v>10364</v>
      </c>
    </row>
    <row r="5008" spans="1:4" x14ac:dyDescent="0.3">
      <c r="A5008" s="151">
        <v>104019</v>
      </c>
      <c r="B5008" s="151" t="s">
        <v>10365</v>
      </c>
      <c r="C5008" s="151" t="s">
        <v>26</v>
      </c>
      <c r="D5008" s="152" t="s">
        <v>8820</v>
      </c>
    </row>
    <row r="5009" spans="1:4" x14ac:dyDescent="0.3">
      <c r="A5009" s="151">
        <v>104020</v>
      </c>
      <c r="B5009" s="151" t="s">
        <v>10366</v>
      </c>
      <c r="C5009" s="151" t="s">
        <v>26</v>
      </c>
      <c r="D5009" s="152" t="s">
        <v>10367</v>
      </c>
    </row>
    <row r="5010" spans="1:4" x14ac:dyDescent="0.3">
      <c r="A5010" s="151">
        <v>104022</v>
      </c>
      <c r="B5010" s="151" t="s">
        <v>10368</v>
      </c>
      <c r="C5010" s="151" t="s">
        <v>26</v>
      </c>
      <c r="D5010" s="152" t="s">
        <v>10369</v>
      </c>
    </row>
    <row r="5011" spans="1:4" x14ac:dyDescent="0.3">
      <c r="A5011" s="151">
        <v>104023</v>
      </c>
      <c r="B5011" s="151" t="s">
        <v>10370</v>
      </c>
      <c r="C5011" s="151" t="s">
        <v>26</v>
      </c>
      <c r="D5011" s="152" t="s">
        <v>10371</v>
      </c>
    </row>
    <row r="5012" spans="1:4" x14ac:dyDescent="0.3">
      <c r="A5012" s="151">
        <v>104024</v>
      </c>
      <c r="B5012" s="151" t="s">
        <v>10372</v>
      </c>
      <c r="C5012" s="151" t="s">
        <v>26</v>
      </c>
      <c r="D5012" s="152" t="s">
        <v>10373</v>
      </c>
    </row>
    <row r="5013" spans="1:4" x14ac:dyDescent="0.3">
      <c r="A5013" s="151">
        <v>104025</v>
      </c>
      <c r="B5013" s="151" t="s">
        <v>10374</v>
      </c>
      <c r="C5013" s="151" t="s">
        <v>26</v>
      </c>
      <c r="D5013" s="152" t="s">
        <v>10375</v>
      </c>
    </row>
    <row r="5014" spans="1:4" x14ac:dyDescent="0.3">
      <c r="A5014" s="151">
        <v>104026</v>
      </c>
      <c r="B5014" s="151" t="s">
        <v>10376</v>
      </c>
      <c r="C5014" s="151" t="s">
        <v>26</v>
      </c>
      <c r="D5014" s="152" t="s">
        <v>10377</v>
      </c>
    </row>
    <row r="5015" spans="1:4" x14ac:dyDescent="0.3">
      <c r="A5015" s="151">
        <v>104027</v>
      </c>
      <c r="B5015" s="151" t="s">
        <v>10378</v>
      </c>
      <c r="C5015" s="151" t="s">
        <v>26</v>
      </c>
      <c r="D5015" s="152" t="s">
        <v>10379</v>
      </c>
    </row>
    <row r="5016" spans="1:4" x14ac:dyDescent="0.3">
      <c r="A5016" s="151">
        <v>104028</v>
      </c>
      <c r="B5016" s="151" t="s">
        <v>10380</v>
      </c>
      <c r="C5016" s="151" t="s">
        <v>26</v>
      </c>
      <c r="D5016" s="152" t="s">
        <v>5838</v>
      </c>
    </row>
    <row r="5017" spans="1:4" x14ac:dyDescent="0.3">
      <c r="A5017" s="151">
        <v>104029</v>
      </c>
      <c r="B5017" s="151" t="s">
        <v>10381</v>
      </c>
      <c r="C5017" s="151" t="s">
        <v>26</v>
      </c>
      <c r="D5017" s="152" t="s">
        <v>10382</v>
      </c>
    </row>
    <row r="5018" spans="1:4" x14ac:dyDescent="0.3">
      <c r="A5018" s="151">
        <v>104030</v>
      </c>
      <c r="B5018" s="151" t="s">
        <v>10383</v>
      </c>
      <c r="C5018" s="151" t="s">
        <v>26</v>
      </c>
      <c r="D5018" s="152" t="s">
        <v>10384</v>
      </c>
    </row>
    <row r="5019" spans="1:4" x14ac:dyDescent="0.3">
      <c r="A5019" s="151">
        <v>104159</v>
      </c>
      <c r="B5019" s="151" t="s">
        <v>10385</v>
      </c>
      <c r="C5019" s="151" t="s">
        <v>26</v>
      </c>
      <c r="D5019" s="152" t="s">
        <v>10386</v>
      </c>
    </row>
    <row r="5020" spans="1:4" x14ac:dyDescent="0.3">
      <c r="A5020" s="151">
        <v>104167</v>
      </c>
      <c r="B5020" s="151" t="s">
        <v>10387</v>
      </c>
      <c r="C5020" s="151" t="s">
        <v>26</v>
      </c>
      <c r="D5020" s="152" t="s">
        <v>10388</v>
      </c>
    </row>
    <row r="5021" spans="1:4" x14ac:dyDescent="0.3">
      <c r="A5021" s="151">
        <v>104168</v>
      </c>
      <c r="B5021" s="151" t="s">
        <v>10389</v>
      </c>
      <c r="C5021" s="151" t="s">
        <v>26</v>
      </c>
      <c r="D5021" s="152" t="s">
        <v>10390</v>
      </c>
    </row>
    <row r="5022" spans="1:4" x14ac:dyDescent="0.3">
      <c r="A5022" s="151">
        <v>104169</v>
      </c>
      <c r="B5022" s="151" t="s">
        <v>10391</v>
      </c>
      <c r="C5022" s="151" t="s">
        <v>26</v>
      </c>
      <c r="D5022" s="152" t="s">
        <v>10392</v>
      </c>
    </row>
    <row r="5023" spans="1:4" x14ac:dyDescent="0.3">
      <c r="A5023" s="151">
        <v>104170</v>
      </c>
      <c r="B5023" s="151" t="s">
        <v>10393</v>
      </c>
      <c r="C5023" s="151" t="s">
        <v>26</v>
      </c>
      <c r="D5023" s="152" t="s">
        <v>4232</v>
      </c>
    </row>
    <row r="5024" spans="1:4" x14ac:dyDescent="0.3">
      <c r="A5024" s="151">
        <v>104171</v>
      </c>
      <c r="B5024" s="151" t="s">
        <v>10394</v>
      </c>
      <c r="C5024" s="151" t="s">
        <v>26</v>
      </c>
      <c r="D5024" s="152" t="s">
        <v>10395</v>
      </c>
    </row>
    <row r="5025" spans="1:4" x14ac:dyDescent="0.3">
      <c r="A5025" s="151">
        <v>104172</v>
      </c>
      <c r="B5025" s="151" t="s">
        <v>10396</v>
      </c>
      <c r="C5025" s="151" t="s">
        <v>26</v>
      </c>
      <c r="D5025" s="152" t="s">
        <v>10397</v>
      </c>
    </row>
    <row r="5026" spans="1:4" x14ac:dyDescent="0.3">
      <c r="A5026" s="151">
        <v>104173</v>
      </c>
      <c r="B5026" s="151" t="s">
        <v>10398</v>
      </c>
      <c r="C5026" s="151" t="s">
        <v>26</v>
      </c>
      <c r="D5026" s="152" t="s">
        <v>10399</v>
      </c>
    </row>
    <row r="5027" spans="1:4" x14ac:dyDescent="0.3">
      <c r="A5027" s="151">
        <v>104174</v>
      </c>
      <c r="B5027" s="151" t="s">
        <v>10400</v>
      </c>
      <c r="C5027" s="151" t="s">
        <v>26</v>
      </c>
      <c r="D5027" s="152" t="s">
        <v>10401</v>
      </c>
    </row>
    <row r="5028" spans="1:4" x14ac:dyDescent="0.3">
      <c r="A5028" s="151">
        <v>104175</v>
      </c>
      <c r="B5028" s="151" t="s">
        <v>10402</v>
      </c>
      <c r="C5028" s="151" t="s">
        <v>26</v>
      </c>
      <c r="D5028" s="152" t="s">
        <v>10403</v>
      </c>
    </row>
    <row r="5029" spans="1:4" x14ac:dyDescent="0.3">
      <c r="A5029" s="151">
        <v>104176</v>
      </c>
      <c r="B5029" s="151" t="s">
        <v>10404</v>
      </c>
      <c r="C5029" s="151" t="s">
        <v>26</v>
      </c>
      <c r="D5029" s="152" t="s">
        <v>10405</v>
      </c>
    </row>
    <row r="5030" spans="1:4" x14ac:dyDescent="0.3">
      <c r="A5030" s="151">
        <v>104177</v>
      </c>
      <c r="B5030" s="151" t="s">
        <v>10406</v>
      </c>
      <c r="C5030" s="151" t="s">
        <v>26</v>
      </c>
      <c r="D5030" s="152" t="s">
        <v>10407</v>
      </c>
    </row>
    <row r="5031" spans="1:4" x14ac:dyDescent="0.3">
      <c r="A5031" s="151">
        <v>104178</v>
      </c>
      <c r="B5031" s="151" t="s">
        <v>10408</v>
      </c>
      <c r="C5031" s="151" t="s">
        <v>26</v>
      </c>
      <c r="D5031" s="152" t="s">
        <v>7727</v>
      </c>
    </row>
    <row r="5032" spans="1:4" x14ac:dyDescent="0.3">
      <c r="A5032" s="151">
        <v>104179</v>
      </c>
      <c r="B5032" s="151" t="s">
        <v>10409</v>
      </c>
      <c r="C5032" s="151" t="s">
        <v>26</v>
      </c>
      <c r="D5032" s="152" t="s">
        <v>6660</v>
      </c>
    </row>
    <row r="5033" spans="1:4" x14ac:dyDescent="0.3">
      <c r="A5033" s="151">
        <v>104191</v>
      </c>
      <c r="B5033" s="151" t="s">
        <v>10410</v>
      </c>
      <c r="C5033" s="151" t="s">
        <v>26</v>
      </c>
      <c r="D5033" s="152" t="s">
        <v>3717</v>
      </c>
    </row>
    <row r="5034" spans="1:4" x14ac:dyDescent="0.3">
      <c r="A5034" s="151">
        <v>104192</v>
      </c>
      <c r="B5034" s="151" t="s">
        <v>10411</v>
      </c>
      <c r="C5034" s="151" t="s">
        <v>26</v>
      </c>
      <c r="D5034" s="152" t="s">
        <v>10412</v>
      </c>
    </row>
    <row r="5035" spans="1:4" x14ac:dyDescent="0.3">
      <c r="A5035" s="151">
        <v>104193</v>
      </c>
      <c r="B5035" s="151" t="s">
        <v>10413</v>
      </c>
      <c r="C5035" s="151" t="s">
        <v>26</v>
      </c>
      <c r="D5035" s="152" t="s">
        <v>10414</v>
      </c>
    </row>
    <row r="5036" spans="1:4" x14ac:dyDescent="0.3">
      <c r="A5036" s="151">
        <v>104196</v>
      </c>
      <c r="B5036" s="151" t="s">
        <v>10415</v>
      </c>
      <c r="C5036" s="151" t="s">
        <v>26</v>
      </c>
      <c r="D5036" s="152" t="s">
        <v>1278</v>
      </c>
    </row>
    <row r="5037" spans="1:4" x14ac:dyDescent="0.3">
      <c r="A5037" s="151">
        <v>104197</v>
      </c>
      <c r="B5037" s="151" t="s">
        <v>10416</v>
      </c>
      <c r="C5037" s="151" t="s">
        <v>26</v>
      </c>
      <c r="D5037" s="152" t="s">
        <v>9561</v>
      </c>
    </row>
    <row r="5038" spans="1:4" x14ac:dyDescent="0.3">
      <c r="A5038" s="151">
        <v>104198</v>
      </c>
      <c r="B5038" s="151" t="s">
        <v>10417</v>
      </c>
      <c r="C5038" s="151" t="s">
        <v>26</v>
      </c>
      <c r="D5038" s="152" t="s">
        <v>10418</v>
      </c>
    </row>
    <row r="5039" spans="1:4" x14ac:dyDescent="0.3">
      <c r="A5039" s="151">
        <v>104199</v>
      </c>
      <c r="B5039" s="151" t="s">
        <v>10419</v>
      </c>
      <c r="C5039" s="151" t="s">
        <v>26</v>
      </c>
      <c r="D5039" s="152" t="s">
        <v>10420</v>
      </c>
    </row>
    <row r="5040" spans="1:4" x14ac:dyDescent="0.3">
      <c r="A5040" s="151">
        <v>104200</v>
      </c>
      <c r="B5040" s="151" t="s">
        <v>10421</v>
      </c>
      <c r="C5040" s="151" t="s">
        <v>26</v>
      </c>
      <c r="D5040" s="152" t="s">
        <v>3205</v>
      </c>
    </row>
    <row r="5041" spans="1:4" x14ac:dyDescent="0.3">
      <c r="A5041" s="151">
        <v>104201</v>
      </c>
      <c r="B5041" s="151" t="s">
        <v>10422</v>
      </c>
      <c r="C5041" s="151" t="s">
        <v>26</v>
      </c>
      <c r="D5041" s="152" t="s">
        <v>8867</v>
      </c>
    </row>
    <row r="5042" spans="1:4" x14ac:dyDescent="0.3">
      <c r="A5042" s="151">
        <v>104202</v>
      </c>
      <c r="B5042" s="151" t="s">
        <v>10423</v>
      </c>
      <c r="C5042" s="151" t="s">
        <v>26</v>
      </c>
      <c r="D5042" s="152" t="s">
        <v>4166</v>
      </c>
    </row>
    <row r="5043" spans="1:4" x14ac:dyDescent="0.3">
      <c r="A5043" s="151">
        <v>104317</v>
      </c>
      <c r="B5043" s="151" t="s">
        <v>10424</v>
      </c>
      <c r="C5043" s="151" t="s">
        <v>26</v>
      </c>
      <c r="D5043" s="152" t="s">
        <v>10425</v>
      </c>
    </row>
    <row r="5044" spans="1:4" x14ac:dyDescent="0.3">
      <c r="A5044" s="151">
        <v>104318</v>
      </c>
      <c r="B5044" s="151" t="s">
        <v>10426</v>
      </c>
      <c r="C5044" s="151" t="s">
        <v>26</v>
      </c>
      <c r="D5044" s="152" t="s">
        <v>10427</v>
      </c>
    </row>
    <row r="5045" spans="1:4" x14ac:dyDescent="0.3">
      <c r="A5045" s="151">
        <v>104319</v>
      </c>
      <c r="B5045" s="151" t="s">
        <v>10428</v>
      </c>
      <c r="C5045" s="151" t="s">
        <v>26</v>
      </c>
      <c r="D5045" s="152" t="s">
        <v>1669</v>
      </c>
    </row>
    <row r="5046" spans="1:4" x14ac:dyDescent="0.3">
      <c r="A5046" s="151">
        <v>104320</v>
      </c>
      <c r="B5046" s="151" t="s">
        <v>10429</v>
      </c>
      <c r="C5046" s="151" t="s">
        <v>26</v>
      </c>
      <c r="D5046" s="152" t="s">
        <v>5547</v>
      </c>
    </row>
    <row r="5047" spans="1:4" x14ac:dyDescent="0.3">
      <c r="A5047" s="151">
        <v>104321</v>
      </c>
      <c r="B5047" s="151" t="s">
        <v>10430</v>
      </c>
      <c r="C5047" s="151" t="s">
        <v>26</v>
      </c>
      <c r="D5047" s="152" t="s">
        <v>10431</v>
      </c>
    </row>
    <row r="5048" spans="1:4" x14ac:dyDescent="0.3">
      <c r="A5048" s="151">
        <v>104322</v>
      </c>
      <c r="B5048" s="151" t="s">
        <v>10432</v>
      </c>
      <c r="C5048" s="151" t="s">
        <v>26</v>
      </c>
      <c r="D5048" s="152" t="s">
        <v>10433</v>
      </c>
    </row>
    <row r="5049" spans="1:4" x14ac:dyDescent="0.3">
      <c r="A5049" s="151">
        <v>104323</v>
      </c>
      <c r="B5049" s="151" t="s">
        <v>10434</v>
      </c>
      <c r="C5049" s="151" t="s">
        <v>26</v>
      </c>
      <c r="D5049" s="152" t="s">
        <v>3713</v>
      </c>
    </row>
    <row r="5050" spans="1:4" x14ac:dyDescent="0.3">
      <c r="A5050" s="151">
        <v>104324</v>
      </c>
      <c r="B5050" s="151" t="s">
        <v>10435</v>
      </c>
      <c r="C5050" s="151" t="s">
        <v>26</v>
      </c>
      <c r="D5050" s="152" t="s">
        <v>8614</v>
      </c>
    </row>
    <row r="5051" spans="1:4" x14ac:dyDescent="0.3">
      <c r="A5051" s="151">
        <v>104341</v>
      </c>
      <c r="B5051" s="151" t="s">
        <v>10436</v>
      </c>
      <c r="C5051" s="151" t="s">
        <v>26</v>
      </c>
      <c r="D5051" s="152" t="s">
        <v>10437</v>
      </c>
    </row>
    <row r="5052" spans="1:4" x14ac:dyDescent="0.3">
      <c r="A5052" s="151">
        <v>104343</v>
      </c>
      <c r="B5052" s="151" t="s">
        <v>10438</v>
      </c>
      <c r="C5052" s="151" t="s">
        <v>26</v>
      </c>
      <c r="D5052" s="152" t="s">
        <v>8536</v>
      </c>
    </row>
    <row r="5053" spans="1:4" x14ac:dyDescent="0.3">
      <c r="A5053" s="151">
        <v>104344</v>
      </c>
      <c r="B5053" s="151" t="s">
        <v>10439</v>
      </c>
      <c r="C5053" s="151" t="s">
        <v>26</v>
      </c>
      <c r="D5053" s="152" t="s">
        <v>10440</v>
      </c>
    </row>
    <row r="5054" spans="1:4" x14ac:dyDescent="0.3">
      <c r="A5054" s="151">
        <v>104345</v>
      </c>
      <c r="B5054" s="151" t="s">
        <v>393</v>
      </c>
      <c r="C5054" s="151" t="s">
        <v>26</v>
      </c>
      <c r="D5054" s="152" t="s">
        <v>8799</v>
      </c>
    </row>
    <row r="5055" spans="1:4" x14ac:dyDescent="0.3">
      <c r="A5055" s="151">
        <v>104346</v>
      </c>
      <c r="B5055" s="151" t="s">
        <v>10441</v>
      </c>
      <c r="C5055" s="151" t="s">
        <v>26</v>
      </c>
      <c r="D5055" s="152" t="s">
        <v>10442</v>
      </c>
    </row>
    <row r="5056" spans="1:4" x14ac:dyDescent="0.3">
      <c r="A5056" s="151">
        <v>104347</v>
      </c>
      <c r="B5056" s="151" t="s">
        <v>10443</v>
      </c>
      <c r="C5056" s="151" t="s">
        <v>26</v>
      </c>
      <c r="D5056" s="152" t="s">
        <v>10444</v>
      </c>
    </row>
    <row r="5057" spans="1:4" x14ac:dyDescent="0.3">
      <c r="A5057" s="151">
        <v>104348</v>
      </c>
      <c r="B5057" s="151" t="s">
        <v>128</v>
      </c>
      <c r="C5057" s="151" t="s">
        <v>26</v>
      </c>
      <c r="D5057" s="152" t="s">
        <v>4166</v>
      </c>
    </row>
    <row r="5058" spans="1:4" x14ac:dyDescent="0.3">
      <c r="A5058" s="151">
        <v>104350</v>
      </c>
      <c r="B5058" s="151" t="s">
        <v>512</v>
      </c>
      <c r="C5058" s="151" t="s">
        <v>26</v>
      </c>
      <c r="D5058" s="152" t="s">
        <v>8351</v>
      </c>
    </row>
    <row r="5059" spans="1:4" x14ac:dyDescent="0.3">
      <c r="A5059" s="151">
        <v>104351</v>
      </c>
      <c r="B5059" s="151" t="s">
        <v>10445</v>
      </c>
      <c r="C5059" s="151" t="s">
        <v>26</v>
      </c>
      <c r="D5059" s="152" t="s">
        <v>7926</v>
      </c>
    </row>
    <row r="5060" spans="1:4" x14ac:dyDescent="0.3">
      <c r="A5060" s="151">
        <v>104352</v>
      </c>
      <c r="B5060" s="151" t="s">
        <v>10446</v>
      </c>
      <c r="C5060" s="151" t="s">
        <v>26</v>
      </c>
      <c r="D5060" s="152" t="s">
        <v>10447</v>
      </c>
    </row>
    <row r="5061" spans="1:4" x14ac:dyDescent="0.3">
      <c r="A5061" s="151">
        <v>104353</v>
      </c>
      <c r="B5061" s="151" t="s">
        <v>10448</v>
      </c>
      <c r="C5061" s="151" t="s">
        <v>26</v>
      </c>
      <c r="D5061" s="152" t="s">
        <v>10449</v>
      </c>
    </row>
    <row r="5062" spans="1:4" x14ac:dyDescent="0.3">
      <c r="A5062" s="151">
        <v>104354</v>
      </c>
      <c r="B5062" s="151" t="s">
        <v>10450</v>
      </c>
      <c r="C5062" s="151" t="s">
        <v>26</v>
      </c>
      <c r="D5062" s="152" t="s">
        <v>10451</v>
      </c>
    </row>
    <row r="5063" spans="1:4" x14ac:dyDescent="0.3">
      <c r="A5063" s="151">
        <v>104355</v>
      </c>
      <c r="B5063" s="151" t="s">
        <v>10452</v>
      </c>
      <c r="C5063" s="151" t="s">
        <v>26</v>
      </c>
      <c r="D5063" s="152" t="s">
        <v>10453</v>
      </c>
    </row>
    <row r="5064" spans="1:4" x14ac:dyDescent="0.3">
      <c r="A5064" s="151">
        <v>104356</v>
      </c>
      <c r="B5064" s="151" t="s">
        <v>10454</v>
      </c>
      <c r="C5064" s="151" t="s">
        <v>26</v>
      </c>
      <c r="D5064" s="152" t="s">
        <v>10455</v>
      </c>
    </row>
    <row r="5065" spans="1:4" x14ac:dyDescent="0.3">
      <c r="A5065" s="151">
        <v>104357</v>
      </c>
      <c r="B5065" s="151" t="s">
        <v>10456</v>
      </c>
      <c r="C5065" s="151" t="s">
        <v>26</v>
      </c>
      <c r="D5065" s="152" t="s">
        <v>9356</v>
      </c>
    </row>
    <row r="5066" spans="1:4" x14ac:dyDescent="0.3">
      <c r="A5066" s="151">
        <v>104576</v>
      </c>
      <c r="B5066" s="151" t="s">
        <v>10457</v>
      </c>
      <c r="C5066" s="151" t="s">
        <v>26</v>
      </c>
      <c r="D5066" s="152" t="s">
        <v>1910</v>
      </c>
    </row>
    <row r="5067" spans="1:4" x14ac:dyDescent="0.3">
      <c r="A5067" s="151">
        <v>104577</v>
      </c>
      <c r="B5067" s="151" t="s">
        <v>10458</v>
      </c>
      <c r="C5067" s="151" t="s">
        <v>26</v>
      </c>
      <c r="D5067" s="152" t="s">
        <v>9847</v>
      </c>
    </row>
    <row r="5068" spans="1:4" x14ac:dyDescent="0.3">
      <c r="A5068" s="151">
        <v>104578</v>
      </c>
      <c r="B5068" s="151" t="s">
        <v>10459</v>
      </c>
      <c r="C5068" s="151" t="s">
        <v>26</v>
      </c>
      <c r="D5068" s="152" t="s">
        <v>9849</v>
      </c>
    </row>
    <row r="5069" spans="1:4" x14ac:dyDescent="0.3">
      <c r="A5069" s="151">
        <v>104579</v>
      </c>
      <c r="B5069" s="151" t="s">
        <v>10460</v>
      </c>
      <c r="C5069" s="151" t="s">
        <v>26</v>
      </c>
      <c r="D5069" s="152" t="s">
        <v>9855</v>
      </c>
    </row>
    <row r="5070" spans="1:4" x14ac:dyDescent="0.3">
      <c r="A5070" s="151">
        <v>104581</v>
      </c>
      <c r="B5070" s="151" t="s">
        <v>10461</v>
      </c>
      <c r="C5070" s="151" t="s">
        <v>26</v>
      </c>
      <c r="D5070" s="152" t="s">
        <v>1736</v>
      </c>
    </row>
    <row r="5071" spans="1:4" x14ac:dyDescent="0.3">
      <c r="A5071" s="151">
        <v>104582</v>
      </c>
      <c r="B5071" s="151" t="s">
        <v>10462</v>
      </c>
      <c r="C5071" s="151" t="s">
        <v>26</v>
      </c>
      <c r="D5071" s="152" t="s">
        <v>6681</v>
      </c>
    </row>
    <row r="5072" spans="1:4" x14ac:dyDescent="0.3">
      <c r="A5072" s="151">
        <v>104583</v>
      </c>
      <c r="B5072" s="151" t="s">
        <v>10463</v>
      </c>
      <c r="C5072" s="151" t="s">
        <v>26</v>
      </c>
      <c r="D5072" s="152" t="s">
        <v>10464</v>
      </c>
    </row>
    <row r="5073" spans="1:4" x14ac:dyDescent="0.3">
      <c r="A5073" s="151">
        <v>104584</v>
      </c>
      <c r="B5073" s="151" t="s">
        <v>10465</v>
      </c>
      <c r="C5073" s="151" t="s">
        <v>26</v>
      </c>
      <c r="D5073" s="152" t="s">
        <v>10466</v>
      </c>
    </row>
    <row r="5074" spans="1:4" x14ac:dyDescent="0.3">
      <c r="A5074" s="151">
        <v>105146</v>
      </c>
      <c r="B5074" s="151" t="s">
        <v>10467</v>
      </c>
      <c r="C5074" s="151" t="s">
        <v>26</v>
      </c>
      <c r="D5074" s="152" t="s">
        <v>10468</v>
      </c>
    </row>
    <row r="5075" spans="1:4" x14ac:dyDescent="0.3">
      <c r="A5075" s="151">
        <v>105147</v>
      </c>
      <c r="B5075" s="151" t="s">
        <v>10469</v>
      </c>
      <c r="C5075" s="151" t="s">
        <v>26</v>
      </c>
      <c r="D5075" s="152" t="s">
        <v>10470</v>
      </c>
    </row>
    <row r="5076" spans="1:4" x14ac:dyDescent="0.3">
      <c r="A5076" s="151">
        <v>105148</v>
      </c>
      <c r="B5076" s="151" t="s">
        <v>10471</v>
      </c>
      <c r="C5076" s="151" t="s">
        <v>26</v>
      </c>
      <c r="D5076" s="152" t="s">
        <v>10472</v>
      </c>
    </row>
    <row r="5077" spans="1:4" x14ac:dyDescent="0.3">
      <c r="A5077" s="151">
        <v>105149</v>
      </c>
      <c r="B5077" s="151" t="s">
        <v>10473</v>
      </c>
      <c r="C5077" s="151" t="s">
        <v>26</v>
      </c>
      <c r="D5077" s="152" t="s">
        <v>10474</v>
      </c>
    </row>
    <row r="5078" spans="1:4" x14ac:dyDescent="0.3">
      <c r="A5078" s="151">
        <v>105150</v>
      </c>
      <c r="B5078" s="151" t="s">
        <v>10475</v>
      </c>
      <c r="C5078" s="151" t="s">
        <v>26</v>
      </c>
      <c r="D5078" s="152" t="s">
        <v>10476</v>
      </c>
    </row>
    <row r="5079" spans="1:4" x14ac:dyDescent="0.3">
      <c r="A5079" s="151">
        <v>105151</v>
      </c>
      <c r="B5079" s="151" t="s">
        <v>10477</v>
      </c>
      <c r="C5079" s="151" t="s">
        <v>26</v>
      </c>
      <c r="D5079" s="152" t="s">
        <v>10478</v>
      </c>
    </row>
    <row r="5080" spans="1:4" x14ac:dyDescent="0.3">
      <c r="A5080" s="151">
        <v>105152</v>
      </c>
      <c r="B5080" s="151" t="s">
        <v>10479</v>
      </c>
      <c r="C5080" s="151" t="s">
        <v>26</v>
      </c>
      <c r="D5080" s="152" t="s">
        <v>10480</v>
      </c>
    </row>
    <row r="5081" spans="1:4" x14ac:dyDescent="0.3">
      <c r="A5081" s="151">
        <v>105154</v>
      </c>
      <c r="B5081" s="151" t="s">
        <v>10481</v>
      </c>
      <c r="C5081" s="151" t="s">
        <v>26</v>
      </c>
      <c r="D5081" s="152" t="s">
        <v>10482</v>
      </c>
    </row>
    <row r="5082" spans="1:4" x14ac:dyDescent="0.3">
      <c r="A5082" s="151">
        <v>105155</v>
      </c>
      <c r="B5082" s="151" t="s">
        <v>10483</v>
      </c>
      <c r="C5082" s="151" t="s">
        <v>26</v>
      </c>
      <c r="D5082" s="152" t="s">
        <v>1725</v>
      </c>
    </row>
    <row r="5083" spans="1:4" x14ac:dyDescent="0.3">
      <c r="A5083" s="151">
        <v>105156</v>
      </c>
      <c r="B5083" s="151" t="s">
        <v>10484</v>
      </c>
      <c r="C5083" s="151" t="s">
        <v>26</v>
      </c>
      <c r="D5083" s="152" t="s">
        <v>10485</v>
      </c>
    </row>
    <row r="5084" spans="1:4" x14ac:dyDescent="0.3">
      <c r="A5084" s="151">
        <v>105157</v>
      </c>
      <c r="B5084" s="151" t="s">
        <v>10486</v>
      </c>
      <c r="C5084" s="151" t="s">
        <v>26</v>
      </c>
      <c r="D5084" s="152" t="s">
        <v>10487</v>
      </c>
    </row>
    <row r="5085" spans="1:4" x14ac:dyDescent="0.3">
      <c r="A5085" s="151">
        <v>105158</v>
      </c>
      <c r="B5085" s="151" t="s">
        <v>10488</v>
      </c>
      <c r="C5085" s="151" t="s">
        <v>26</v>
      </c>
      <c r="D5085" s="152" t="s">
        <v>10489</v>
      </c>
    </row>
    <row r="5086" spans="1:4" x14ac:dyDescent="0.3">
      <c r="A5086" s="151">
        <v>105159</v>
      </c>
      <c r="B5086" s="151" t="s">
        <v>10490</v>
      </c>
      <c r="C5086" s="151" t="s">
        <v>26</v>
      </c>
      <c r="D5086" s="152" t="s">
        <v>10491</v>
      </c>
    </row>
    <row r="5087" spans="1:4" x14ac:dyDescent="0.3">
      <c r="A5087" s="151">
        <v>105160</v>
      </c>
      <c r="B5087" s="151" t="s">
        <v>10492</v>
      </c>
      <c r="C5087" s="151" t="s">
        <v>26</v>
      </c>
      <c r="D5087" s="152" t="s">
        <v>10493</v>
      </c>
    </row>
    <row r="5088" spans="1:4" x14ac:dyDescent="0.3">
      <c r="A5088" s="151">
        <v>105161</v>
      </c>
      <c r="B5088" s="151" t="s">
        <v>10494</v>
      </c>
      <c r="C5088" s="151" t="s">
        <v>26</v>
      </c>
      <c r="D5088" s="152" t="s">
        <v>10165</v>
      </c>
    </row>
    <row r="5089" spans="1:4" x14ac:dyDescent="0.3">
      <c r="A5089" s="151">
        <v>105162</v>
      </c>
      <c r="B5089" s="151" t="s">
        <v>10495</v>
      </c>
      <c r="C5089" s="151" t="s">
        <v>26</v>
      </c>
      <c r="D5089" s="152" t="s">
        <v>10496</v>
      </c>
    </row>
    <row r="5090" spans="1:4" x14ac:dyDescent="0.3">
      <c r="A5090" s="151">
        <v>105163</v>
      </c>
      <c r="B5090" s="151" t="s">
        <v>10497</v>
      </c>
      <c r="C5090" s="151" t="s">
        <v>26</v>
      </c>
      <c r="D5090" s="152" t="s">
        <v>10498</v>
      </c>
    </row>
    <row r="5091" spans="1:4" x14ac:dyDescent="0.3">
      <c r="A5091" s="151">
        <v>105164</v>
      </c>
      <c r="B5091" s="151" t="s">
        <v>10499</v>
      </c>
      <c r="C5091" s="151" t="s">
        <v>26</v>
      </c>
      <c r="D5091" s="152" t="s">
        <v>6152</v>
      </c>
    </row>
    <row r="5092" spans="1:4" x14ac:dyDescent="0.3">
      <c r="A5092" s="151">
        <v>105165</v>
      </c>
      <c r="B5092" s="151" t="s">
        <v>10500</v>
      </c>
      <c r="C5092" s="151" t="s">
        <v>26</v>
      </c>
      <c r="D5092" s="152" t="s">
        <v>10501</v>
      </c>
    </row>
    <row r="5093" spans="1:4" x14ac:dyDescent="0.3">
      <c r="A5093" s="151">
        <v>105166</v>
      </c>
      <c r="B5093" s="151" t="s">
        <v>10502</v>
      </c>
      <c r="C5093" s="151" t="s">
        <v>26</v>
      </c>
      <c r="D5093" s="152" t="s">
        <v>6921</v>
      </c>
    </row>
    <row r="5094" spans="1:4" x14ac:dyDescent="0.3">
      <c r="A5094" s="151">
        <v>105167</v>
      </c>
      <c r="B5094" s="151" t="s">
        <v>10503</v>
      </c>
      <c r="C5094" s="151" t="s">
        <v>26</v>
      </c>
      <c r="D5094" s="152" t="s">
        <v>10504</v>
      </c>
    </row>
    <row r="5095" spans="1:4" x14ac:dyDescent="0.3">
      <c r="A5095" s="151">
        <v>105169</v>
      </c>
      <c r="B5095" s="151" t="s">
        <v>10505</v>
      </c>
      <c r="C5095" s="151" t="s">
        <v>26</v>
      </c>
      <c r="D5095" s="152" t="s">
        <v>10506</v>
      </c>
    </row>
    <row r="5096" spans="1:4" x14ac:dyDescent="0.3">
      <c r="A5096" s="151">
        <v>105170</v>
      </c>
      <c r="B5096" s="151" t="s">
        <v>10507</v>
      </c>
      <c r="C5096" s="151" t="s">
        <v>26</v>
      </c>
      <c r="D5096" s="152" t="s">
        <v>10508</v>
      </c>
    </row>
    <row r="5097" spans="1:4" x14ac:dyDescent="0.3">
      <c r="A5097" s="151">
        <v>105172</v>
      </c>
      <c r="B5097" s="151" t="s">
        <v>10509</v>
      </c>
      <c r="C5097" s="151" t="s">
        <v>26</v>
      </c>
      <c r="D5097" s="152" t="s">
        <v>10510</v>
      </c>
    </row>
    <row r="5098" spans="1:4" x14ac:dyDescent="0.3">
      <c r="A5098" s="151">
        <v>105173</v>
      </c>
      <c r="B5098" s="151" t="s">
        <v>10511</v>
      </c>
      <c r="C5098" s="151" t="s">
        <v>26</v>
      </c>
      <c r="D5098" s="152" t="s">
        <v>10512</v>
      </c>
    </row>
    <row r="5099" spans="1:4" x14ac:dyDescent="0.3">
      <c r="A5099" s="151">
        <v>105174</v>
      </c>
      <c r="B5099" s="151" t="s">
        <v>10513</v>
      </c>
      <c r="C5099" s="151" t="s">
        <v>26</v>
      </c>
      <c r="D5099" s="152" t="s">
        <v>10514</v>
      </c>
    </row>
    <row r="5100" spans="1:4" x14ac:dyDescent="0.3">
      <c r="A5100" s="151">
        <v>105175</v>
      </c>
      <c r="B5100" s="151" t="s">
        <v>10515</v>
      </c>
      <c r="C5100" s="151" t="s">
        <v>26</v>
      </c>
      <c r="D5100" s="152" t="s">
        <v>10516</v>
      </c>
    </row>
    <row r="5101" spans="1:4" x14ac:dyDescent="0.3">
      <c r="A5101" s="151">
        <v>105176</v>
      </c>
      <c r="B5101" s="151" t="s">
        <v>10517</v>
      </c>
      <c r="C5101" s="151" t="s">
        <v>26</v>
      </c>
      <c r="D5101" s="152" t="s">
        <v>5643</v>
      </c>
    </row>
    <row r="5102" spans="1:4" x14ac:dyDescent="0.3">
      <c r="A5102" s="151">
        <v>105177</v>
      </c>
      <c r="B5102" s="151" t="s">
        <v>10518</v>
      </c>
      <c r="C5102" s="151" t="s">
        <v>26</v>
      </c>
      <c r="D5102" s="152" t="s">
        <v>10519</v>
      </c>
    </row>
    <row r="5103" spans="1:4" x14ac:dyDescent="0.3">
      <c r="A5103" s="151">
        <v>105178</v>
      </c>
      <c r="B5103" s="151" t="s">
        <v>10520</v>
      </c>
      <c r="C5103" s="151" t="s">
        <v>26</v>
      </c>
      <c r="D5103" s="152" t="s">
        <v>10521</v>
      </c>
    </row>
    <row r="5104" spans="1:4" x14ac:dyDescent="0.3">
      <c r="A5104" s="151">
        <v>105179</v>
      </c>
      <c r="B5104" s="151" t="s">
        <v>10522</v>
      </c>
      <c r="C5104" s="151" t="s">
        <v>26</v>
      </c>
      <c r="D5104" s="152" t="s">
        <v>6845</v>
      </c>
    </row>
    <row r="5105" spans="1:4" x14ac:dyDescent="0.3">
      <c r="A5105" s="151">
        <v>105180</v>
      </c>
      <c r="B5105" s="151" t="s">
        <v>10523</v>
      </c>
      <c r="C5105" s="151" t="s">
        <v>26</v>
      </c>
      <c r="D5105" s="152" t="s">
        <v>10524</v>
      </c>
    </row>
    <row r="5106" spans="1:4" x14ac:dyDescent="0.3">
      <c r="A5106" s="151">
        <v>105181</v>
      </c>
      <c r="B5106" s="151" t="s">
        <v>10525</v>
      </c>
      <c r="C5106" s="151" t="s">
        <v>26</v>
      </c>
      <c r="D5106" s="152" t="s">
        <v>10526</v>
      </c>
    </row>
    <row r="5107" spans="1:4" x14ac:dyDescent="0.3">
      <c r="A5107" s="151">
        <v>105182</v>
      </c>
      <c r="B5107" s="151" t="s">
        <v>10527</v>
      </c>
      <c r="C5107" s="151" t="s">
        <v>26</v>
      </c>
      <c r="D5107" s="152" t="s">
        <v>10528</v>
      </c>
    </row>
    <row r="5108" spans="1:4" x14ac:dyDescent="0.3">
      <c r="A5108" s="151">
        <v>105183</v>
      </c>
      <c r="B5108" s="151" t="s">
        <v>10529</v>
      </c>
      <c r="C5108" s="151" t="s">
        <v>26</v>
      </c>
      <c r="D5108" s="152" t="s">
        <v>10530</v>
      </c>
    </row>
    <row r="5109" spans="1:4" x14ac:dyDescent="0.3">
      <c r="A5109" s="151">
        <v>105184</v>
      </c>
      <c r="B5109" s="151" t="s">
        <v>10531</v>
      </c>
      <c r="C5109" s="151" t="s">
        <v>26</v>
      </c>
      <c r="D5109" s="152" t="s">
        <v>10532</v>
      </c>
    </row>
    <row r="5110" spans="1:4" x14ac:dyDescent="0.3">
      <c r="A5110" s="151">
        <v>105189</v>
      </c>
      <c r="B5110" s="151" t="s">
        <v>10533</v>
      </c>
      <c r="C5110" s="151" t="s">
        <v>26</v>
      </c>
      <c r="D5110" s="152" t="s">
        <v>10534</v>
      </c>
    </row>
    <row r="5111" spans="1:4" x14ac:dyDescent="0.3">
      <c r="A5111" s="151">
        <v>105190</v>
      </c>
      <c r="B5111" s="151" t="s">
        <v>10535</v>
      </c>
      <c r="C5111" s="151" t="s">
        <v>26</v>
      </c>
      <c r="D5111" s="152" t="s">
        <v>5101</v>
      </c>
    </row>
    <row r="5112" spans="1:4" x14ac:dyDescent="0.3">
      <c r="A5112" s="151">
        <v>105193</v>
      </c>
      <c r="B5112" s="151" t="s">
        <v>10536</v>
      </c>
      <c r="C5112" s="151" t="s">
        <v>26</v>
      </c>
      <c r="D5112" s="152" t="s">
        <v>10537</v>
      </c>
    </row>
    <row r="5113" spans="1:4" x14ac:dyDescent="0.3">
      <c r="A5113" s="151">
        <v>105194</v>
      </c>
      <c r="B5113" s="151" t="s">
        <v>10538</v>
      </c>
      <c r="C5113" s="151" t="s">
        <v>26</v>
      </c>
      <c r="D5113" s="152" t="s">
        <v>10539</v>
      </c>
    </row>
    <row r="5114" spans="1:4" x14ac:dyDescent="0.3">
      <c r="A5114" s="151">
        <v>105195</v>
      </c>
      <c r="B5114" s="151" t="s">
        <v>10540</v>
      </c>
      <c r="C5114" s="151" t="s">
        <v>26</v>
      </c>
      <c r="D5114" s="152" t="s">
        <v>10541</v>
      </c>
    </row>
    <row r="5115" spans="1:4" x14ac:dyDescent="0.3">
      <c r="A5115" s="151">
        <v>105196</v>
      </c>
      <c r="B5115" s="151" t="s">
        <v>10542</v>
      </c>
      <c r="C5115" s="151" t="s">
        <v>26</v>
      </c>
      <c r="D5115" s="152" t="s">
        <v>10543</v>
      </c>
    </row>
    <row r="5116" spans="1:4" x14ac:dyDescent="0.3">
      <c r="A5116" s="151">
        <v>105197</v>
      </c>
      <c r="B5116" s="151" t="s">
        <v>10544</v>
      </c>
      <c r="C5116" s="151" t="s">
        <v>26</v>
      </c>
      <c r="D5116" s="152" t="s">
        <v>10545</v>
      </c>
    </row>
    <row r="5117" spans="1:4" x14ac:dyDescent="0.3">
      <c r="A5117" s="151">
        <v>105198</v>
      </c>
      <c r="B5117" s="151" t="s">
        <v>10546</v>
      </c>
      <c r="C5117" s="151" t="s">
        <v>26</v>
      </c>
      <c r="D5117" s="152" t="s">
        <v>10547</v>
      </c>
    </row>
    <row r="5118" spans="1:4" x14ac:dyDescent="0.3">
      <c r="A5118" s="151">
        <v>105199</v>
      </c>
      <c r="B5118" s="151" t="s">
        <v>10548</v>
      </c>
      <c r="C5118" s="151" t="s">
        <v>26</v>
      </c>
      <c r="D5118" s="152" t="s">
        <v>10549</v>
      </c>
    </row>
    <row r="5119" spans="1:4" x14ac:dyDescent="0.3">
      <c r="A5119" s="151">
        <v>105200</v>
      </c>
      <c r="B5119" s="151" t="s">
        <v>10550</v>
      </c>
      <c r="C5119" s="151" t="s">
        <v>26</v>
      </c>
      <c r="D5119" s="152" t="s">
        <v>10551</v>
      </c>
    </row>
    <row r="5120" spans="1:4" x14ac:dyDescent="0.3">
      <c r="A5120" s="151">
        <v>105201</v>
      </c>
      <c r="B5120" s="151" t="s">
        <v>10552</v>
      </c>
      <c r="C5120" s="151" t="s">
        <v>26</v>
      </c>
      <c r="D5120" s="152" t="s">
        <v>10553</v>
      </c>
    </row>
    <row r="5121" spans="1:4" x14ac:dyDescent="0.3">
      <c r="A5121" s="151">
        <v>105202</v>
      </c>
      <c r="B5121" s="151" t="s">
        <v>10554</v>
      </c>
      <c r="C5121" s="151" t="s">
        <v>26</v>
      </c>
      <c r="D5121" s="152" t="s">
        <v>10555</v>
      </c>
    </row>
    <row r="5122" spans="1:4" x14ac:dyDescent="0.3">
      <c r="A5122" s="151">
        <v>105203</v>
      </c>
      <c r="B5122" s="151" t="s">
        <v>10556</v>
      </c>
      <c r="C5122" s="151" t="s">
        <v>26</v>
      </c>
      <c r="D5122" s="152" t="s">
        <v>10557</v>
      </c>
    </row>
    <row r="5123" spans="1:4" x14ac:dyDescent="0.3">
      <c r="A5123" s="151">
        <v>105204</v>
      </c>
      <c r="B5123" s="151" t="s">
        <v>10558</v>
      </c>
      <c r="C5123" s="151" t="s">
        <v>26</v>
      </c>
      <c r="D5123" s="152" t="s">
        <v>10559</v>
      </c>
    </row>
    <row r="5124" spans="1:4" x14ac:dyDescent="0.3">
      <c r="A5124" s="151">
        <v>105205</v>
      </c>
      <c r="B5124" s="151" t="s">
        <v>10560</v>
      </c>
      <c r="C5124" s="151" t="s">
        <v>26</v>
      </c>
      <c r="D5124" s="152" t="s">
        <v>10561</v>
      </c>
    </row>
    <row r="5125" spans="1:4" x14ac:dyDescent="0.3">
      <c r="A5125" s="151">
        <v>105206</v>
      </c>
      <c r="B5125" s="151" t="s">
        <v>10562</v>
      </c>
      <c r="C5125" s="151" t="s">
        <v>26</v>
      </c>
      <c r="D5125" s="152" t="s">
        <v>10563</v>
      </c>
    </row>
    <row r="5126" spans="1:4" x14ac:dyDescent="0.3">
      <c r="A5126" s="151">
        <v>105207</v>
      </c>
      <c r="B5126" s="151" t="s">
        <v>10564</v>
      </c>
      <c r="C5126" s="151" t="s">
        <v>26</v>
      </c>
      <c r="D5126" s="152" t="s">
        <v>10565</v>
      </c>
    </row>
    <row r="5127" spans="1:4" x14ac:dyDescent="0.3">
      <c r="A5127" s="151">
        <v>105208</v>
      </c>
      <c r="B5127" s="151" t="s">
        <v>10566</v>
      </c>
      <c r="C5127" s="151" t="s">
        <v>26</v>
      </c>
      <c r="D5127" s="152" t="s">
        <v>10567</v>
      </c>
    </row>
    <row r="5128" spans="1:4" x14ac:dyDescent="0.3">
      <c r="A5128" s="151">
        <v>105209</v>
      </c>
      <c r="B5128" s="151" t="s">
        <v>10568</v>
      </c>
      <c r="C5128" s="151" t="s">
        <v>26</v>
      </c>
      <c r="D5128" s="152" t="s">
        <v>10569</v>
      </c>
    </row>
    <row r="5129" spans="1:4" x14ac:dyDescent="0.3">
      <c r="A5129" s="151">
        <v>105210</v>
      </c>
      <c r="B5129" s="151" t="s">
        <v>10570</v>
      </c>
      <c r="C5129" s="151" t="s">
        <v>26</v>
      </c>
      <c r="D5129" s="152" t="s">
        <v>10571</v>
      </c>
    </row>
    <row r="5130" spans="1:4" x14ac:dyDescent="0.3">
      <c r="A5130" s="151">
        <v>105211</v>
      </c>
      <c r="B5130" s="151" t="s">
        <v>10572</v>
      </c>
      <c r="C5130" s="151" t="s">
        <v>26</v>
      </c>
      <c r="D5130" s="152" t="s">
        <v>10573</v>
      </c>
    </row>
    <row r="5131" spans="1:4" x14ac:dyDescent="0.3">
      <c r="A5131" s="151">
        <v>105212</v>
      </c>
      <c r="B5131" s="151" t="s">
        <v>10574</v>
      </c>
      <c r="C5131" s="151" t="s">
        <v>26</v>
      </c>
      <c r="D5131" s="152" t="s">
        <v>10575</v>
      </c>
    </row>
    <row r="5132" spans="1:4" x14ac:dyDescent="0.3">
      <c r="A5132" s="151">
        <v>105213</v>
      </c>
      <c r="B5132" s="151" t="s">
        <v>10576</v>
      </c>
      <c r="C5132" s="151" t="s">
        <v>26</v>
      </c>
      <c r="D5132" s="152" t="s">
        <v>10577</v>
      </c>
    </row>
    <row r="5133" spans="1:4" x14ac:dyDescent="0.3">
      <c r="A5133" s="151">
        <v>105214</v>
      </c>
      <c r="B5133" s="151" t="s">
        <v>10578</v>
      </c>
      <c r="C5133" s="151" t="s">
        <v>26</v>
      </c>
      <c r="D5133" s="152" t="s">
        <v>10579</v>
      </c>
    </row>
    <row r="5134" spans="1:4" x14ac:dyDescent="0.3">
      <c r="A5134" s="151">
        <v>105215</v>
      </c>
      <c r="B5134" s="151" t="s">
        <v>10580</v>
      </c>
      <c r="C5134" s="151" t="s">
        <v>26</v>
      </c>
      <c r="D5134" s="152" t="s">
        <v>9035</v>
      </c>
    </row>
    <row r="5135" spans="1:4" x14ac:dyDescent="0.3">
      <c r="A5135" s="151">
        <v>105216</v>
      </c>
      <c r="B5135" s="151" t="s">
        <v>10581</v>
      </c>
      <c r="C5135" s="151" t="s">
        <v>26</v>
      </c>
      <c r="D5135" s="152" t="s">
        <v>10582</v>
      </c>
    </row>
    <row r="5136" spans="1:4" x14ac:dyDescent="0.3">
      <c r="A5136" s="151">
        <v>105217</v>
      </c>
      <c r="B5136" s="151" t="s">
        <v>10583</v>
      </c>
      <c r="C5136" s="151" t="s">
        <v>26</v>
      </c>
      <c r="D5136" s="152" t="s">
        <v>10584</v>
      </c>
    </row>
    <row r="5137" spans="1:4" x14ac:dyDescent="0.3">
      <c r="A5137" s="151">
        <v>105218</v>
      </c>
      <c r="B5137" s="151" t="s">
        <v>10585</v>
      </c>
      <c r="C5137" s="151" t="s">
        <v>26</v>
      </c>
      <c r="D5137" s="152" t="s">
        <v>2648</v>
      </c>
    </row>
    <row r="5138" spans="1:4" x14ac:dyDescent="0.3">
      <c r="A5138" s="151">
        <v>105219</v>
      </c>
      <c r="B5138" s="151" t="s">
        <v>10586</v>
      </c>
      <c r="C5138" s="151" t="s">
        <v>26</v>
      </c>
      <c r="D5138" s="152" t="s">
        <v>3095</v>
      </c>
    </row>
    <row r="5139" spans="1:4" x14ac:dyDescent="0.3">
      <c r="A5139" s="151">
        <v>105220</v>
      </c>
      <c r="B5139" s="151" t="s">
        <v>10587</v>
      </c>
      <c r="C5139" s="151" t="s">
        <v>26</v>
      </c>
      <c r="D5139" s="152" t="s">
        <v>10588</v>
      </c>
    </row>
    <row r="5140" spans="1:4" x14ac:dyDescent="0.3">
      <c r="A5140" s="151">
        <v>105221</v>
      </c>
      <c r="B5140" s="151" t="s">
        <v>10589</v>
      </c>
      <c r="C5140" s="151" t="s">
        <v>26</v>
      </c>
      <c r="D5140" s="152" t="s">
        <v>6998</v>
      </c>
    </row>
    <row r="5141" spans="1:4" x14ac:dyDescent="0.3">
      <c r="A5141" s="151">
        <v>105222</v>
      </c>
      <c r="B5141" s="151" t="s">
        <v>10590</v>
      </c>
      <c r="C5141" s="151" t="s">
        <v>26</v>
      </c>
      <c r="D5141" s="152" t="s">
        <v>10591</v>
      </c>
    </row>
    <row r="5142" spans="1:4" x14ac:dyDescent="0.3">
      <c r="A5142" s="151">
        <v>105223</v>
      </c>
      <c r="B5142" s="151" t="s">
        <v>10592</v>
      </c>
      <c r="C5142" s="151" t="s">
        <v>26</v>
      </c>
      <c r="D5142" s="152" t="s">
        <v>8277</v>
      </c>
    </row>
    <row r="5143" spans="1:4" x14ac:dyDescent="0.3">
      <c r="A5143" s="151">
        <v>105224</v>
      </c>
      <c r="B5143" s="151" t="s">
        <v>10593</v>
      </c>
      <c r="C5143" s="151" t="s">
        <v>26</v>
      </c>
      <c r="D5143" s="152" t="s">
        <v>10594</v>
      </c>
    </row>
    <row r="5144" spans="1:4" x14ac:dyDescent="0.3">
      <c r="A5144" s="151">
        <v>105225</v>
      </c>
      <c r="B5144" s="151" t="s">
        <v>10595</v>
      </c>
      <c r="C5144" s="151" t="s">
        <v>26</v>
      </c>
      <c r="D5144" s="152" t="s">
        <v>10596</v>
      </c>
    </row>
    <row r="5145" spans="1:4" x14ac:dyDescent="0.3">
      <c r="A5145" s="151">
        <v>105226</v>
      </c>
      <c r="B5145" s="151" t="s">
        <v>10597</v>
      </c>
      <c r="C5145" s="151" t="s">
        <v>26</v>
      </c>
      <c r="D5145" s="152" t="s">
        <v>10584</v>
      </c>
    </row>
    <row r="5146" spans="1:4" x14ac:dyDescent="0.3">
      <c r="A5146" s="151">
        <v>105227</v>
      </c>
      <c r="B5146" s="151" t="s">
        <v>10598</v>
      </c>
      <c r="C5146" s="151" t="s">
        <v>26</v>
      </c>
      <c r="D5146" s="152" t="s">
        <v>10599</v>
      </c>
    </row>
    <row r="5147" spans="1:4" x14ac:dyDescent="0.3">
      <c r="A5147" s="151">
        <v>105228</v>
      </c>
      <c r="B5147" s="151" t="s">
        <v>10600</v>
      </c>
      <c r="C5147" s="151" t="s">
        <v>26</v>
      </c>
      <c r="D5147" s="152" t="s">
        <v>10601</v>
      </c>
    </row>
    <row r="5148" spans="1:4" x14ac:dyDescent="0.3">
      <c r="A5148" s="151">
        <v>105229</v>
      </c>
      <c r="B5148" s="151" t="s">
        <v>10602</v>
      </c>
      <c r="C5148" s="151" t="s">
        <v>26</v>
      </c>
      <c r="D5148" s="152" t="s">
        <v>10603</v>
      </c>
    </row>
    <row r="5149" spans="1:4" x14ac:dyDescent="0.3">
      <c r="A5149" s="151">
        <v>105230</v>
      </c>
      <c r="B5149" s="151" t="s">
        <v>10604</v>
      </c>
      <c r="C5149" s="151" t="s">
        <v>26</v>
      </c>
      <c r="D5149" s="152" t="s">
        <v>7722</v>
      </c>
    </row>
    <row r="5150" spans="1:4" x14ac:dyDescent="0.3">
      <c r="A5150" s="151">
        <v>105231</v>
      </c>
      <c r="B5150" s="151" t="s">
        <v>10605</v>
      </c>
      <c r="C5150" s="151" t="s">
        <v>26</v>
      </c>
      <c r="D5150" s="152" t="s">
        <v>7639</v>
      </c>
    </row>
    <row r="5151" spans="1:4" x14ac:dyDescent="0.3">
      <c r="A5151" s="151">
        <v>105232</v>
      </c>
      <c r="B5151" s="151" t="s">
        <v>10606</v>
      </c>
      <c r="C5151" s="151" t="s">
        <v>26</v>
      </c>
      <c r="D5151" s="152" t="s">
        <v>10607</v>
      </c>
    </row>
    <row r="5152" spans="1:4" x14ac:dyDescent="0.3">
      <c r="A5152" s="151">
        <v>105233</v>
      </c>
      <c r="B5152" s="151" t="s">
        <v>10608</v>
      </c>
      <c r="C5152" s="151" t="s">
        <v>26</v>
      </c>
      <c r="D5152" s="152" t="s">
        <v>3392</v>
      </c>
    </row>
    <row r="5153" spans="1:4" x14ac:dyDescent="0.3">
      <c r="A5153" s="151">
        <v>105234</v>
      </c>
      <c r="B5153" s="151" t="s">
        <v>10609</v>
      </c>
      <c r="C5153" s="151" t="s">
        <v>26</v>
      </c>
      <c r="D5153" s="152" t="s">
        <v>8789</v>
      </c>
    </row>
    <row r="5154" spans="1:4" x14ac:dyDescent="0.3">
      <c r="A5154" s="151">
        <v>97895</v>
      </c>
      <c r="B5154" s="151" t="s">
        <v>10610</v>
      </c>
      <c r="C5154" s="151" t="s">
        <v>26</v>
      </c>
      <c r="D5154" s="152" t="s">
        <v>10611</v>
      </c>
    </row>
    <row r="5155" spans="1:4" x14ac:dyDescent="0.3">
      <c r="A5155" s="151">
        <v>97896</v>
      </c>
      <c r="B5155" s="151" t="s">
        <v>10612</v>
      </c>
      <c r="C5155" s="151" t="s">
        <v>26</v>
      </c>
      <c r="D5155" s="152" t="s">
        <v>10613</v>
      </c>
    </row>
    <row r="5156" spans="1:4" x14ac:dyDescent="0.3">
      <c r="A5156" s="151">
        <v>97897</v>
      </c>
      <c r="B5156" s="151" t="s">
        <v>10614</v>
      </c>
      <c r="C5156" s="151" t="s">
        <v>26</v>
      </c>
      <c r="D5156" s="152" t="s">
        <v>10615</v>
      </c>
    </row>
    <row r="5157" spans="1:4" x14ac:dyDescent="0.3">
      <c r="A5157" s="151">
        <v>97898</v>
      </c>
      <c r="B5157" s="151" t="s">
        <v>10616</v>
      </c>
      <c r="C5157" s="151" t="s">
        <v>26</v>
      </c>
      <c r="D5157" s="152" t="s">
        <v>10617</v>
      </c>
    </row>
    <row r="5158" spans="1:4" x14ac:dyDescent="0.3">
      <c r="A5158" s="151">
        <v>97900</v>
      </c>
      <c r="B5158" s="151" t="s">
        <v>10618</v>
      </c>
      <c r="C5158" s="151" t="s">
        <v>26</v>
      </c>
      <c r="D5158" s="152" t="s">
        <v>10619</v>
      </c>
    </row>
    <row r="5159" spans="1:4" x14ac:dyDescent="0.3">
      <c r="A5159" s="151">
        <v>97901</v>
      </c>
      <c r="B5159" s="151" t="s">
        <v>10620</v>
      </c>
      <c r="C5159" s="151" t="s">
        <v>26</v>
      </c>
      <c r="D5159" s="152" t="s">
        <v>10621</v>
      </c>
    </row>
    <row r="5160" spans="1:4" x14ac:dyDescent="0.3">
      <c r="A5160" s="151">
        <v>97902</v>
      </c>
      <c r="B5160" s="151" t="s">
        <v>10622</v>
      </c>
      <c r="C5160" s="151" t="s">
        <v>26</v>
      </c>
      <c r="D5160" s="152" t="s">
        <v>10623</v>
      </c>
    </row>
    <row r="5161" spans="1:4" x14ac:dyDescent="0.3">
      <c r="A5161" s="151">
        <v>97903</v>
      </c>
      <c r="B5161" s="151" t="s">
        <v>10624</v>
      </c>
      <c r="C5161" s="151" t="s">
        <v>26</v>
      </c>
      <c r="D5161" s="152" t="s">
        <v>10625</v>
      </c>
    </row>
    <row r="5162" spans="1:4" x14ac:dyDescent="0.3">
      <c r="A5162" s="151">
        <v>97904</v>
      </c>
      <c r="B5162" s="151" t="s">
        <v>10626</v>
      </c>
      <c r="C5162" s="151" t="s">
        <v>26</v>
      </c>
      <c r="D5162" s="152" t="s">
        <v>10627</v>
      </c>
    </row>
    <row r="5163" spans="1:4" x14ac:dyDescent="0.3">
      <c r="A5163" s="151">
        <v>97905</v>
      </c>
      <c r="B5163" s="151" t="s">
        <v>10628</v>
      </c>
      <c r="C5163" s="151" t="s">
        <v>26</v>
      </c>
      <c r="D5163" s="152" t="s">
        <v>10629</v>
      </c>
    </row>
    <row r="5164" spans="1:4" x14ac:dyDescent="0.3">
      <c r="A5164" s="151">
        <v>97906</v>
      </c>
      <c r="B5164" s="151" t="s">
        <v>10630</v>
      </c>
      <c r="C5164" s="151" t="s">
        <v>26</v>
      </c>
      <c r="D5164" s="152" t="s">
        <v>10631</v>
      </c>
    </row>
    <row r="5165" spans="1:4" x14ac:dyDescent="0.3">
      <c r="A5165" s="151">
        <v>97907</v>
      </c>
      <c r="B5165" s="151" t="s">
        <v>10632</v>
      </c>
      <c r="C5165" s="151" t="s">
        <v>26</v>
      </c>
      <c r="D5165" s="152" t="s">
        <v>10633</v>
      </c>
    </row>
    <row r="5166" spans="1:4" x14ac:dyDescent="0.3">
      <c r="A5166" s="151">
        <v>97908</v>
      </c>
      <c r="B5166" s="151" t="s">
        <v>10634</v>
      </c>
      <c r="C5166" s="151" t="s">
        <v>26</v>
      </c>
      <c r="D5166" s="152" t="s">
        <v>10635</v>
      </c>
    </row>
    <row r="5167" spans="1:4" x14ac:dyDescent="0.3">
      <c r="A5167" s="151">
        <v>98102</v>
      </c>
      <c r="B5167" s="151" t="s">
        <v>10636</v>
      </c>
      <c r="C5167" s="151" t="s">
        <v>26</v>
      </c>
      <c r="D5167" s="152" t="s">
        <v>10637</v>
      </c>
    </row>
    <row r="5168" spans="1:4" x14ac:dyDescent="0.3">
      <c r="A5168" s="151">
        <v>98104</v>
      </c>
      <c r="B5168" s="151" t="s">
        <v>10638</v>
      </c>
      <c r="C5168" s="151" t="s">
        <v>26</v>
      </c>
      <c r="D5168" s="152" t="s">
        <v>10639</v>
      </c>
    </row>
    <row r="5169" spans="1:4" x14ac:dyDescent="0.3">
      <c r="A5169" s="151">
        <v>98105</v>
      </c>
      <c r="B5169" s="151" t="s">
        <v>10640</v>
      </c>
      <c r="C5169" s="151" t="s">
        <v>26</v>
      </c>
      <c r="D5169" s="152" t="s">
        <v>10641</v>
      </c>
    </row>
    <row r="5170" spans="1:4" x14ac:dyDescent="0.3">
      <c r="A5170" s="151">
        <v>98106</v>
      </c>
      <c r="B5170" s="151" t="s">
        <v>10642</v>
      </c>
      <c r="C5170" s="151" t="s">
        <v>26</v>
      </c>
      <c r="D5170" s="152" t="s">
        <v>10643</v>
      </c>
    </row>
    <row r="5171" spans="1:4" x14ac:dyDescent="0.3">
      <c r="A5171" s="151">
        <v>98107</v>
      </c>
      <c r="B5171" s="151" t="s">
        <v>10644</v>
      </c>
      <c r="C5171" s="151" t="s">
        <v>26</v>
      </c>
      <c r="D5171" s="152" t="s">
        <v>10645</v>
      </c>
    </row>
    <row r="5172" spans="1:4" x14ac:dyDescent="0.3">
      <c r="A5172" s="151">
        <v>98108</v>
      </c>
      <c r="B5172" s="151" t="s">
        <v>10646</v>
      </c>
      <c r="C5172" s="151" t="s">
        <v>26</v>
      </c>
      <c r="D5172" s="152" t="s">
        <v>10647</v>
      </c>
    </row>
    <row r="5173" spans="1:4" x14ac:dyDescent="0.3">
      <c r="A5173" s="151">
        <v>99250</v>
      </c>
      <c r="B5173" s="151" t="s">
        <v>10648</v>
      </c>
      <c r="C5173" s="151" t="s">
        <v>26</v>
      </c>
      <c r="D5173" s="152" t="s">
        <v>10649</v>
      </c>
    </row>
    <row r="5174" spans="1:4" x14ac:dyDescent="0.3">
      <c r="A5174" s="151">
        <v>99251</v>
      </c>
      <c r="B5174" s="151" t="s">
        <v>10650</v>
      </c>
      <c r="C5174" s="151" t="s">
        <v>26</v>
      </c>
      <c r="D5174" s="152" t="s">
        <v>10651</v>
      </c>
    </row>
    <row r="5175" spans="1:4" x14ac:dyDescent="0.3">
      <c r="A5175" s="151">
        <v>99253</v>
      </c>
      <c r="B5175" s="151" t="s">
        <v>10652</v>
      </c>
      <c r="C5175" s="151" t="s">
        <v>26</v>
      </c>
      <c r="D5175" s="152" t="s">
        <v>10653</v>
      </c>
    </row>
    <row r="5176" spans="1:4" x14ac:dyDescent="0.3">
      <c r="A5176" s="151">
        <v>99255</v>
      </c>
      <c r="B5176" s="151" t="s">
        <v>10654</v>
      </c>
      <c r="C5176" s="151" t="s">
        <v>26</v>
      </c>
      <c r="D5176" s="152" t="s">
        <v>10655</v>
      </c>
    </row>
    <row r="5177" spans="1:4" x14ac:dyDescent="0.3">
      <c r="A5177" s="151">
        <v>99257</v>
      </c>
      <c r="B5177" s="151" t="s">
        <v>10656</v>
      </c>
      <c r="C5177" s="151" t="s">
        <v>26</v>
      </c>
      <c r="D5177" s="152" t="s">
        <v>10657</v>
      </c>
    </row>
    <row r="5178" spans="1:4" x14ac:dyDescent="0.3">
      <c r="A5178" s="151">
        <v>99258</v>
      </c>
      <c r="B5178" s="151" t="s">
        <v>10658</v>
      </c>
      <c r="C5178" s="151" t="s">
        <v>26</v>
      </c>
      <c r="D5178" s="152" t="s">
        <v>10659</v>
      </c>
    </row>
    <row r="5179" spans="1:4" x14ac:dyDescent="0.3">
      <c r="A5179" s="151">
        <v>99260</v>
      </c>
      <c r="B5179" s="151" t="s">
        <v>10660</v>
      </c>
      <c r="C5179" s="151" t="s">
        <v>26</v>
      </c>
      <c r="D5179" s="152" t="s">
        <v>10661</v>
      </c>
    </row>
    <row r="5180" spans="1:4" x14ac:dyDescent="0.3">
      <c r="A5180" s="151">
        <v>99262</v>
      </c>
      <c r="B5180" s="151" t="s">
        <v>10662</v>
      </c>
      <c r="C5180" s="151" t="s">
        <v>26</v>
      </c>
      <c r="D5180" s="152" t="s">
        <v>10663</v>
      </c>
    </row>
    <row r="5181" spans="1:4" x14ac:dyDescent="0.3">
      <c r="A5181" s="151">
        <v>99264</v>
      </c>
      <c r="B5181" s="151" t="s">
        <v>10664</v>
      </c>
      <c r="C5181" s="151" t="s">
        <v>26</v>
      </c>
      <c r="D5181" s="152" t="s">
        <v>10665</v>
      </c>
    </row>
    <row r="5182" spans="1:4" x14ac:dyDescent="0.3">
      <c r="A5182" s="151">
        <v>102587</v>
      </c>
      <c r="B5182" s="151" t="s">
        <v>10666</v>
      </c>
      <c r="C5182" s="151" t="s">
        <v>26</v>
      </c>
      <c r="D5182" s="152" t="s">
        <v>7718</v>
      </c>
    </row>
    <row r="5183" spans="1:4" x14ac:dyDescent="0.3">
      <c r="A5183" s="151">
        <v>102588</v>
      </c>
      <c r="B5183" s="151" t="s">
        <v>10667</v>
      </c>
      <c r="C5183" s="151" t="s">
        <v>26</v>
      </c>
      <c r="D5183" s="152" t="s">
        <v>3252</v>
      </c>
    </row>
    <row r="5184" spans="1:4" x14ac:dyDescent="0.3">
      <c r="A5184" s="151">
        <v>102589</v>
      </c>
      <c r="B5184" s="151" t="s">
        <v>10668</v>
      </c>
      <c r="C5184" s="151" t="s">
        <v>26</v>
      </c>
      <c r="D5184" s="152" t="s">
        <v>10669</v>
      </c>
    </row>
    <row r="5185" spans="1:4" x14ac:dyDescent="0.3">
      <c r="A5185" s="151">
        <v>102590</v>
      </c>
      <c r="B5185" s="151" t="s">
        <v>10670</v>
      </c>
      <c r="C5185" s="151" t="s">
        <v>26</v>
      </c>
      <c r="D5185" s="152" t="s">
        <v>10671</v>
      </c>
    </row>
    <row r="5186" spans="1:4" x14ac:dyDescent="0.3">
      <c r="A5186" s="151">
        <v>102591</v>
      </c>
      <c r="B5186" s="151" t="s">
        <v>10672</v>
      </c>
      <c r="C5186" s="151" t="s">
        <v>26</v>
      </c>
      <c r="D5186" s="152" t="s">
        <v>10673</v>
      </c>
    </row>
    <row r="5187" spans="1:4" x14ac:dyDescent="0.3">
      <c r="A5187" s="151">
        <v>102592</v>
      </c>
      <c r="B5187" s="151" t="s">
        <v>10674</v>
      </c>
      <c r="C5187" s="151" t="s">
        <v>26</v>
      </c>
      <c r="D5187" s="152" t="s">
        <v>10675</v>
      </c>
    </row>
    <row r="5188" spans="1:4" x14ac:dyDescent="0.3">
      <c r="A5188" s="151">
        <v>102593</v>
      </c>
      <c r="B5188" s="151" t="s">
        <v>10676</v>
      </c>
      <c r="C5188" s="151" t="s">
        <v>26</v>
      </c>
      <c r="D5188" s="152" t="s">
        <v>10677</v>
      </c>
    </row>
    <row r="5189" spans="1:4" x14ac:dyDescent="0.3">
      <c r="A5189" s="151">
        <v>102594</v>
      </c>
      <c r="B5189" s="151" t="s">
        <v>10678</v>
      </c>
      <c r="C5189" s="151" t="s">
        <v>26</v>
      </c>
      <c r="D5189" s="152" t="s">
        <v>2623</v>
      </c>
    </row>
    <row r="5190" spans="1:4" x14ac:dyDescent="0.3">
      <c r="A5190" s="151">
        <v>102595</v>
      </c>
      <c r="B5190" s="151" t="s">
        <v>10679</v>
      </c>
      <c r="C5190" s="151" t="s">
        <v>26</v>
      </c>
      <c r="D5190" s="152" t="s">
        <v>1569</v>
      </c>
    </row>
    <row r="5191" spans="1:4" x14ac:dyDescent="0.3">
      <c r="A5191" s="151">
        <v>102596</v>
      </c>
      <c r="B5191" s="151" t="s">
        <v>10680</v>
      </c>
      <c r="C5191" s="151" t="s">
        <v>26</v>
      </c>
      <c r="D5191" s="152" t="s">
        <v>10681</v>
      </c>
    </row>
    <row r="5192" spans="1:4" x14ac:dyDescent="0.3">
      <c r="A5192" s="151">
        <v>102597</v>
      </c>
      <c r="B5192" s="151" t="s">
        <v>10682</v>
      </c>
      <c r="C5192" s="151" t="s">
        <v>26</v>
      </c>
      <c r="D5192" s="152" t="s">
        <v>10683</v>
      </c>
    </row>
    <row r="5193" spans="1:4" x14ac:dyDescent="0.3">
      <c r="A5193" s="151">
        <v>102598</v>
      </c>
      <c r="B5193" s="151" t="s">
        <v>10684</v>
      </c>
      <c r="C5193" s="151" t="s">
        <v>26</v>
      </c>
      <c r="D5193" s="152" t="s">
        <v>10685</v>
      </c>
    </row>
    <row r="5194" spans="1:4" x14ac:dyDescent="0.3">
      <c r="A5194" s="151">
        <v>102599</v>
      </c>
      <c r="B5194" s="151" t="s">
        <v>10686</v>
      </c>
      <c r="C5194" s="151" t="s">
        <v>26</v>
      </c>
      <c r="D5194" s="152" t="s">
        <v>6844</v>
      </c>
    </row>
    <row r="5195" spans="1:4" x14ac:dyDescent="0.3">
      <c r="A5195" s="151">
        <v>102600</v>
      </c>
      <c r="B5195" s="151" t="s">
        <v>10687</v>
      </c>
      <c r="C5195" s="151" t="s">
        <v>26</v>
      </c>
      <c r="D5195" s="152" t="s">
        <v>6753</v>
      </c>
    </row>
    <row r="5196" spans="1:4" x14ac:dyDescent="0.3">
      <c r="A5196" s="151">
        <v>102601</v>
      </c>
      <c r="B5196" s="151" t="s">
        <v>10688</v>
      </c>
      <c r="C5196" s="151" t="s">
        <v>26</v>
      </c>
      <c r="D5196" s="152" t="s">
        <v>10689</v>
      </c>
    </row>
    <row r="5197" spans="1:4" x14ac:dyDescent="0.3">
      <c r="A5197" s="151">
        <v>102602</v>
      </c>
      <c r="B5197" s="151" t="s">
        <v>10690</v>
      </c>
      <c r="C5197" s="151" t="s">
        <v>26</v>
      </c>
      <c r="D5197" s="152" t="s">
        <v>6119</v>
      </c>
    </row>
    <row r="5198" spans="1:4" x14ac:dyDescent="0.3">
      <c r="A5198" s="151">
        <v>102603</v>
      </c>
      <c r="B5198" s="151" t="s">
        <v>10691</v>
      </c>
      <c r="C5198" s="151" t="s">
        <v>26</v>
      </c>
      <c r="D5198" s="152" t="s">
        <v>10306</v>
      </c>
    </row>
    <row r="5199" spans="1:4" x14ac:dyDescent="0.3">
      <c r="A5199" s="151">
        <v>102604</v>
      </c>
      <c r="B5199" s="151" t="s">
        <v>10692</v>
      </c>
      <c r="C5199" s="151" t="s">
        <v>26</v>
      </c>
      <c r="D5199" s="152" t="s">
        <v>6767</v>
      </c>
    </row>
    <row r="5200" spans="1:4" x14ac:dyDescent="0.3">
      <c r="A5200" s="151">
        <v>102605</v>
      </c>
      <c r="B5200" s="151" t="s">
        <v>10693</v>
      </c>
      <c r="C5200" s="151" t="s">
        <v>26</v>
      </c>
      <c r="D5200" s="152" t="s">
        <v>10694</v>
      </c>
    </row>
    <row r="5201" spans="1:4" x14ac:dyDescent="0.3">
      <c r="A5201" s="151">
        <v>102606</v>
      </c>
      <c r="B5201" s="151" t="s">
        <v>10695</v>
      </c>
      <c r="C5201" s="151" t="s">
        <v>26</v>
      </c>
      <c r="D5201" s="152" t="s">
        <v>10696</v>
      </c>
    </row>
    <row r="5202" spans="1:4" x14ac:dyDescent="0.3">
      <c r="A5202" s="151">
        <v>102607</v>
      </c>
      <c r="B5202" s="151" t="s">
        <v>10697</v>
      </c>
      <c r="C5202" s="151" t="s">
        <v>26</v>
      </c>
      <c r="D5202" s="152" t="s">
        <v>10698</v>
      </c>
    </row>
    <row r="5203" spans="1:4" x14ac:dyDescent="0.3">
      <c r="A5203" s="151">
        <v>102608</v>
      </c>
      <c r="B5203" s="151" t="s">
        <v>10699</v>
      </c>
      <c r="C5203" s="151" t="s">
        <v>26</v>
      </c>
      <c r="D5203" s="152" t="s">
        <v>10700</v>
      </c>
    </row>
    <row r="5204" spans="1:4" x14ac:dyDescent="0.3">
      <c r="A5204" s="151">
        <v>102609</v>
      </c>
      <c r="B5204" s="151" t="s">
        <v>10701</v>
      </c>
      <c r="C5204" s="151" t="s">
        <v>26</v>
      </c>
      <c r="D5204" s="152" t="s">
        <v>10702</v>
      </c>
    </row>
    <row r="5205" spans="1:4" x14ac:dyDescent="0.3">
      <c r="A5205" s="151">
        <v>102610</v>
      </c>
      <c r="B5205" s="151" t="s">
        <v>10703</v>
      </c>
      <c r="C5205" s="151" t="s">
        <v>26</v>
      </c>
      <c r="D5205" s="152" t="s">
        <v>10704</v>
      </c>
    </row>
    <row r="5206" spans="1:4" x14ac:dyDescent="0.3">
      <c r="A5206" s="151">
        <v>102611</v>
      </c>
      <c r="B5206" s="151" t="s">
        <v>10705</v>
      </c>
      <c r="C5206" s="151" t="s">
        <v>26</v>
      </c>
      <c r="D5206" s="152" t="s">
        <v>10706</v>
      </c>
    </row>
    <row r="5207" spans="1:4" x14ac:dyDescent="0.3">
      <c r="A5207" s="151">
        <v>102612</v>
      </c>
      <c r="B5207" s="151" t="s">
        <v>10707</v>
      </c>
      <c r="C5207" s="151" t="s">
        <v>26</v>
      </c>
      <c r="D5207" s="152" t="s">
        <v>10708</v>
      </c>
    </row>
    <row r="5208" spans="1:4" x14ac:dyDescent="0.3">
      <c r="A5208" s="151">
        <v>102613</v>
      </c>
      <c r="B5208" s="151" t="s">
        <v>10709</v>
      </c>
      <c r="C5208" s="151" t="s">
        <v>26</v>
      </c>
      <c r="D5208" s="152" t="s">
        <v>10710</v>
      </c>
    </row>
    <row r="5209" spans="1:4" x14ac:dyDescent="0.3">
      <c r="A5209" s="151">
        <v>102614</v>
      </c>
      <c r="B5209" s="151" t="s">
        <v>10711</v>
      </c>
      <c r="C5209" s="151" t="s">
        <v>26</v>
      </c>
      <c r="D5209" s="152" t="s">
        <v>10712</v>
      </c>
    </row>
    <row r="5210" spans="1:4" x14ac:dyDescent="0.3">
      <c r="A5210" s="151">
        <v>102615</v>
      </c>
      <c r="B5210" s="151" t="s">
        <v>10713</v>
      </c>
      <c r="C5210" s="151" t="s">
        <v>26</v>
      </c>
      <c r="D5210" s="152" t="s">
        <v>10714</v>
      </c>
    </row>
    <row r="5211" spans="1:4" x14ac:dyDescent="0.3">
      <c r="A5211" s="151">
        <v>102616</v>
      </c>
      <c r="B5211" s="151" t="s">
        <v>10715</v>
      </c>
      <c r="C5211" s="151" t="s">
        <v>26</v>
      </c>
      <c r="D5211" s="152" t="s">
        <v>10716</v>
      </c>
    </row>
    <row r="5212" spans="1:4" x14ac:dyDescent="0.3">
      <c r="A5212" s="151">
        <v>102617</v>
      </c>
      <c r="B5212" s="151" t="s">
        <v>10717</v>
      </c>
      <c r="C5212" s="151" t="s">
        <v>26</v>
      </c>
      <c r="D5212" s="152" t="s">
        <v>10718</v>
      </c>
    </row>
    <row r="5213" spans="1:4" x14ac:dyDescent="0.3">
      <c r="A5213" s="151">
        <v>102618</v>
      </c>
      <c r="B5213" s="151" t="s">
        <v>10719</v>
      </c>
      <c r="C5213" s="151" t="s">
        <v>26</v>
      </c>
      <c r="D5213" s="152" t="s">
        <v>10720</v>
      </c>
    </row>
    <row r="5214" spans="1:4" x14ac:dyDescent="0.3">
      <c r="A5214" s="151">
        <v>102619</v>
      </c>
      <c r="B5214" s="151" t="s">
        <v>10721</v>
      </c>
      <c r="C5214" s="151" t="s">
        <v>26</v>
      </c>
      <c r="D5214" s="152" t="s">
        <v>10722</v>
      </c>
    </row>
    <row r="5215" spans="1:4" x14ac:dyDescent="0.3">
      <c r="A5215" s="151">
        <v>102620</v>
      </c>
      <c r="B5215" s="151" t="s">
        <v>10723</v>
      </c>
      <c r="C5215" s="151" t="s">
        <v>26</v>
      </c>
      <c r="D5215" s="152" t="s">
        <v>10724</v>
      </c>
    </row>
    <row r="5216" spans="1:4" x14ac:dyDescent="0.3">
      <c r="A5216" s="151">
        <v>102621</v>
      </c>
      <c r="B5216" s="151" t="s">
        <v>10725</v>
      </c>
      <c r="C5216" s="151" t="s">
        <v>26</v>
      </c>
      <c r="D5216" s="152" t="s">
        <v>10726</v>
      </c>
    </row>
    <row r="5217" spans="1:4" x14ac:dyDescent="0.3">
      <c r="A5217" s="151">
        <v>102622</v>
      </c>
      <c r="B5217" s="151" t="s">
        <v>10727</v>
      </c>
      <c r="C5217" s="151" t="s">
        <v>26</v>
      </c>
      <c r="D5217" s="152" t="s">
        <v>10728</v>
      </c>
    </row>
    <row r="5218" spans="1:4" x14ac:dyDescent="0.3">
      <c r="A5218" s="151">
        <v>102623</v>
      </c>
      <c r="B5218" s="151" t="s">
        <v>10729</v>
      </c>
      <c r="C5218" s="151" t="s">
        <v>26</v>
      </c>
      <c r="D5218" s="152" t="s">
        <v>10730</v>
      </c>
    </row>
    <row r="5219" spans="1:4" x14ac:dyDescent="0.3">
      <c r="A5219" s="151">
        <v>89482</v>
      </c>
      <c r="B5219" s="151" t="s">
        <v>10731</v>
      </c>
      <c r="C5219" s="151" t="s">
        <v>26</v>
      </c>
      <c r="D5219" s="152" t="s">
        <v>10732</v>
      </c>
    </row>
    <row r="5220" spans="1:4" x14ac:dyDescent="0.3">
      <c r="A5220" s="151">
        <v>89491</v>
      </c>
      <c r="B5220" s="151" t="s">
        <v>10733</v>
      </c>
      <c r="C5220" s="151" t="s">
        <v>26</v>
      </c>
      <c r="D5220" s="152" t="s">
        <v>9639</v>
      </c>
    </row>
    <row r="5221" spans="1:4" x14ac:dyDescent="0.3">
      <c r="A5221" s="151">
        <v>89495</v>
      </c>
      <c r="B5221" s="151" t="s">
        <v>10734</v>
      </c>
      <c r="C5221" s="151" t="s">
        <v>26</v>
      </c>
      <c r="D5221" s="152" t="s">
        <v>7117</v>
      </c>
    </row>
    <row r="5222" spans="1:4" x14ac:dyDescent="0.3">
      <c r="A5222" s="151">
        <v>89707</v>
      </c>
      <c r="B5222" s="151" t="s">
        <v>388</v>
      </c>
      <c r="C5222" s="151" t="s">
        <v>26</v>
      </c>
      <c r="D5222" s="152" t="s">
        <v>10109</v>
      </c>
    </row>
    <row r="5223" spans="1:4" x14ac:dyDescent="0.3">
      <c r="A5223" s="151">
        <v>89708</v>
      </c>
      <c r="B5223" s="151" t="s">
        <v>389</v>
      </c>
      <c r="C5223" s="151" t="s">
        <v>26</v>
      </c>
      <c r="D5223" s="152" t="s">
        <v>10735</v>
      </c>
    </row>
    <row r="5224" spans="1:4" x14ac:dyDescent="0.3">
      <c r="A5224" s="151">
        <v>89709</v>
      </c>
      <c r="B5224" s="151" t="s">
        <v>230</v>
      </c>
      <c r="C5224" s="151" t="s">
        <v>26</v>
      </c>
      <c r="D5224" s="152" t="s">
        <v>8588</v>
      </c>
    </row>
    <row r="5225" spans="1:4" x14ac:dyDescent="0.3">
      <c r="A5225" s="151">
        <v>89710</v>
      </c>
      <c r="B5225" s="151" t="s">
        <v>10736</v>
      </c>
      <c r="C5225" s="151" t="s">
        <v>26</v>
      </c>
      <c r="D5225" s="152" t="s">
        <v>10737</v>
      </c>
    </row>
    <row r="5226" spans="1:4" x14ac:dyDescent="0.3">
      <c r="A5226" s="151">
        <v>104326</v>
      </c>
      <c r="B5226" s="151" t="s">
        <v>10738</v>
      </c>
      <c r="C5226" s="151" t="s">
        <v>26</v>
      </c>
      <c r="D5226" s="152" t="s">
        <v>8734</v>
      </c>
    </row>
    <row r="5227" spans="1:4" x14ac:dyDescent="0.3">
      <c r="A5227" s="151">
        <v>104327</v>
      </c>
      <c r="B5227" s="151" t="s">
        <v>10739</v>
      </c>
      <c r="C5227" s="151" t="s">
        <v>26</v>
      </c>
      <c r="D5227" s="152" t="s">
        <v>7600</v>
      </c>
    </row>
    <row r="5228" spans="1:4" x14ac:dyDescent="0.3">
      <c r="A5228" s="151">
        <v>104328</v>
      </c>
      <c r="B5228" s="151" t="s">
        <v>121</v>
      </c>
      <c r="C5228" s="151" t="s">
        <v>26</v>
      </c>
      <c r="D5228" s="152" t="s">
        <v>10740</v>
      </c>
    </row>
    <row r="5229" spans="1:4" x14ac:dyDescent="0.3">
      <c r="A5229" s="151">
        <v>104329</v>
      </c>
      <c r="B5229" s="151" t="s">
        <v>10741</v>
      </c>
      <c r="C5229" s="151" t="s">
        <v>26</v>
      </c>
      <c r="D5229" s="152" t="s">
        <v>10742</v>
      </c>
    </row>
    <row r="5230" spans="1:4" x14ac:dyDescent="0.3">
      <c r="A5230" s="151">
        <v>86872</v>
      </c>
      <c r="B5230" s="151" t="s">
        <v>10743</v>
      </c>
      <c r="C5230" s="151" t="s">
        <v>26</v>
      </c>
      <c r="D5230" s="152" t="s">
        <v>10744</v>
      </c>
    </row>
    <row r="5231" spans="1:4" x14ac:dyDescent="0.3">
      <c r="A5231" s="151">
        <v>86874</v>
      </c>
      <c r="B5231" s="151" t="s">
        <v>10745</v>
      </c>
      <c r="C5231" s="151" t="s">
        <v>26</v>
      </c>
      <c r="D5231" s="152" t="s">
        <v>10746</v>
      </c>
    </row>
    <row r="5232" spans="1:4" x14ac:dyDescent="0.3">
      <c r="A5232" s="151">
        <v>86875</v>
      </c>
      <c r="B5232" s="151" t="s">
        <v>10747</v>
      </c>
      <c r="C5232" s="151" t="s">
        <v>26</v>
      </c>
      <c r="D5232" s="152" t="s">
        <v>10748</v>
      </c>
    </row>
    <row r="5233" spans="1:4" x14ac:dyDescent="0.3">
      <c r="A5233" s="151">
        <v>86876</v>
      </c>
      <c r="B5233" s="151" t="s">
        <v>10749</v>
      </c>
      <c r="C5233" s="151" t="s">
        <v>26</v>
      </c>
      <c r="D5233" s="152" t="s">
        <v>10750</v>
      </c>
    </row>
    <row r="5234" spans="1:4" x14ac:dyDescent="0.3">
      <c r="A5234" s="151">
        <v>86877</v>
      </c>
      <c r="B5234" s="151" t="s">
        <v>10751</v>
      </c>
      <c r="C5234" s="151" t="s">
        <v>26</v>
      </c>
      <c r="D5234" s="152" t="s">
        <v>10752</v>
      </c>
    </row>
    <row r="5235" spans="1:4" x14ac:dyDescent="0.3">
      <c r="A5235" s="151">
        <v>86878</v>
      </c>
      <c r="B5235" s="151" t="s">
        <v>10753</v>
      </c>
      <c r="C5235" s="151" t="s">
        <v>26</v>
      </c>
      <c r="D5235" s="152" t="s">
        <v>10754</v>
      </c>
    </row>
    <row r="5236" spans="1:4" x14ac:dyDescent="0.3">
      <c r="A5236" s="151">
        <v>86879</v>
      </c>
      <c r="B5236" s="151" t="s">
        <v>769</v>
      </c>
      <c r="C5236" s="151" t="s">
        <v>26</v>
      </c>
      <c r="D5236" s="152" t="s">
        <v>2453</v>
      </c>
    </row>
    <row r="5237" spans="1:4" x14ac:dyDescent="0.3">
      <c r="A5237" s="151">
        <v>86880</v>
      </c>
      <c r="B5237" s="151" t="s">
        <v>10755</v>
      </c>
      <c r="C5237" s="151" t="s">
        <v>26</v>
      </c>
      <c r="D5237" s="152" t="s">
        <v>7002</v>
      </c>
    </row>
    <row r="5238" spans="1:4" x14ac:dyDescent="0.3">
      <c r="A5238" s="151">
        <v>86881</v>
      </c>
      <c r="B5238" s="151" t="s">
        <v>10756</v>
      </c>
      <c r="C5238" s="151" t="s">
        <v>26</v>
      </c>
      <c r="D5238" s="152" t="s">
        <v>10757</v>
      </c>
    </row>
    <row r="5239" spans="1:4" x14ac:dyDescent="0.3">
      <c r="A5239" s="151">
        <v>86882</v>
      </c>
      <c r="B5239" s="151" t="s">
        <v>770</v>
      </c>
      <c r="C5239" s="151" t="s">
        <v>26</v>
      </c>
      <c r="D5239" s="152" t="s">
        <v>10758</v>
      </c>
    </row>
    <row r="5240" spans="1:4" x14ac:dyDescent="0.3">
      <c r="A5240" s="151">
        <v>86883</v>
      </c>
      <c r="B5240" s="151" t="s">
        <v>182</v>
      </c>
      <c r="C5240" s="151" t="s">
        <v>26</v>
      </c>
      <c r="D5240" s="152" t="s">
        <v>10759</v>
      </c>
    </row>
    <row r="5241" spans="1:4" x14ac:dyDescent="0.3">
      <c r="A5241" s="151">
        <v>86884</v>
      </c>
      <c r="B5241" s="151" t="s">
        <v>10760</v>
      </c>
      <c r="C5241" s="151" t="s">
        <v>26</v>
      </c>
      <c r="D5241" s="152" t="s">
        <v>8353</v>
      </c>
    </row>
    <row r="5242" spans="1:4" x14ac:dyDescent="0.3">
      <c r="A5242" s="151">
        <v>86885</v>
      </c>
      <c r="B5242" s="151" t="s">
        <v>10761</v>
      </c>
      <c r="C5242" s="151" t="s">
        <v>26</v>
      </c>
      <c r="D5242" s="152" t="s">
        <v>6218</v>
      </c>
    </row>
    <row r="5243" spans="1:4" x14ac:dyDescent="0.3">
      <c r="A5243" s="151">
        <v>86886</v>
      </c>
      <c r="B5243" s="151" t="s">
        <v>10762</v>
      </c>
      <c r="C5243" s="151" t="s">
        <v>26</v>
      </c>
      <c r="D5243" s="152" t="s">
        <v>10763</v>
      </c>
    </row>
    <row r="5244" spans="1:4" x14ac:dyDescent="0.3">
      <c r="A5244" s="151">
        <v>86887</v>
      </c>
      <c r="B5244" s="151" t="s">
        <v>10764</v>
      </c>
      <c r="C5244" s="151" t="s">
        <v>26</v>
      </c>
      <c r="D5244" s="152" t="s">
        <v>1772</v>
      </c>
    </row>
    <row r="5245" spans="1:4" x14ac:dyDescent="0.3">
      <c r="A5245" s="151">
        <v>86888</v>
      </c>
      <c r="B5245" s="151" t="s">
        <v>10765</v>
      </c>
      <c r="C5245" s="151" t="s">
        <v>26</v>
      </c>
      <c r="D5245" s="152" t="s">
        <v>10766</v>
      </c>
    </row>
    <row r="5246" spans="1:4" x14ac:dyDescent="0.3">
      <c r="A5246" s="151">
        <v>86889</v>
      </c>
      <c r="B5246" s="151" t="s">
        <v>10767</v>
      </c>
      <c r="C5246" s="151" t="s">
        <v>26</v>
      </c>
      <c r="D5246" s="152" t="s">
        <v>10768</v>
      </c>
    </row>
    <row r="5247" spans="1:4" x14ac:dyDescent="0.3">
      <c r="A5247" s="151">
        <v>86893</v>
      </c>
      <c r="B5247" s="151" t="s">
        <v>10769</v>
      </c>
      <c r="C5247" s="151" t="s">
        <v>26</v>
      </c>
      <c r="D5247" s="152" t="s">
        <v>10770</v>
      </c>
    </row>
    <row r="5248" spans="1:4" x14ac:dyDescent="0.3">
      <c r="A5248" s="151">
        <v>86894</v>
      </c>
      <c r="B5248" s="151" t="s">
        <v>10771</v>
      </c>
      <c r="C5248" s="151" t="s">
        <v>26</v>
      </c>
      <c r="D5248" s="152" t="s">
        <v>10772</v>
      </c>
    </row>
    <row r="5249" spans="1:4" x14ac:dyDescent="0.3">
      <c r="A5249" s="151">
        <v>86895</v>
      </c>
      <c r="B5249" s="151" t="s">
        <v>10773</v>
      </c>
      <c r="C5249" s="151" t="s">
        <v>26</v>
      </c>
      <c r="D5249" s="152" t="s">
        <v>10774</v>
      </c>
    </row>
    <row r="5250" spans="1:4" x14ac:dyDescent="0.3">
      <c r="A5250" s="151">
        <v>86899</v>
      </c>
      <c r="B5250" s="151" t="s">
        <v>10775</v>
      </c>
      <c r="C5250" s="151" t="s">
        <v>26</v>
      </c>
      <c r="D5250" s="152" t="s">
        <v>10776</v>
      </c>
    </row>
    <row r="5251" spans="1:4" x14ac:dyDescent="0.3">
      <c r="A5251" s="151">
        <v>86900</v>
      </c>
      <c r="B5251" s="151" t="s">
        <v>706</v>
      </c>
      <c r="C5251" s="151" t="s">
        <v>26</v>
      </c>
      <c r="D5251" s="152" t="s">
        <v>10777</v>
      </c>
    </row>
    <row r="5252" spans="1:4" x14ac:dyDescent="0.3">
      <c r="A5252" s="151">
        <v>86901</v>
      </c>
      <c r="B5252" s="151" t="s">
        <v>628</v>
      </c>
      <c r="C5252" s="151" t="s">
        <v>26</v>
      </c>
      <c r="D5252" s="152" t="s">
        <v>10778</v>
      </c>
    </row>
    <row r="5253" spans="1:4" x14ac:dyDescent="0.3">
      <c r="A5253" s="151">
        <v>86902</v>
      </c>
      <c r="B5253" s="151" t="s">
        <v>10779</v>
      </c>
      <c r="C5253" s="151" t="s">
        <v>26</v>
      </c>
      <c r="D5253" s="152" t="s">
        <v>10780</v>
      </c>
    </row>
    <row r="5254" spans="1:4" x14ac:dyDescent="0.3">
      <c r="A5254" s="151">
        <v>86903</v>
      </c>
      <c r="B5254" s="151" t="s">
        <v>10781</v>
      </c>
      <c r="C5254" s="151" t="s">
        <v>26</v>
      </c>
      <c r="D5254" s="152" t="s">
        <v>10782</v>
      </c>
    </row>
    <row r="5255" spans="1:4" x14ac:dyDescent="0.3">
      <c r="A5255" s="151">
        <v>86904</v>
      </c>
      <c r="B5255" s="151" t="s">
        <v>10783</v>
      </c>
      <c r="C5255" s="151" t="s">
        <v>26</v>
      </c>
      <c r="D5255" s="152" t="s">
        <v>10784</v>
      </c>
    </row>
    <row r="5256" spans="1:4" x14ac:dyDescent="0.3">
      <c r="A5256" s="151">
        <v>86905</v>
      </c>
      <c r="B5256" s="151" t="s">
        <v>10785</v>
      </c>
      <c r="C5256" s="151" t="s">
        <v>26</v>
      </c>
      <c r="D5256" s="152" t="s">
        <v>10786</v>
      </c>
    </row>
    <row r="5257" spans="1:4" x14ac:dyDescent="0.3">
      <c r="A5257" s="151">
        <v>86906</v>
      </c>
      <c r="B5257" s="151" t="s">
        <v>10787</v>
      </c>
      <c r="C5257" s="151" t="s">
        <v>26</v>
      </c>
      <c r="D5257" s="152" t="s">
        <v>10788</v>
      </c>
    </row>
    <row r="5258" spans="1:4" x14ac:dyDescent="0.3">
      <c r="A5258" s="151">
        <v>86908</v>
      </c>
      <c r="B5258" s="151" t="s">
        <v>10789</v>
      </c>
      <c r="C5258" s="151" t="s">
        <v>26</v>
      </c>
      <c r="D5258" s="152" t="s">
        <v>10790</v>
      </c>
    </row>
    <row r="5259" spans="1:4" x14ac:dyDescent="0.3">
      <c r="A5259" s="151">
        <v>86909</v>
      </c>
      <c r="B5259" s="151" t="s">
        <v>10791</v>
      </c>
      <c r="C5259" s="151" t="s">
        <v>26</v>
      </c>
      <c r="D5259" s="152" t="s">
        <v>10792</v>
      </c>
    </row>
    <row r="5260" spans="1:4" x14ac:dyDescent="0.3">
      <c r="A5260" s="151">
        <v>86910</v>
      </c>
      <c r="B5260" s="151" t="s">
        <v>10793</v>
      </c>
      <c r="C5260" s="151" t="s">
        <v>26</v>
      </c>
      <c r="D5260" s="152" t="s">
        <v>10794</v>
      </c>
    </row>
    <row r="5261" spans="1:4" x14ac:dyDescent="0.3">
      <c r="A5261" s="151">
        <v>86911</v>
      </c>
      <c r="B5261" s="151" t="s">
        <v>10795</v>
      </c>
      <c r="C5261" s="151" t="s">
        <v>26</v>
      </c>
      <c r="D5261" s="152" t="s">
        <v>10796</v>
      </c>
    </row>
    <row r="5262" spans="1:4" x14ac:dyDescent="0.3">
      <c r="A5262" s="151">
        <v>86913</v>
      </c>
      <c r="B5262" s="151" t="s">
        <v>708</v>
      </c>
      <c r="C5262" s="151" t="s">
        <v>26</v>
      </c>
      <c r="D5262" s="152" t="s">
        <v>10797</v>
      </c>
    </row>
    <row r="5263" spans="1:4" x14ac:dyDescent="0.3">
      <c r="A5263" s="151">
        <v>86914</v>
      </c>
      <c r="B5263" s="151" t="s">
        <v>10798</v>
      </c>
      <c r="C5263" s="151" t="s">
        <v>26</v>
      </c>
      <c r="D5263" s="152" t="s">
        <v>10799</v>
      </c>
    </row>
    <row r="5264" spans="1:4" x14ac:dyDescent="0.3">
      <c r="A5264" s="151">
        <v>86915</v>
      </c>
      <c r="B5264" s="151" t="s">
        <v>10800</v>
      </c>
      <c r="C5264" s="151" t="s">
        <v>26</v>
      </c>
      <c r="D5264" s="152" t="s">
        <v>10801</v>
      </c>
    </row>
    <row r="5265" spans="1:4" x14ac:dyDescent="0.3">
      <c r="A5265" s="151">
        <v>86916</v>
      </c>
      <c r="B5265" s="151" t="s">
        <v>10802</v>
      </c>
      <c r="C5265" s="151" t="s">
        <v>26</v>
      </c>
      <c r="D5265" s="152" t="s">
        <v>10803</v>
      </c>
    </row>
    <row r="5266" spans="1:4" x14ac:dyDescent="0.3">
      <c r="A5266" s="151">
        <v>86919</v>
      </c>
      <c r="B5266" s="151" t="s">
        <v>177</v>
      </c>
      <c r="C5266" s="151" t="s">
        <v>26</v>
      </c>
      <c r="D5266" s="152" t="s">
        <v>10804</v>
      </c>
    </row>
    <row r="5267" spans="1:4" x14ac:dyDescent="0.3">
      <c r="A5267" s="151">
        <v>86920</v>
      </c>
      <c r="B5267" s="151" t="s">
        <v>10805</v>
      </c>
      <c r="C5267" s="151" t="s">
        <v>26</v>
      </c>
      <c r="D5267" s="152" t="s">
        <v>10806</v>
      </c>
    </row>
    <row r="5268" spans="1:4" x14ac:dyDescent="0.3">
      <c r="A5268" s="151">
        <v>86921</v>
      </c>
      <c r="B5268" s="151" t="s">
        <v>10807</v>
      </c>
      <c r="C5268" s="151" t="s">
        <v>26</v>
      </c>
      <c r="D5268" s="152" t="s">
        <v>10808</v>
      </c>
    </row>
    <row r="5269" spans="1:4" x14ac:dyDescent="0.3">
      <c r="A5269" s="151">
        <v>86922</v>
      </c>
      <c r="B5269" s="151" t="s">
        <v>10809</v>
      </c>
      <c r="C5269" s="151" t="s">
        <v>26</v>
      </c>
      <c r="D5269" s="152" t="s">
        <v>10810</v>
      </c>
    </row>
    <row r="5270" spans="1:4" x14ac:dyDescent="0.3">
      <c r="A5270" s="151">
        <v>86923</v>
      </c>
      <c r="B5270" s="151" t="s">
        <v>10811</v>
      </c>
      <c r="C5270" s="151" t="s">
        <v>26</v>
      </c>
      <c r="D5270" s="152" t="s">
        <v>10812</v>
      </c>
    </row>
    <row r="5271" spans="1:4" x14ac:dyDescent="0.3">
      <c r="A5271" s="151">
        <v>86924</v>
      </c>
      <c r="B5271" s="151" t="s">
        <v>10813</v>
      </c>
      <c r="C5271" s="151" t="s">
        <v>26</v>
      </c>
      <c r="D5271" s="152" t="s">
        <v>10814</v>
      </c>
    </row>
    <row r="5272" spans="1:4" x14ac:dyDescent="0.3">
      <c r="A5272" s="151">
        <v>86925</v>
      </c>
      <c r="B5272" s="151" t="s">
        <v>10815</v>
      </c>
      <c r="C5272" s="151" t="s">
        <v>26</v>
      </c>
      <c r="D5272" s="152" t="s">
        <v>10816</v>
      </c>
    </row>
    <row r="5273" spans="1:4" x14ac:dyDescent="0.3">
      <c r="A5273" s="151">
        <v>86926</v>
      </c>
      <c r="B5273" s="151" t="s">
        <v>10817</v>
      </c>
      <c r="C5273" s="151" t="s">
        <v>26</v>
      </c>
      <c r="D5273" s="152" t="s">
        <v>10818</v>
      </c>
    </row>
    <row r="5274" spans="1:4" x14ac:dyDescent="0.3">
      <c r="A5274" s="151">
        <v>86927</v>
      </c>
      <c r="B5274" s="151" t="s">
        <v>10819</v>
      </c>
      <c r="C5274" s="151" t="s">
        <v>26</v>
      </c>
      <c r="D5274" s="152" t="s">
        <v>10820</v>
      </c>
    </row>
    <row r="5275" spans="1:4" x14ac:dyDescent="0.3">
      <c r="A5275" s="151">
        <v>86928</v>
      </c>
      <c r="B5275" s="151" t="s">
        <v>10821</v>
      </c>
      <c r="C5275" s="151" t="s">
        <v>26</v>
      </c>
      <c r="D5275" s="152" t="s">
        <v>10822</v>
      </c>
    </row>
    <row r="5276" spans="1:4" x14ac:dyDescent="0.3">
      <c r="A5276" s="151">
        <v>86929</v>
      </c>
      <c r="B5276" s="151" t="s">
        <v>10823</v>
      </c>
      <c r="C5276" s="151" t="s">
        <v>26</v>
      </c>
      <c r="D5276" s="152" t="s">
        <v>10824</v>
      </c>
    </row>
    <row r="5277" spans="1:4" x14ac:dyDescent="0.3">
      <c r="A5277" s="151">
        <v>86930</v>
      </c>
      <c r="B5277" s="151" t="s">
        <v>10825</v>
      </c>
      <c r="C5277" s="151" t="s">
        <v>26</v>
      </c>
      <c r="D5277" s="152" t="s">
        <v>10826</v>
      </c>
    </row>
    <row r="5278" spans="1:4" x14ac:dyDescent="0.3">
      <c r="A5278" s="151">
        <v>86931</v>
      </c>
      <c r="B5278" s="151" t="s">
        <v>10827</v>
      </c>
      <c r="C5278" s="151" t="s">
        <v>26</v>
      </c>
      <c r="D5278" s="152" t="s">
        <v>10828</v>
      </c>
    </row>
    <row r="5279" spans="1:4" x14ac:dyDescent="0.3">
      <c r="A5279" s="151">
        <v>86932</v>
      </c>
      <c r="B5279" s="151" t="s">
        <v>176</v>
      </c>
      <c r="C5279" s="151" t="s">
        <v>26</v>
      </c>
      <c r="D5279" s="152" t="s">
        <v>10829</v>
      </c>
    </row>
    <row r="5280" spans="1:4" x14ac:dyDescent="0.3">
      <c r="A5280" s="151">
        <v>86933</v>
      </c>
      <c r="B5280" s="151" t="s">
        <v>10830</v>
      </c>
      <c r="C5280" s="151" t="s">
        <v>26</v>
      </c>
      <c r="D5280" s="152" t="s">
        <v>10831</v>
      </c>
    </row>
    <row r="5281" spans="1:4" x14ac:dyDescent="0.3">
      <c r="A5281" s="151">
        <v>86934</v>
      </c>
      <c r="B5281" s="151" t="s">
        <v>10832</v>
      </c>
      <c r="C5281" s="151" t="s">
        <v>26</v>
      </c>
      <c r="D5281" s="152" t="s">
        <v>10833</v>
      </c>
    </row>
    <row r="5282" spans="1:4" x14ac:dyDescent="0.3">
      <c r="A5282" s="151">
        <v>86935</v>
      </c>
      <c r="B5282" s="151" t="s">
        <v>10834</v>
      </c>
      <c r="C5282" s="151" t="s">
        <v>26</v>
      </c>
      <c r="D5282" s="152" t="s">
        <v>10835</v>
      </c>
    </row>
    <row r="5283" spans="1:4" x14ac:dyDescent="0.3">
      <c r="A5283" s="151">
        <v>86936</v>
      </c>
      <c r="B5283" s="151" t="s">
        <v>10836</v>
      </c>
      <c r="C5283" s="151" t="s">
        <v>26</v>
      </c>
      <c r="D5283" s="152" t="s">
        <v>10837</v>
      </c>
    </row>
    <row r="5284" spans="1:4" x14ac:dyDescent="0.3">
      <c r="A5284" s="151">
        <v>86937</v>
      </c>
      <c r="B5284" s="151" t="s">
        <v>10838</v>
      </c>
      <c r="C5284" s="151" t="s">
        <v>26</v>
      </c>
      <c r="D5284" s="152" t="s">
        <v>10839</v>
      </c>
    </row>
    <row r="5285" spans="1:4" x14ac:dyDescent="0.3">
      <c r="A5285" s="151">
        <v>86938</v>
      </c>
      <c r="B5285" s="151" t="s">
        <v>10840</v>
      </c>
      <c r="C5285" s="151" t="s">
        <v>26</v>
      </c>
      <c r="D5285" s="152" t="s">
        <v>10841</v>
      </c>
    </row>
    <row r="5286" spans="1:4" x14ac:dyDescent="0.3">
      <c r="A5286" s="151">
        <v>86939</v>
      </c>
      <c r="B5286" s="151" t="s">
        <v>552</v>
      </c>
      <c r="C5286" s="151" t="s">
        <v>26</v>
      </c>
      <c r="D5286" s="152" t="s">
        <v>10842</v>
      </c>
    </row>
    <row r="5287" spans="1:4" x14ac:dyDescent="0.3">
      <c r="A5287" s="151">
        <v>86940</v>
      </c>
      <c r="B5287" s="151" t="s">
        <v>10843</v>
      </c>
      <c r="C5287" s="151" t="s">
        <v>26</v>
      </c>
      <c r="D5287" s="152" t="s">
        <v>10844</v>
      </c>
    </row>
    <row r="5288" spans="1:4" x14ac:dyDescent="0.3">
      <c r="A5288" s="151">
        <v>86941</v>
      </c>
      <c r="B5288" s="151" t="s">
        <v>10845</v>
      </c>
      <c r="C5288" s="151" t="s">
        <v>26</v>
      </c>
      <c r="D5288" s="152" t="s">
        <v>10846</v>
      </c>
    </row>
    <row r="5289" spans="1:4" x14ac:dyDescent="0.3">
      <c r="A5289" s="151">
        <v>86942</v>
      </c>
      <c r="B5289" s="151" t="s">
        <v>10847</v>
      </c>
      <c r="C5289" s="151" t="s">
        <v>26</v>
      </c>
      <c r="D5289" s="152" t="s">
        <v>10848</v>
      </c>
    </row>
    <row r="5290" spans="1:4" x14ac:dyDescent="0.3">
      <c r="A5290" s="151">
        <v>86943</v>
      </c>
      <c r="B5290" s="151" t="s">
        <v>10849</v>
      </c>
      <c r="C5290" s="151" t="s">
        <v>26</v>
      </c>
      <c r="D5290" s="152" t="s">
        <v>10850</v>
      </c>
    </row>
    <row r="5291" spans="1:4" x14ac:dyDescent="0.3">
      <c r="A5291" s="151">
        <v>86947</v>
      </c>
      <c r="B5291" s="151" t="s">
        <v>10851</v>
      </c>
      <c r="C5291" s="151" t="s">
        <v>26</v>
      </c>
      <c r="D5291" s="152" t="s">
        <v>10852</v>
      </c>
    </row>
    <row r="5292" spans="1:4" x14ac:dyDescent="0.3">
      <c r="A5292" s="151">
        <v>93396</v>
      </c>
      <c r="B5292" s="151" t="s">
        <v>10853</v>
      </c>
      <c r="C5292" s="151" t="s">
        <v>26</v>
      </c>
      <c r="D5292" s="152" t="s">
        <v>10854</v>
      </c>
    </row>
    <row r="5293" spans="1:4" x14ac:dyDescent="0.3">
      <c r="A5293" s="151">
        <v>93441</v>
      </c>
      <c r="B5293" s="151" t="s">
        <v>10855</v>
      </c>
      <c r="C5293" s="151" t="s">
        <v>26</v>
      </c>
      <c r="D5293" s="152" t="s">
        <v>10856</v>
      </c>
    </row>
    <row r="5294" spans="1:4" x14ac:dyDescent="0.3">
      <c r="A5294" s="151">
        <v>93442</v>
      </c>
      <c r="B5294" s="151" t="s">
        <v>10857</v>
      </c>
      <c r="C5294" s="151" t="s">
        <v>26</v>
      </c>
      <c r="D5294" s="152" t="s">
        <v>10858</v>
      </c>
    </row>
    <row r="5295" spans="1:4" x14ac:dyDescent="0.3">
      <c r="A5295" s="151">
        <v>95469</v>
      </c>
      <c r="B5295" s="151" t="s">
        <v>10859</v>
      </c>
      <c r="C5295" s="151" t="s">
        <v>26</v>
      </c>
      <c r="D5295" s="152" t="s">
        <v>10860</v>
      </c>
    </row>
    <row r="5296" spans="1:4" x14ac:dyDescent="0.3">
      <c r="A5296" s="151">
        <v>95470</v>
      </c>
      <c r="B5296" s="151" t="s">
        <v>10861</v>
      </c>
      <c r="C5296" s="151" t="s">
        <v>26</v>
      </c>
      <c r="D5296" s="152" t="s">
        <v>10862</v>
      </c>
    </row>
    <row r="5297" spans="1:4" x14ac:dyDescent="0.3">
      <c r="A5297" s="151">
        <v>95471</v>
      </c>
      <c r="B5297" s="151" t="s">
        <v>10863</v>
      </c>
      <c r="C5297" s="151" t="s">
        <v>26</v>
      </c>
      <c r="D5297" s="152" t="s">
        <v>10864</v>
      </c>
    </row>
    <row r="5298" spans="1:4" x14ac:dyDescent="0.3">
      <c r="A5298" s="151">
        <v>95472</v>
      </c>
      <c r="B5298" s="151" t="s">
        <v>10865</v>
      </c>
      <c r="C5298" s="151" t="s">
        <v>26</v>
      </c>
      <c r="D5298" s="152" t="s">
        <v>10866</v>
      </c>
    </row>
    <row r="5299" spans="1:4" x14ac:dyDescent="0.3">
      <c r="A5299" s="151">
        <v>95542</v>
      </c>
      <c r="B5299" s="151" t="s">
        <v>10867</v>
      </c>
      <c r="C5299" s="151" t="s">
        <v>26</v>
      </c>
      <c r="D5299" s="152" t="s">
        <v>10868</v>
      </c>
    </row>
    <row r="5300" spans="1:4" x14ac:dyDescent="0.3">
      <c r="A5300" s="151">
        <v>95543</v>
      </c>
      <c r="B5300" s="151" t="s">
        <v>10869</v>
      </c>
      <c r="C5300" s="151" t="s">
        <v>26</v>
      </c>
      <c r="D5300" s="152" t="s">
        <v>9165</v>
      </c>
    </row>
    <row r="5301" spans="1:4" x14ac:dyDescent="0.3">
      <c r="A5301" s="151">
        <v>95544</v>
      </c>
      <c r="B5301" s="151" t="s">
        <v>10870</v>
      </c>
      <c r="C5301" s="151" t="s">
        <v>26</v>
      </c>
      <c r="D5301" s="152" t="s">
        <v>1639</v>
      </c>
    </row>
    <row r="5302" spans="1:4" x14ac:dyDescent="0.3">
      <c r="A5302" s="151">
        <v>95545</v>
      </c>
      <c r="B5302" s="151" t="s">
        <v>10871</v>
      </c>
      <c r="C5302" s="151" t="s">
        <v>26</v>
      </c>
      <c r="D5302" s="152" t="s">
        <v>10872</v>
      </c>
    </row>
    <row r="5303" spans="1:4" x14ac:dyDescent="0.3">
      <c r="A5303" s="151">
        <v>95546</v>
      </c>
      <c r="B5303" s="151" t="s">
        <v>10873</v>
      </c>
      <c r="C5303" s="151" t="s">
        <v>26</v>
      </c>
      <c r="D5303" s="152" t="s">
        <v>10874</v>
      </c>
    </row>
    <row r="5304" spans="1:4" x14ac:dyDescent="0.3">
      <c r="A5304" s="151">
        <v>95547</v>
      </c>
      <c r="B5304" s="151" t="s">
        <v>10875</v>
      </c>
      <c r="C5304" s="151" t="s">
        <v>26</v>
      </c>
      <c r="D5304" s="152" t="s">
        <v>10876</v>
      </c>
    </row>
    <row r="5305" spans="1:4" x14ac:dyDescent="0.3">
      <c r="A5305" s="151">
        <v>100848</v>
      </c>
      <c r="B5305" s="151" t="s">
        <v>10877</v>
      </c>
      <c r="C5305" s="151" t="s">
        <v>26</v>
      </c>
      <c r="D5305" s="152" t="s">
        <v>10878</v>
      </c>
    </row>
    <row r="5306" spans="1:4" x14ac:dyDescent="0.3">
      <c r="A5306" s="151">
        <v>100849</v>
      </c>
      <c r="B5306" s="151" t="s">
        <v>10879</v>
      </c>
      <c r="C5306" s="151" t="s">
        <v>26</v>
      </c>
      <c r="D5306" s="152" t="s">
        <v>8684</v>
      </c>
    </row>
    <row r="5307" spans="1:4" x14ac:dyDescent="0.3">
      <c r="A5307" s="151">
        <v>100851</v>
      </c>
      <c r="B5307" s="151" t="s">
        <v>10880</v>
      </c>
      <c r="C5307" s="151" t="s">
        <v>26</v>
      </c>
      <c r="D5307" s="152" t="s">
        <v>4028</v>
      </c>
    </row>
    <row r="5308" spans="1:4" x14ac:dyDescent="0.3">
      <c r="A5308" s="151">
        <v>100852</v>
      </c>
      <c r="B5308" s="151" t="s">
        <v>10881</v>
      </c>
      <c r="C5308" s="151" t="s">
        <v>26</v>
      </c>
      <c r="D5308" s="152" t="s">
        <v>10882</v>
      </c>
    </row>
    <row r="5309" spans="1:4" x14ac:dyDescent="0.3">
      <c r="A5309" s="151">
        <v>100853</v>
      </c>
      <c r="B5309" s="151" t="s">
        <v>10883</v>
      </c>
      <c r="C5309" s="151" t="s">
        <v>26</v>
      </c>
      <c r="D5309" s="152" t="s">
        <v>10884</v>
      </c>
    </row>
    <row r="5310" spans="1:4" x14ac:dyDescent="0.3">
      <c r="A5310" s="151">
        <v>100854</v>
      </c>
      <c r="B5310" s="151" t="s">
        <v>10885</v>
      </c>
      <c r="C5310" s="151" t="s">
        <v>26</v>
      </c>
      <c r="D5310" s="152" t="s">
        <v>10886</v>
      </c>
    </row>
    <row r="5311" spans="1:4" x14ac:dyDescent="0.3">
      <c r="A5311" s="151">
        <v>100856</v>
      </c>
      <c r="B5311" s="151" t="s">
        <v>10887</v>
      </c>
      <c r="C5311" s="151" t="s">
        <v>26</v>
      </c>
      <c r="D5311" s="152" t="s">
        <v>10888</v>
      </c>
    </row>
    <row r="5312" spans="1:4" x14ac:dyDescent="0.3">
      <c r="A5312" s="151">
        <v>100857</v>
      </c>
      <c r="B5312" s="151" t="s">
        <v>10889</v>
      </c>
      <c r="C5312" s="151" t="s">
        <v>26</v>
      </c>
      <c r="D5312" s="152" t="s">
        <v>10890</v>
      </c>
    </row>
    <row r="5313" spans="1:4" x14ac:dyDescent="0.3">
      <c r="A5313" s="151">
        <v>100858</v>
      </c>
      <c r="B5313" s="151" t="s">
        <v>10891</v>
      </c>
      <c r="C5313" s="151" t="s">
        <v>26</v>
      </c>
      <c r="D5313" s="152" t="s">
        <v>10892</v>
      </c>
    </row>
    <row r="5314" spans="1:4" x14ac:dyDescent="0.3">
      <c r="A5314" s="151">
        <v>100859</v>
      </c>
      <c r="B5314" s="151" t="s">
        <v>10893</v>
      </c>
      <c r="C5314" s="151" t="s">
        <v>26</v>
      </c>
      <c r="D5314" s="152" t="s">
        <v>10894</v>
      </c>
    </row>
    <row r="5315" spans="1:4" x14ac:dyDescent="0.3">
      <c r="A5315" s="151">
        <v>100860</v>
      </c>
      <c r="B5315" s="151" t="s">
        <v>693</v>
      </c>
      <c r="C5315" s="151" t="s">
        <v>26</v>
      </c>
      <c r="D5315" s="152" t="s">
        <v>10895</v>
      </c>
    </row>
    <row r="5316" spans="1:4" x14ac:dyDescent="0.3">
      <c r="A5316" s="151">
        <v>100861</v>
      </c>
      <c r="B5316" s="151" t="s">
        <v>10896</v>
      </c>
      <c r="C5316" s="151" t="s">
        <v>26</v>
      </c>
      <c r="D5316" s="152" t="s">
        <v>8107</v>
      </c>
    </row>
    <row r="5317" spans="1:4" x14ac:dyDescent="0.3">
      <c r="A5317" s="151">
        <v>100862</v>
      </c>
      <c r="B5317" s="151" t="s">
        <v>472</v>
      </c>
      <c r="C5317" s="151" t="s">
        <v>26</v>
      </c>
      <c r="D5317" s="152" t="s">
        <v>10897</v>
      </c>
    </row>
    <row r="5318" spans="1:4" x14ac:dyDescent="0.3">
      <c r="A5318" s="151">
        <v>100863</v>
      </c>
      <c r="B5318" s="151" t="s">
        <v>10898</v>
      </c>
      <c r="C5318" s="151" t="s">
        <v>26</v>
      </c>
      <c r="D5318" s="152" t="s">
        <v>10899</v>
      </c>
    </row>
    <row r="5319" spans="1:4" x14ac:dyDescent="0.3">
      <c r="A5319" s="151">
        <v>100864</v>
      </c>
      <c r="B5319" s="151" t="s">
        <v>10900</v>
      </c>
      <c r="C5319" s="151" t="s">
        <v>26</v>
      </c>
      <c r="D5319" s="152" t="s">
        <v>10901</v>
      </c>
    </row>
    <row r="5320" spans="1:4" x14ac:dyDescent="0.3">
      <c r="A5320" s="151">
        <v>100865</v>
      </c>
      <c r="B5320" s="151" t="s">
        <v>10902</v>
      </c>
      <c r="C5320" s="151" t="s">
        <v>26</v>
      </c>
      <c r="D5320" s="152" t="s">
        <v>10903</v>
      </c>
    </row>
    <row r="5321" spans="1:4" x14ac:dyDescent="0.3">
      <c r="A5321" s="151">
        <v>100866</v>
      </c>
      <c r="B5321" s="151" t="s">
        <v>10904</v>
      </c>
      <c r="C5321" s="151" t="s">
        <v>26</v>
      </c>
      <c r="D5321" s="152" t="s">
        <v>10905</v>
      </c>
    </row>
    <row r="5322" spans="1:4" x14ac:dyDescent="0.3">
      <c r="A5322" s="151">
        <v>100867</v>
      </c>
      <c r="B5322" s="151" t="s">
        <v>189</v>
      </c>
      <c r="C5322" s="151" t="s">
        <v>26</v>
      </c>
      <c r="D5322" s="152" t="s">
        <v>10906</v>
      </c>
    </row>
    <row r="5323" spans="1:4" x14ac:dyDescent="0.3">
      <c r="A5323" s="151">
        <v>100868</v>
      </c>
      <c r="B5323" s="151" t="s">
        <v>10907</v>
      </c>
      <c r="C5323" s="151" t="s">
        <v>26</v>
      </c>
      <c r="D5323" s="152" t="s">
        <v>10908</v>
      </c>
    </row>
    <row r="5324" spans="1:4" x14ac:dyDescent="0.3">
      <c r="A5324" s="151">
        <v>100869</v>
      </c>
      <c r="B5324" s="151" t="s">
        <v>10909</v>
      </c>
      <c r="C5324" s="151" t="s">
        <v>26</v>
      </c>
      <c r="D5324" s="152" t="s">
        <v>10910</v>
      </c>
    </row>
    <row r="5325" spans="1:4" x14ac:dyDescent="0.3">
      <c r="A5325" s="151">
        <v>100870</v>
      </c>
      <c r="B5325" s="151" t="s">
        <v>10911</v>
      </c>
      <c r="C5325" s="151" t="s">
        <v>26</v>
      </c>
      <c r="D5325" s="152" t="s">
        <v>10912</v>
      </c>
    </row>
    <row r="5326" spans="1:4" x14ac:dyDescent="0.3">
      <c r="A5326" s="151">
        <v>100871</v>
      </c>
      <c r="B5326" s="151" t="s">
        <v>10913</v>
      </c>
      <c r="C5326" s="151" t="s">
        <v>26</v>
      </c>
      <c r="D5326" s="152" t="s">
        <v>10914</v>
      </c>
    </row>
    <row r="5327" spans="1:4" x14ac:dyDescent="0.3">
      <c r="A5327" s="151">
        <v>100872</v>
      </c>
      <c r="B5327" s="151" t="s">
        <v>10915</v>
      </c>
      <c r="C5327" s="151" t="s">
        <v>26</v>
      </c>
      <c r="D5327" s="152" t="s">
        <v>10916</v>
      </c>
    </row>
    <row r="5328" spans="1:4" x14ac:dyDescent="0.3">
      <c r="A5328" s="151">
        <v>100873</v>
      </c>
      <c r="B5328" s="151" t="s">
        <v>10917</v>
      </c>
      <c r="C5328" s="151" t="s">
        <v>26</v>
      </c>
      <c r="D5328" s="152" t="s">
        <v>10918</v>
      </c>
    </row>
    <row r="5329" spans="1:4" x14ac:dyDescent="0.3">
      <c r="A5329" s="151">
        <v>100874</v>
      </c>
      <c r="B5329" s="151" t="s">
        <v>10919</v>
      </c>
      <c r="C5329" s="151" t="s">
        <v>26</v>
      </c>
      <c r="D5329" s="152" t="s">
        <v>10905</v>
      </c>
    </row>
    <row r="5330" spans="1:4" x14ac:dyDescent="0.3">
      <c r="A5330" s="151">
        <v>100875</v>
      </c>
      <c r="B5330" s="151" t="s">
        <v>10920</v>
      </c>
      <c r="C5330" s="151" t="s">
        <v>26</v>
      </c>
      <c r="D5330" s="152" t="s">
        <v>10921</v>
      </c>
    </row>
    <row r="5331" spans="1:4" x14ac:dyDescent="0.3">
      <c r="A5331" s="151">
        <v>100878</v>
      </c>
      <c r="B5331" s="151" t="s">
        <v>10922</v>
      </c>
      <c r="C5331" s="151" t="s">
        <v>26</v>
      </c>
      <c r="D5331" s="152" t="s">
        <v>10923</v>
      </c>
    </row>
    <row r="5332" spans="1:4" x14ac:dyDescent="0.3">
      <c r="A5332" s="151">
        <v>98052</v>
      </c>
      <c r="B5332" s="151" t="s">
        <v>10924</v>
      </c>
      <c r="C5332" s="151" t="s">
        <v>26</v>
      </c>
      <c r="D5332" s="152" t="s">
        <v>10925</v>
      </c>
    </row>
    <row r="5333" spans="1:4" x14ac:dyDescent="0.3">
      <c r="A5333" s="151">
        <v>98053</v>
      </c>
      <c r="B5333" s="151" t="s">
        <v>10926</v>
      </c>
      <c r="C5333" s="151" t="s">
        <v>26</v>
      </c>
      <c r="D5333" s="152" t="s">
        <v>10927</v>
      </c>
    </row>
    <row r="5334" spans="1:4" x14ac:dyDescent="0.3">
      <c r="A5334" s="151">
        <v>98054</v>
      </c>
      <c r="B5334" s="151" t="s">
        <v>10928</v>
      </c>
      <c r="C5334" s="151" t="s">
        <v>26</v>
      </c>
      <c r="D5334" s="152" t="s">
        <v>10929</v>
      </c>
    </row>
    <row r="5335" spans="1:4" x14ac:dyDescent="0.3">
      <c r="A5335" s="151">
        <v>98055</v>
      </c>
      <c r="B5335" s="151" t="s">
        <v>10930</v>
      </c>
      <c r="C5335" s="151" t="s">
        <v>26</v>
      </c>
      <c r="D5335" s="152" t="s">
        <v>10931</v>
      </c>
    </row>
    <row r="5336" spans="1:4" x14ac:dyDescent="0.3">
      <c r="A5336" s="151">
        <v>98056</v>
      </c>
      <c r="B5336" s="151" t="s">
        <v>10932</v>
      </c>
      <c r="C5336" s="151" t="s">
        <v>26</v>
      </c>
      <c r="D5336" s="152" t="s">
        <v>10933</v>
      </c>
    </row>
    <row r="5337" spans="1:4" x14ac:dyDescent="0.3">
      <c r="A5337" s="151">
        <v>98057</v>
      </c>
      <c r="B5337" s="151" t="s">
        <v>10934</v>
      </c>
      <c r="C5337" s="151" t="s">
        <v>26</v>
      </c>
      <c r="D5337" s="152" t="s">
        <v>10935</v>
      </c>
    </row>
    <row r="5338" spans="1:4" x14ac:dyDescent="0.3">
      <c r="A5338" s="151">
        <v>98058</v>
      </c>
      <c r="B5338" s="151" t="s">
        <v>10936</v>
      </c>
      <c r="C5338" s="151" t="s">
        <v>26</v>
      </c>
      <c r="D5338" s="152" t="s">
        <v>10937</v>
      </c>
    </row>
    <row r="5339" spans="1:4" x14ac:dyDescent="0.3">
      <c r="A5339" s="151">
        <v>98059</v>
      </c>
      <c r="B5339" s="151" t="s">
        <v>10938</v>
      </c>
      <c r="C5339" s="151" t="s">
        <v>26</v>
      </c>
      <c r="D5339" s="152" t="s">
        <v>10939</v>
      </c>
    </row>
    <row r="5340" spans="1:4" x14ac:dyDescent="0.3">
      <c r="A5340" s="151">
        <v>98060</v>
      </c>
      <c r="B5340" s="151" t="s">
        <v>10940</v>
      </c>
      <c r="C5340" s="151" t="s">
        <v>26</v>
      </c>
      <c r="D5340" s="152" t="s">
        <v>10941</v>
      </c>
    </row>
    <row r="5341" spans="1:4" x14ac:dyDescent="0.3">
      <c r="A5341" s="151">
        <v>98061</v>
      </c>
      <c r="B5341" s="151" t="s">
        <v>10942</v>
      </c>
      <c r="C5341" s="151" t="s">
        <v>26</v>
      </c>
      <c r="D5341" s="152" t="s">
        <v>10943</v>
      </c>
    </row>
    <row r="5342" spans="1:4" x14ac:dyDescent="0.3">
      <c r="A5342" s="151">
        <v>98062</v>
      </c>
      <c r="B5342" s="151" t="s">
        <v>10944</v>
      </c>
      <c r="C5342" s="151" t="s">
        <v>26</v>
      </c>
      <c r="D5342" s="152" t="s">
        <v>10945</v>
      </c>
    </row>
    <row r="5343" spans="1:4" x14ac:dyDescent="0.3">
      <c r="A5343" s="151">
        <v>98063</v>
      </c>
      <c r="B5343" s="151" t="s">
        <v>10946</v>
      </c>
      <c r="C5343" s="151" t="s">
        <v>26</v>
      </c>
      <c r="D5343" s="152" t="s">
        <v>10947</v>
      </c>
    </row>
    <row r="5344" spans="1:4" x14ac:dyDescent="0.3">
      <c r="A5344" s="151">
        <v>98064</v>
      </c>
      <c r="B5344" s="151" t="s">
        <v>10948</v>
      </c>
      <c r="C5344" s="151" t="s">
        <v>26</v>
      </c>
      <c r="D5344" s="152" t="s">
        <v>10949</v>
      </c>
    </row>
    <row r="5345" spans="1:4" x14ac:dyDescent="0.3">
      <c r="A5345" s="151">
        <v>98065</v>
      </c>
      <c r="B5345" s="151" t="s">
        <v>10950</v>
      </c>
      <c r="C5345" s="151" t="s">
        <v>26</v>
      </c>
      <c r="D5345" s="152" t="s">
        <v>10951</v>
      </c>
    </row>
    <row r="5346" spans="1:4" x14ac:dyDescent="0.3">
      <c r="A5346" s="151">
        <v>98066</v>
      </c>
      <c r="B5346" s="151" t="s">
        <v>10952</v>
      </c>
      <c r="C5346" s="151" t="s">
        <v>26</v>
      </c>
      <c r="D5346" s="152" t="s">
        <v>10953</v>
      </c>
    </row>
    <row r="5347" spans="1:4" x14ac:dyDescent="0.3">
      <c r="A5347" s="151">
        <v>98067</v>
      </c>
      <c r="B5347" s="151" t="s">
        <v>10954</v>
      </c>
      <c r="C5347" s="151" t="s">
        <v>26</v>
      </c>
      <c r="D5347" s="152" t="s">
        <v>10955</v>
      </c>
    </row>
    <row r="5348" spans="1:4" x14ac:dyDescent="0.3">
      <c r="A5348" s="151">
        <v>98068</v>
      </c>
      <c r="B5348" s="151" t="s">
        <v>10956</v>
      </c>
      <c r="C5348" s="151" t="s">
        <v>26</v>
      </c>
      <c r="D5348" s="152" t="s">
        <v>10957</v>
      </c>
    </row>
    <row r="5349" spans="1:4" x14ac:dyDescent="0.3">
      <c r="A5349" s="151">
        <v>98069</v>
      </c>
      <c r="B5349" s="151" t="s">
        <v>10958</v>
      </c>
      <c r="C5349" s="151" t="s">
        <v>26</v>
      </c>
      <c r="D5349" s="152" t="s">
        <v>10959</v>
      </c>
    </row>
    <row r="5350" spans="1:4" x14ac:dyDescent="0.3">
      <c r="A5350" s="151">
        <v>98070</v>
      </c>
      <c r="B5350" s="151" t="s">
        <v>10960</v>
      </c>
      <c r="C5350" s="151" t="s">
        <v>26</v>
      </c>
      <c r="D5350" s="152" t="s">
        <v>10961</v>
      </c>
    </row>
    <row r="5351" spans="1:4" x14ac:dyDescent="0.3">
      <c r="A5351" s="151">
        <v>98071</v>
      </c>
      <c r="B5351" s="151" t="s">
        <v>10962</v>
      </c>
      <c r="C5351" s="151" t="s">
        <v>26</v>
      </c>
      <c r="D5351" s="152" t="s">
        <v>10963</v>
      </c>
    </row>
    <row r="5352" spans="1:4" x14ac:dyDescent="0.3">
      <c r="A5352" s="151">
        <v>98072</v>
      </c>
      <c r="B5352" s="151" t="s">
        <v>10964</v>
      </c>
      <c r="C5352" s="151" t="s">
        <v>26</v>
      </c>
      <c r="D5352" s="152" t="s">
        <v>10965</v>
      </c>
    </row>
    <row r="5353" spans="1:4" x14ac:dyDescent="0.3">
      <c r="A5353" s="151">
        <v>98073</v>
      </c>
      <c r="B5353" s="151" t="s">
        <v>10966</v>
      </c>
      <c r="C5353" s="151" t="s">
        <v>26</v>
      </c>
      <c r="D5353" s="152" t="s">
        <v>10967</v>
      </c>
    </row>
    <row r="5354" spans="1:4" x14ac:dyDescent="0.3">
      <c r="A5354" s="151">
        <v>98074</v>
      </c>
      <c r="B5354" s="151" t="s">
        <v>10968</v>
      </c>
      <c r="C5354" s="151" t="s">
        <v>26</v>
      </c>
      <c r="D5354" s="152" t="s">
        <v>10969</v>
      </c>
    </row>
    <row r="5355" spans="1:4" x14ac:dyDescent="0.3">
      <c r="A5355" s="151">
        <v>98075</v>
      </c>
      <c r="B5355" s="151" t="s">
        <v>10970</v>
      </c>
      <c r="C5355" s="151" t="s">
        <v>26</v>
      </c>
      <c r="D5355" s="152" t="s">
        <v>10971</v>
      </c>
    </row>
    <row r="5356" spans="1:4" x14ac:dyDescent="0.3">
      <c r="A5356" s="151">
        <v>98076</v>
      </c>
      <c r="B5356" s="151" t="s">
        <v>10972</v>
      </c>
      <c r="C5356" s="151" t="s">
        <v>26</v>
      </c>
      <c r="D5356" s="152" t="s">
        <v>10973</v>
      </c>
    </row>
    <row r="5357" spans="1:4" x14ac:dyDescent="0.3">
      <c r="A5357" s="151">
        <v>98077</v>
      </c>
      <c r="B5357" s="151" t="s">
        <v>10974</v>
      </c>
      <c r="C5357" s="151" t="s">
        <v>26</v>
      </c>
      <c r="D5357" s="152" t="s">
        <v>10975</v>
      </c>
    </row>
    <row r="5358" spans="1:4" x14ac:dyDescent="0.3">
      <c r="A5358" s="151">
        <v>98078</v>
      </c>
      <c r="B5358" s="151" t="s">
        <v>10976</v>
      </c>
      <c r="C5358" s="151" t="s">
        <v>26</v>
      </c>
      <c r="D5358" s="152" t="s">
        <v>10977</v>
      </c>
    </row>
    <row r="5359" spans="1:4" x14ac:dyDescent="0.3">
      <c r="A5359" s="151">
        <v>98079</v>
      </c>
      <c r="B5359" s="151" t="s">
        <v>10978</v>
      </c>
      <c r="C5359" s="151" t="s">
        <v>26</v>
      </c>
      <c r="D5359" s="152" t="s">
        <v>10979</v>
      </c>
    </row>
    <row r="5360" spans="1:4" x14ac:dyDescent="0.3">
      <c r="A5360" s="151">
        <v>98080</v>
      </c>
      <c r="B5360" s="151" t="s">
        <v>10980</v>
      </c>
      <c r="C5360" s="151" t="s">
        <v>26</v>
      </c>
      <c r="D5360" s="152" t="s">
        <v>10981</v>
      </c>
    </row>
    <row r="5361" spans="1:4" x14ac:dyDescent="0.3">
      <c r="A5361" s="151">
        <v>98081</v>
      </c>
      <c r="B5361" s="151" t="s">
        <v>10982</v>
      </c>
      <c r="C5361" s="151" t="s">
        <v>26</v>
      </c>
      <c r="D5361" s="152" t="s">
        <v>10983</v>
      </c>
    </row>
    <row r="5362" spans="1:4" x14ac:dyDescent="0.3">
      <c r="A5362" s="151">
        <v>98082</v>
      </c>
      <c r="B5362" s="151" t="s">
        <v>10984</v>
      </c>
      <c r="C5362" s="151" t="s">
        <v>26</v>
      </c>
      <c r="D5362" s="152" t="s">
        <v>10985</v>
      </c>
    </row>
    <row r="5363" spans="1:4" x14ac:dyDescent="0.3">
      <c r="A5363" s="151">
        <v>98083</v>
      </c>
      <c r="B5363" s="151" t="s">
        <v>10986</v>
      </c>
      <c r="C5363" s="151" t="s">
        <v>26</v>
      </c>
      <c r="D5363" s="152" t="s">
        <v>10987</v>
      </c>
    </row>
    <row r="5364" spans="1:4" x14ac:dyDescent="0.3">
      <c r="A5364" s="151">
        <v>98084</v>
      </c>
      <c r="B5364" s="151" t="s">
        <v>10988</v>
      </c>
      <c r="C5364" s="151" t="s">
        <v>26</v>
      </c>
      <c r="D5364" s="152" t="s">
        <v>10989</v>
      </c>
    </row>
    <row r="5365" spans="1:4" x14ac:dyDescent="0.3">
      <c r="A5365" s="151">
        <v>98085</v>
      </c>
      <c r="B5365" s="151" t="s">
        <v>10990</v>
      </c>
      <c r="C5365" s="151" t="s">
        <v>26</v>
      </c>
      <c r="D5365" s="152" t="s">
        <v>10991</v>
      </c>
    </row>
    <row r="5366" spans="1:4" x14ac:dyDescent="0.3">
      <c r="A5366" s="151">
        <v>98086</v>
      </c>
      <c r="B5366" s="151" t="s">
        <v>10992</v>
      </c>
      <c r="C5366" s="151" t="s">
        <v>26</v>
      </c>
      <c r="D5366" s="152" t="s">
        <v>10993</v>
      </c>
    </row>
    <row r="5367" spans="1:4" x14ac:dyDescent="0.3">
      <c r="A5367" s="151">
        <v>98087</v>
      </c>
      <c r="B5367" s="151" t="s">
        <v>10994</v>
      </c>
      <c r="C5367" s="151" t="s">
        <v>26</v>
      </c>
      <c r="D5367" s="152" t="s">
        <v>10995</v>
      </c>
    </row>
    <row r="5368" spans="1:4" x14ac:dyDescent="0.3">
      <c r="A5368" s="151">
        <v>98088</v>
      </c>
      <c r="B5368" s="151" t="s">
        <v>10996</v>
      </c>
      <c r="C5368" s="151" t="s">
        <v>26</v>
      </c>
      <c r="D5368" s="152" t="s">
        <v>10997</v>
      </c>
    </row>
    <row r="5369" spans="1:4" x14ac:dyDescent="0.3">
      <c r="A5369" s="151">
        <v>98089</v>
      </c>
      <c r="B5369" s="151" t="s">
        <v>10998</v>
      </c>
      <c r="C5369" s="151" t="s">
        <v>26</v>
      </c>
      <c r="D5369" s="152" t="s">
        <v>10999</v>
      </c>
    </row>
    <row r="5370" spans="1:4" x14ac:dyDescent="0.3">
      <c r="A5370" s="151">
        <v>98090</v>
      </c>
      <c r="B5370" s="151" t="s">
        <v>11000</v>
      </c>
      <c r="C5370" s="151" t="s">
        <v>26</v>
      </c>
      <c r="D5370" s="152" t="s">
        <v>11001</v>
      </c>
    </row>
    <row r="5371" spans="1:4" x14ac:dyDescent="0.3">
      <c r="A5371" s="151">
        <v>98091</v>
      </c>
      <c r="B5371" s="151" t="s">
        <v>11002</v>
      </c>
      <c r="C5371" s="151" t="s">
        <v>26</v>
      </c>
      <c r="D5371" s="152" t="s">
        <v>11003</v>
      </c>
    </row>
    <row r="5372" spans="1:4" x14ac:dyDescent="0.3">
      <c r="A5372" s="151">
        <v>98092</v>
      </c>
      <c r="B5372" s="151" t="s">
        <v>11004</v>
      </c>
      <c r="C5372" s="151" t="s">
        <v>26</v>
      </c>
      <c r="D5372" s="152" t="s">
        <v>11005</v>
      </c>
    </row>
    <row r="5373" spans="1:4" x14ac:dyDescent="0.3">
      <c r="A5373" s="151">
        <v>98093</v>
      </c>
      <c r="B5373" s="151" t="s">
        <v>11006</v>
      </c>
      <c r="C5373" s="151" t="s">
        <v>26</v>
      </c>
      <c r="D5373" s="152" t="s">
        <v>11007</v>
      </c>
    </row>
    <row r="5374" spans="1:4" x14ac:dyDescent="0.3">
      <c r="A5374" s="151">
        <v>98094</v>
      </c>
      <c r="B5374" s="151" t="s">
        <v>11008</v>
      </c>
      <c r="C5374" s="151" t="s">
        <v>26</v>
      </c>
      <c r="D5374" s="152" t="s">
        <v>11009</v>
      </c>
    </row>
    <row r="5375" spans="1:4" x14ac:dyDescent="0.3">
      <c r="A5375" s="151">
        <v>98099</v>
      </c>
      <c r="B5375" s="151" t="s">
        <v>11010</v>
      </c>
      <c r="C5375" s="151" t="s">
        <v>26</v>
      </c>
      <c r="D5375" s="152" t="s">
        <v>11011</v>
      </c>
    </row>
    <row r="5376" spans="1:4" x14ac:dyDescent="0.3">
      <c r="A5376" s="151">
        <v>98100</v>
      </c>
      <c r="B5376" s="151" t="s">
        <v>11012</v>
      </c>
      <c r="C5376" s="151" t="s">
        <v>26</v>
      </c>
      <c r="D5376" s="152" t="s">
        <v>11013</v>
      </c>
    </row>
    <row r="5377" spans="1:4" x14ac:dyDescent="0.3">
      <c r="A5377" s="151">
        <v>98101</v>
      </c>
      <c r="B5377" s="151" t="s">
        <v>11014</v>
      </c>
      <c r="C5377" s="151" t="s">
        <v>26</v>
      </c>
      <c r="D5377" s="152" t="s">
        <v>11015</v>
      </c>
    </row>
    <row r="5378" spans="1:4" x14ac:dyDescent="0.3">
      <c r="A5378" s="151">
        <v>98109</v>
      </c>
      <c r="B5378" s="151" t="s">
        <v>11016</v>
      </c>
      <c r="C5378" s="151" t="s">
        <v>26</v>
      </c>
      <c r="D5378" s="152" t="s">
        <v>11017</v>
      </c>
    </row>
    <row r="5379" spans="1:4" x14ac:dyDescent="0.3">
      <c r="A5379" s="151">
        <v>98110</v>
      </c>
      <c r="B5379" s="151" t="s">
        <v>11018</v>
      </c>
      <c r="C5379" s="151" t="s">
        <v>26</v>
      </c>
      <c r="D5379" s="152" t="s">
        <v>11019</v>
      </c>
    </row>
    <row r="5380" spans="1:4" x14ac:dyDescent="0.3">
      <c r="A5380" s="151">
        <v>98111</v>
      </c>
      <c r="B5380" s="151" t="s">
        <v>462</v>
      </c>
      <c r="C5380" s="151" t="s">
        <v>26</v>
      </c>
      <c r="D5380" s="152" t="s">
        <v>7610</v>
      </c>
    </row>
    <row r="5381" spans="1:4" x14ac:dyDescent="0.3">
      <c r="A5381" s="151">
        <v>98112</v>
      </c>
      <c r="B5381" s="151" t="s">
        <v>11020</v>
      </c>
      <c r="C5381" s="151" t="s">
        <v>26</v>
      </c>
      <c r="D5381" s="152" t="s">
        <v>11021</v>
      </c>
    </row>
    <row r="5382" spans="1:4" x14ac:dyDescent="0.3">
      <c r="A5382" s="151">
        <v>98114</v>
      </c>
      <c r="B5382" s="151" t="s">
        <v>11022</v>
      </c>
      <c r="C5382" s="151" t="s">
        <v>26</v>
      </c>
      <c r="D5382" s="152" t="s">
        <v>11023</v>
      </c>
    </row>
    <row r="5383" spans="1:4" x14ac:dyDescent="0.3">
      <c r="A5383" s="151">
        <v>98115</v>
      </c>
      <c r="B5383" s="151" t="s">
        <v>11024</v>
      </c>
      <c r="C5383" s="151" t="s">
        <v>26</v>
      </c>
      <c r="D5383" s="152" t="s">
        <v>11025</v>
      </c>
    </row>
    <row r="5384" spans="1:4" x14ac:dyDescent="0.3">
      <c r="A5384" s="151">
        <v>89349</v>
      </c>
      <c r="B5384" s="151" t="s">
        <v>11026</v>
      </c>
      <c r="C5384" s="151" t="s">
        <v>26</v>
      </c>
      <c r="D5384" s="152" t="s">
        <v>11027</v>
      </c>
    </row>
    <row r="5385" spans="1:4" x14ac:dyDescent="0.3">
      <c r="A5385" s="151">
        <v>89351</v>
      </c>
      <c r="B5385" s="151" t="s">
        <v>11028</v>
      </c>
      <c r="C5385" s="151" t="s">
        <v>26</v>
      </c>
      <c r="D5385" s="152" t="s">
        <v>11029</v>
      </c>
    </row>
    <row r="5386" spans="1:4" x14ac:dyDescent="0.3">
      <c r="A5386" s="151">
        <v>89352</v>
      </c>
      <c r="B5386" s="151" t="s">
        <v>11030</v>
      </c>
      <c r="C5386" s="151" t="s">
        <v>26</v>
      </c>
      <c r="D5386" s="152" t="s">
        <v>7206</v>
      </c>
    </row>
    <row r="5387" spans="1:4" x14ac:dyDescent="0.3">
      <c r="A5387" s="151">
        <v>89353</v>
      </c>
      <c r="B5387" s="151" t="s">
        <v>244</v>
      </c>
      <c r="C5387" s="151" t="s">
        <v>26</v>
      </c>
      <c r="D5387" s="152" t="s">
        <v>11031</v>
      </c>
    </row>
    <row r="5388" spans="1:4" x14ac:dyDescent="0.3">
      <c r="A5388" s="151">
        <v>89354</v>
      </c>
      <c r="B5388" s="151" t="s">
        <v>11032</v>
      </c>
      <c r="C5388" s="151" t="s">
        <v>26</v>
      </c>
      <c r="D5388" s="152" t="s">
        <v>11033</v>
      </c>
    </row>
    <row r="5389" spans="1:4" x14ac:dyDescent="0.3">
      <c r="A5389" s="151">
        <v>89984</v>
      </c>
      <c r="B5389" s="151" t="s">
        <v>11034</v>
      </c>
      <c r="C5389" s="151" t="s">
        <v>26</v>
      </c>
      <c r="D5389" s="152" t="s">
        <v>11035</v>
      </c>
    </row>
    <row r="5390" spans="1:4" x14ac:dyDescent="0.3">
      <c r="A5390" s="151">
        <v>89985</v>
      </c>
      <c r="B5390" s="151" t="s">
        <v>114</v>
      </c>
      <c r="C5390" s="151" t="s">
        <v>26</v>
      </c>
      <c r="D5390" s="152" t="s">
        <v>11036</v>
      </c>
    </row>
    <row r="5391" spans="1:4" x14ac:dyDescent="0.3">
      <c r="A5391" s="151">
        <v>89986</v>
      </c>
      <c r="B5391" s="151" t="s">
        <v>11037</v>
      </c>
      <c r="C5391" s="151" t="s">
        <v>26</v>
      </c>
      <c r="D5391" s="152" t="s">
        <v>11038</v>
      </c>
    </row>
    <row r="5392" spans="1:4" x14ac:dyDescent="0.3">
      <c r="A5392" s="151">
        <v>89987</v>
      </c>
      <c r="B5392" s="151" t="s">
        <v>115</v>
      </c>
      <c r="C5392" s="151" t="s">
        <v>26</v>
      </c>
      <c r="D5392" s="152" t="s">
        <v>2366</v>
      </c>
    </row>
    <row r="5393" spans="1:4" x14ac:dyDescent="0.3">
      <c r="A5393" s="151">
        <v>90371</v>
      </c>
      <c r="B5393" s="151" t="s">
        <v>11039</v>
      </c>
      <c r="C5393" s="151" t="s">
        <v>26</v>
      </c>
      <c r="D5393" s="152" t="s">
        <v>11040</v>
      </c>
    </row>
    <row r="5394" spans="1:4" x14ac:dyDescent="0.3">
      <c r="A5394" s="151">
        <v>94489</v>
      </c>
      <c r="B5394" s="151" t="s">
        <v>11041</v>
      </c>
      <c r="C5394" s="151" t="s">
        <v>26</v>
      </c>
      <c r="D5394" s="152" t="s">
        <v>11042</v>
      </c>
    </row>
    <row r="5395" spans="1:4" x14ac:dyDescent="0.3">
      <c r="A5395" s="151">
        <v>94490</v>
      </c>
      <c r="B5395" s="151" t="s">
        <v>11043</v>
      </c>
      <c r="C5395" s="151" t="s">
        <v>26</v>
      </c>
      <c r="D5395" s="152" t="s">
        <v>11044</v>
      </c>
    </row>
    <row r="5396" spans="1:4" x14ac:dyDescent="0.3">
      <c r="A5396" s="151">
        <v>94491</v>
      </c>
      <c r="B5396" s="151" t="s">
        <v>11045</v>
      </c>
      <c r="C5396" s="151" t="s">
        <v>26</v>
      </c>
      <c r="D5396" s="152" t="s">
        <v>11046</v>
      </c>
    </row>
    <row r="5397" spans="1:4" x14ac:dyDescent="0.3">
      <c r="A5397" s="151">
        <v>94492</v>
      </c>
      <c r="B5397" s="151" t="s">
        <v>721</v>
      </c>
      <c r="C5397" s="151" t="s">
        <v>26</v>
      </c>
      <c r="D5397" s="152" t="s">
        <v>11047</v>
      </c>
    </row>
    <row r="5398" spans="1:4" x14ac:dyDescent="0.3">
      <c r="A5398" s="151">
        <v>94493</v>
      </c>
      <c r="B5398" s="151" t="s">
        <v>11048</v>
      </c>
      <c r="C5398" s="151" t="s">
        <v>26</v>
      </c>
      <c r="D5398" s="152" t="s">
        <v>11049</v>
      </c>
    </row>
    <row r="5399" spans="1:4" x14ac:dyDescent="0.3">
      <c r="A5399" s="151">
        <v>94495</v>
      </c>
      <c r="B5399" s="151" t="s">
        <v>11050</v>
      </c>
      <c r="C5399" s="151" t="s">
        <v>26</v>
      </c>
      <c r="D5399" s="152" t="s">
        <v>9945</v>
      </c>
    </row>
    <row r="5400" spans="1:4" x14ac:dyDescent="0.3">
      <c r="A5400" s="151">
        <v>94496</v>
      </c>
      <c r="B5400" s="151" t="s">
        <v>11051</v>
      </c>
      <c r="C5400" s="151" t="s">
        <v>26</v>
      </c>
      <c r="D5400" s="152" t="s">
        <v>11052</v>
      </c>
    </row>
    <row r="5401" spans="1:4" x14ac:dyDescent="0.3">
      <c r="A5401" s="151">
        <v>94497</v>
      </c>
      <c r="B5401" s="151" t="s">
        <v>11053</v>
      </c>
      <c r="C5401" s="151" t="s">
        <v>26</v>
      </c>
      <c r="D5401" s="152" t="s">
        <v>11054</v>
      </c>
    </row>
    <row r="5402" spans="1:4" x14ac:dyDescent="0.3">
      <c r="A5402" s="151">
        <v>94498</v>
      </c>
      <c r="B5402" s="151" t="s">
        <v>11055</v>
      </c>
      <c r="C5402" s="151" t="s">
        <v>26</v>
      </c>
      <c r="D5402" s="152" t="s">
        <v>11056</v>
      </c>
    </row>
    <row r="5403" spans="1:4" x14ac:dyDescent="0.3">
      <c r="A5403" s="151">
        <v>94499</v>
      </c>
      <c r="B5403" s="151" t="s">
        <v>11057</v>
      </c>
      <c r="C5403" s="151" t="s">
        <v>26</v>
      </c>
      <c r="D5403" s="152" t="s">
        <v>11058</v>
      </c>
    </row>
    <row r="5404" spans="1:4" x14ac:dyDescent="0.3">
      <c r="A5404" s="151">
        <v>94500</v>
      </c>
      <c r="B5404" s="151" t="s">
        <v>11059</v>
      </c>
      <c r="C5404" s="151" t="s">
        <v>26</v>
      </c>
      <c r="D5404" s="152" t="s">
        <v>11060</v>
      </c>
    </row>
    <row r="5405" spans="1:4" x14ac:dyDescent="0.3">
      <c r="A5405" s="151">
        <v>94501</v>
      </c>
      <c r="B5405" s="151" t="s">
        <v>11061</v>
      </c>
      <c r="C5405" s="151" t="s">
        <v>26</v>
      </c>
      <c r="D5405" s="152" t="s">
        <v>11062</v>
      </c>
    </row>
    <row r="5406" spans="1:4" x14ac:dyDescent="0.3">
      <c r="A5406" s="151">
        <v>94792</v>
      </c>
      <c r="B5406" s="151" t="s">
        <v>11063</v>
      </c>
      <c r="C5406" s="151" t="s">
        <v>26</v>
      </c>
      <c r="D5406" s="152" t="s">
        <v>11064</v>
      </c>
    </row>
    <row r="5407" spans="1:4" x14ac:dyDescent="0.3">
      <c r="A5407" s="151">
        <v>94793</v>
      </c>
      <c r="B5407" s="151" t="s">
        <v>11065</v>
      </c>
      <c r="C5407" s="151" t="s">
        <v>26</v>
      </c>
      <c r="D5407" s="152" t="s">
        <v>11066</v>
      </c>
    </row>
    <row r="5408" spans="1:4" x14ac:dyDescent="0.3">
      <c r="A5408" s="151">
        <v>94794</v>
      </c>
      <c r="B5408" s="151" t="s">
        <v>116</v>
      </c>
      <c r="C5408" s="151" t="s">
        <v>26</v>
      </c>
      <c r="D5408" s="152" t="s">
        <v>11067</v>
      </c>
    </row>
    <row r="5409" spans="1:4" x14ac:dyDescent="0.3">
      <c r="A5409" s="151">
        <v>94795</v>
      </c>
      <c r="B5409" s="151" t="s">
        <v>11068</v>
      </c>
      <c r="C5409" s="151" t="s">
        <v>26</v>
      </c>
      <c r="D5409" s="152" t="s">
        <v>1298</v>
      </c>
    </row>
    <row r="5410" spans="1:4" x14ac:dyDescent="0.3">
      <c r="A5410" s="151">
        <v>94796</v>
      </c>
      <c r="B5410" s="151" t="s">
        <v>11069</v>
      </c>
      <c r="C5410" s="151" t="s">
        <v>26</v>
      </c>
      <c r="D5410" s="152" t="s">
        <v>11070</v>
      </c>
    </row>
    <row r="5411" spans="1:4" x14ac:dyDescent="0.3">
      <c r="A5411" s="151">
        <v>94797</v>
      </c>
      <c r="B5411" s="151" t="s">
        <v>11071</v>
      </c>
      <c r="C5411" s="151" t="s">
        <v>26</v>
      </c>
      <c r="D5411" s="152" t="s">
        <v>11072</v>
      </c>
    </row>
    <row r="5412" spans="1:4" x14ac:dyDescent="0.3">
      <c r="A5412" s="151">
        <v>94798</v>
      </c>
      <c r="B5412" s="151" t="s">
        <v>11073</v>
      </c>
      <c r="C5412" s="151" t="s">
        <v>26</v>
      </c>
      <c r="D5412" s="152" t="s">
        <v>11074</v>
      </c>
    </row>
    <row r="5413" spans="1:4" x14ac:dyDescent="0.3">
      <c r="A5413" s="151">
        <v>94799</v>
      </c>
      <c r="B5413" s="151" t="s">
        <v>11075</v>
      </c>
      <c r="C5413" s="151" t="s">
        <v>26</v>
      </c>
      <c r="D5413" s="152" t="s">
        <v>11064</v>
      </c>
    </row>
    <row r="5414" spans="1:4" x14ac:dyDescent="0.3">
      <c r="A5414" s="151">
        <v>94800</v>
      </c>
      <c r="B5414" s="151" t="s">
        <v>11076</v>
      </c>
      <c r="C5414" s="151" t="s">
        <v>26</v>
      </c>
      <c r="D5414" s="152" t="s">
        <v>11077</v>
      </c>
    </row>
    <row r="5415" spans="1:4" x14ac:dyDescent="0.3">
      <c r="A5415" s="151">
        <v>95248</v>
      </c>
      <c r="B5415" s="151" t="s">
        <v>11078</v>
      </c>
      <c r="C5415" s="151" t="s">
        <v>26</v>
      </c>
      <c r="D5415" s="152" t="s">
        <v>11079</v>
      </c>
    </row>
    <row r="5416" spans="1:4" x14ac:dyDescent="0.3">
      <c r="A5416" s="151">
        <v>95249</v>
      </c>
      <c r="B5416" s="151" t="s">
        <v>11080</v>
      </c>
      <c r="C5416" s="151" t="s">
        <v>26</v>
      </c>
      <c r="D5416" s="152" t="s">
        <v>11081</v>
      </c>
    </row>
    <row r="5417" spans="1:4" x14ac:dyDescent="0.3">
      <c r="A5417" s="151">
        <v>95250</v>
      </c>
      <c r="B5417" s="151" t="s">
        <v>11082</v>
      </c>
      <c r="C5417" s="151" t="s">
        <v>26</v>
      </c>
      <c r="D5417" s="152" t="s">
        <v>11083</v>
      </c>
    </row>
    <row r="5418" spans="1:4" x14ac:dyDescent="0.3">
      <c r="A5418" s="151">
        <v>95251</v>
      </c>
      <c r="B5418" s="151" t="s">
        <v>11084</v>
      </c>
      <c r="C5418" s="151" t="s">
        <v>26</v>
      </c>
      <c r="D5418" s="152" t="s">
        <v>11085</v>
      </c>
    </row>
    <row r="5419" spans="1:4" x14ac:dyDescent="0.3">
      <c r="A5419" s="151">
        <v>95252</v>
      </c>
      <c r="B5419" s="151" t="s">
        <v>11086</v>
      </c>
      <c r="C5419" s="151" t="s">
        <v>26</v>
      </c>
      <c r="D5419" s="152" t="s">
        <v>11087</v>
      </c>
    </row>
    <row r="5420" spans="1:4" x14ac:dyDescent="0.3">
      <c r="A5420" s="151">
        <v>95253</v>
      </c>
      <c r="B5420" s="151" t="s">
        <v>11088</v>
      </c>
      <c r="C5420" s="151" t="s">
        <v>26</v>
      </c>
      <c r="D5420" s="152" t="s">
        <v>11089</v>
      </c>
    </row>
    <row r="5421" spans="1:4" x14ac:dyDescent="0.3">
      <c r="A5421" s="151">
        <v>99619</v>
      </c>
      <c r="B5421" s="151" t="s">
        <v>11090</v>
      </c>
      <c r="C5421" s="151" t="s">
        <v>26</v>
      </c>
      <c r="D5421" s="152" t="s">
        <v>11091</v>
      </c>
    </row>
    <row r="5422" spans="1:4" x14ac:dyDescent="0.3">
      <c r="A5422" s="151">
        <v>99620</v>
      </c>
      <c r="B5422" s="151" t="s">
        <v>11092</v>
      </c>
      <c r="C5422" s="151" t="s">
        <v>26</v>
      </c>
      <c r="D5422" s="152" t="s">
        <v>11093</v>
      </c>
    </row>
    <row r="5423" spans="1:4" x14ac:dyDescent="0.3">
      <c r="A5423" s="151">
        <v>99621</v>
      </c>
      <c r="B5423" s="151" t="s">
        <v>11094</v>
      </c>
      <c r="C5423" s="151" t="s">
        <v>26</v>
      </c>
      <c r="D5423" s="152" t="s">
        <v>11095</v>
      </c>
    </row>
    <row r="5424" spans="1:4" x14ac:dyDescent="0.3">
      <c r="A5424" s="151">
        <v>99622</v>
      </c>
      <c r="B5424" s="151" t="s">
        <v>11096</v>
      </c>
      <c r="C5424" s="151" t="s">
        <v>26</v>
      </c>
      <c r="D5424" s="152" t="s">
        <v>11097</v>
      </c>
    </row>
    <row r="5425" spans="1:4" x14ac:dyDescent="0.3">
      <c r="A5425" s="151">
        <v>99623</v>
      </c>
      <c r="B5425" s="151" t="s">
        <v>11098</v>
      </c>
      <c r="C5425" s="151" t="s">
        <v>26</v>
      </c>
      <c r="D5425" s="152" t="s">
        <v>11099</v>
      </c>
    </row>
    <row r="5426" spans="1:4" x14ac:dyDescent="0.3">
      <c r="A5426" s="151">
        <v>99624</v>
      </c>
      <c r="B5426" s="151" t="s">
        <v>11100</v>
      </c>
      <c r="C5426" s="151" t="s">
        <v>26</v>
      </c>
      <c r="D5426" s="152" t="s">
        <v>11101</v>
      </c>
    </row>
    <row r="5427" spans="1:4" x14ac:dyDescent="0.3">
      <c r="A5427" s="151">
        <v>99625</v>
      </c>
      <c r="B5427" s="151" t="s">
        <v>11102</v>
      </c>
      <c r="C5427" s="151" t="s">
        <v>26</v>
      </c>
      <c r="D5427" s="152" t="s">
        <v>11103</v>
      </c>
    </row>
    <row r="5428" spans="1:4" x14ac:dyDescent="0.3">
      <c r="A5428" s="151">
        <v>99626</v>
      </c>
      <c r="B5428" s="151" t="s">
        <v>11104</v>
      </c>
      <c r="C5428" s="151" t="s">
        <v>26</v>
      </c>
      <c r="D5428" s="152" t="s">
        <v>11105</v>
      </c>
    </row>
    <row r="5429" spans="1:4" x14ac:dyDescent="0.3">
      <c r="A5429" s="151">
        <v>99627</v>
      </c>
      <c r="B5429" s="151" t="s">
        <v>11106</v>
      </c>
      <c r="C5429" s="151" t="s">
        <v>26</v>
      </c>
      <c r="D5429" s="152" t="s">
        <v>11107</v>
      </c>
    </row>
    <row r="5430" spans="1:4" x14ac:dyDescent="0.3">
      <c r="A5430" s="151">
        <v>99628</v>
      </c>
      <c r="B5430" s="151" t="s">
        <v>11108</v>
      </c>
      <c r="C5430" s="151" t="s">
        <v>26</v>
      </c>
      <c r="D5430" s="152" t="s">
        <v>11109</v>
      </c>
    </row>
    <row r="5431" spans="1:4" x14ac:dyDescent="0.3">
      <c r="A5431" s="151">
        <v>99629</v>
      </c>
      <c r="B5431" s="151" t="s">
        <v>11110</v>
      </c>
      <c r="C5431" s="151" t="s">
        <v>26</v>
      </c>
      <c r="D5431" s="152" t="s">
        <v>11111</v>
      </c>
    </row>
    <row r="5432" spans="1:4" x14ac:dyDescent="0.3">
      <c r="A5432" s="151">
        <v>99630</v>
      </c>
      <c r="B5432" s="151" t="s">
        <v>11112</v>
      </c>
      <c r="C5432" s="151" t="s">
        <v>26</v>
      </c>
      <c r="D5432" s="152" t="s">
        <v>11113</v>
      </c>
    </row>
    <row r="5433" spans="1:4" x14ac:dyDescent="0.3">
      <c r="A5433" s="151">
        <v>99631</v>
      </c>
      <c r="B5433" s="151" t="s">
        <v>11114</v>
      </c>
      <c r="C5433" s="151" t="s">
        <v>26</v>
      </c>
      <c r="D5433" s="152" t="s">
        <v>11115</v>
      </c>
    </row>
    <row r="5434" spans="1:4" x14ac:dyDescent="0.3">
      <c r="A5434" s="151">
        <v>99632</v>
      </c>
      <c r="B5434" s="151" t="s">
        <v>11116</v>
      </c>
      <c r="C5434" s="151" t="s">
        <v>26</v>
      </c>
      <c r="D5434" s="152" t="s">
        <v>11117</v>
      </c>
    </row>
    <row r="5435" spans="1:4" x14ac:dyDescent="0.3">
      <c r="A5435" s="151">
        <v>99633</v>
      </c>
      <c r="B5435" s="151" t="s">
        <v>11118</v>
      </c>
      <c r="C5435" s="151" t="s">
        <v>26</v>
      </c>
      <c r="D5435" s="152" t="s">
        <v>11119</v>
      </c>
    </row>
    <row r="5436" spans="1:4" x14ac:dyDescent="0.3">
      <c r="A5436" s="151">
        <v>99634</v>
      </c>
      <c r="B5436" s="151" t="s">
        <v>11120</v>
      </c>
      <c r="C5436" s="151" t="s">
        <v>26</v>
      </c>
      <c r="D5436" s="152" t="s">
        <v>11121</v>
      </c>
    </row>
    <row r="5437" spans="1:4" x14ac:dyDescent="0.3">
      <c r="A5437" s="151">
        <v>99635</v>
      </c>
      <c r="B5437" s="151" t="s">
        <v>11122</v>
      </c>
      <c r="C5437" s="151" t="s">
        <v>26</v>
      </c>
      <c r="D5437" s="152" t="s">
        <v>11123</v>
      </c>
    </row>
    <row r="5438" spans="1:4" x14ac:dyDescent="0.3">
      <c r="A5438" s="151">
        <v>103008</v>
      </c>
      <c r="B5438" s="151" t="s">
        <v>11124</v>
      </c>
      <c r="C5438" s="151" t="s">
        <v>26</v>
      </c>
      <c r="D5438" s="152" t="s">
        <v>11125</v>
      </c>
    </row>
    <row r="5439" spans="1:4" x14ac:dyDescent="0.3">
      <c r="A5439" s="151">
        <v>103009</v>
      </c>
      <c r="B5439" s="151" t="s">
        <v>11126</v>
      </c>
      <c r="C5439" s="151" t="s">
        <v>26</v>
      </c>
      <c r="D5439" s="152" t="s">
        <v>11127</v>
      </c>
    </row>
    <row r="5440" spans="1:4" x14ac:dyDescent="0.3">
      <c r="A5440" s="151">
        <v>103010</v>
      </c>
      <c r="B5440" s="151" t="s">
        <v>11128</v>
      </c>
      <c r="C5440" s="151" t="s">
        <v>26</v>
      </c>
      <c r="D5440" s="152" t="s">
        <v>2195</v>
      </c>
    </row>
    <row r="5441" spans="1:4" x14ac:dyDescent="0.3">
      <c r="A5441" s="151">
        <v>103011</v>
      </c>
      <c r="B5441" s="151" t="s">
        <v>11129</v>
      </c>
      <c r="C5441" s="151" t="s">
        <v>26</v>
      </c>
      <c r="D5441" s="152" t="s">
        <v>11130</v>
      </c>
    </row>
    <row r="5442" spans="1:4" x14ac:dyDescent="0.3">
      <c r="A5442" s="151">
        <v>103012</v>
      </c>
      <c r="B5442" s="151" t="s">
        <v>11131</v>
      </c>
      <c r="C5442" s="151" t="s">
        <v>26</v>
      </c>
      <c r="D5442" s="152" t="s">
        <v>11132</v>
      </c>
    </row>
    <row r="5443" spans="1:4" x14ac:dyDescent="0.3">
      <c r="A5443" s="151">
        <v>103013</v>
      </c>
      <c r="B5443" s="151" t="s">
        <v>11133</v>
      </c>
      <c r="C5443" s="151" t="s">
        <v>26</v>
      </c>
      <c r="D5443" s="152" t="s">
        <v>3504</v>
      </c>
    </row>
    <row r="5444" spans="1:4" x14ac:dyDescent="0.3">
      <c r="A5444" s="151">
        <v>103014</v>
      </c>
      <c r="B5444" s="151" t="s">
        <v>11134</v>
      </c>
      <c r="C5444" s="151" t="s">
        <v>26</v>
      </c>
      <c r="D5444" s="152" t="s">
        <v>11135</v>
      </c>
    </row>
    <row r="5445" spans="1:4" x14ac:dyDescent="0.3">
      <c r="A5445" s="151">
        <v>103015</v>
      </c>
      <c r="B5445" s="151" t="s">
        <v>11136</v>
      </c>
      <c r="C5445" s="151" t="s">
        <v>26</v>
      </c>
      <c r="D5445" s="152" t="s">
        <v>11137</v>
      </c>
    </row>
    <row r="5446" spans="1:4" x14ac:dyDescent="0.3">
      <c r="A5446" s="151">
        <v>103016</v>
      </c>
      <c r="B5446" s="151" t="s">
        <v>11138</v>
      </c>
      <c r="C5446" s="151" t="s">
        <v>26</v>
      </c>
      <c r="D5446" s="152" t="s">
        <v>11139</v>
      </c>
    </row>
    <row r="5447" spans="1:4" x14ac:dyDescent="0.3">
      <c r="A5447" s="151">
        <v>103017</v>
      </c>
      <c r="B5447" s="151" t="s">
        <v>11140</v>
      </c>
      <c r="C5447" s="151" t="s">
        <v>26</v>
      </c>
      <c r="D5447" s="152" t="s">
        <v>11141</v>
      </c>
    </row>
    <row r="5448" spans="1:4" x14ac:dyDescent="0.3">
      <c r="A5448" s="151">
        <v>103018</v>
      </c>
      <c r="B5448" s="151" t="s">
        <v>11142</v>
      </c>
      <c r="C5448" s="151" t="s">
        <v>26</v>
      </c>
      <c r="D5448" s="152" t="s">
        <v>11143</v>
      </c>
    </row>
    <row r="5449" spans="1:4" x14ac:dyDescent="0.3">
      <c r="A5449" s="151">
        <v>103019</v>
      </c>
      <c r="B5449" s="151" t="s">
        <v>11144</v>
      </c>
      <c r="C5449" s="151" t="s">
        <v>26</v>
      </c>
      <c r="D5449" s="152" t="s">
        <v>11145</v>
      </c>
    </row>
    <row r="5450" spans="1:4" x14ac:dyDescent="0.3">
      <c r="A5450" s="151">
        <v>103029</v>
      </c>
      <c r="B5450" s="151" t="s">
        <v>11146</v>
      </c>
      <c r="C5450" s="151" t="s">
        <v>26</v>
      </c>
      <c r="D5450" s="152" t="s">
        <v>11147</v>
      </c>
    </row>
    <row r="5451" spans="1:4" x14ac:dyDescent="0.3">
      <c r="A5451" s="151">
        <v>103036</v>
      </c>
      <c r="B5451" s="151" t="s">
        <v>11148</v>
      </c>
      <c r="C5451" s="151" t="s">
        <v>26</v>
      </c>
      <c r="D5451" s="152" t="s">
        <v>1394</v>
      </c>
    </row>
    <row r="5452" spans="1:4" x14ac:dyDescent="0.3">
      <c r="A5452" s="151">
        <v>103037</v>
      </c>
      <c r="B5452" s="151" t="s">
        <v>11149</v>
      </c>
      <c r="C5452" s="151" t="s">
        <v>26</v>
      </c>
      <c r="D5452" s="152" t="s">
        <v>6443</v>
      </c>
    </row>
    <row r="5453" spans="1:4" x14ac:dyDescent="0.3">
      <c r="A5453" s="151">
        <v>103038</v>
      </c>
      <c r="B5453" s="151" t="s">
        <v>11150</v>
      </c>
      <c r="C5453" s="151" t="s">
        <v>26</v>
      </c>
      <c r="D5453" s="152" t="s">
        <v>11151</v>
      </c>
    </row>
    <row r="5454" spans="1:4" x14ac:dyDescent="0.3">
      <c r="A5454" s="151">
        <v>103039</v>
      </c>
      <c r="B5454" s="151" t="s">
        <v>355</v>
      </c>
      <c r="C5454" s="151" t="s">
        <v>26</v>
      </c>
      <c r="D5454" s="152" t="s">
        <v>11152</v>
      </c>
    </row>
    <row r="5455" spans="1:4" x14ac:dyDescent="0.3">
      <c r="A5455" s="151">
        <v>103040</v>
      </c>
      <c r="B5455" s="151" t="s">
        <v>11153</v>
      </c>
      <c r="C5455" s="151" t="s">
        <v>26</v>
      </c>
      <c r="D5455" s="152" t="s">
        <v>11154</v>
      </c>
    </row>
    <row r="5456" spans="1:4" x14ac:dyDescent="0.3">
      <c r="A5456" s="151">
        <v>103041</v>
      </c>
      <c r="B5456" s="151" t="s">
        <v>11155</v>
      </c>
      <c r="C5456" s="151" t="s">
        <v>26</v>
      </c>
      <c r="D5456" s="152" t="s">
        <v>2738</v>
      </c>
    </row>
    <row r="5457" spans="1:4" x14ac:dyDescent="0.3">
      <c r="A5457" s="151">
        <v>103042</v>
      </c>
      <c r="B5457" s="151" t="s">
        <v>11156</v>
      </c>
      <c r="C5457" s="151" t="s">
        <v>26</v>
      </c>
      <c r="D5457" s="152" t="s">
        <v>11157</v>
      </c>
    </row>
    <row r="5458" spans="1:4" x14ac:dyDescent="0.3">
      <c r="A5458" s="151">
        <v>103043</v>
      </c>
      <c r="B5458" s="151" t="s">
        <v>11158</v>
      </c>
      <c r="C5458" s="151" t="s">
        <v>26</v>
      </c>
      <c r="D5458" s="152" t="s">
        <v>6529</v>
      </c>
    </row>
    <row r="5459" spans="1:4" x14ac:dyDescent="0.3">
      <c r="A5459" s="151">
        <v>103044</v>
      </c>
      <c r="B5459" s="151" t="s">
        <v>11159</v>
      </c>
      <c r="C5459" s="151" t="s">
        <v>26</v>
      </c>
      <c r="D5459" s="152" t="s">
        <v>11160</v>
      </c>
    </row>
    <row r="5460" spans="1:4" x14ac:dyDescent="0.3">
      <c r="A5460" s="151">
        <v>103045</v>
      </c>
      <c r="B5460" s="151" t="s">
        <v>11161</v>
      </c>
      <c r="C5460" s="151" t="s">
        <v>26</v>
      </c>
      <c r="D5460" s="152" t="s">
        <v>7722</v>
      </c>
    </row>
    <row r="5461" spans="1:4" x14ac:dyDescent="0.3">
      <c r="A5461" s="151">
        <v>103046</v>
      </c>
      <c r="B5461" s="151" t="s">
        <v>11162</v>
      </c>
      <c r="C5461" s="151" t="s">
        <v>26</v>
      </c>
      <c r="D5461" s="152" t="s">
        <v>8644</v>
      </c>
    </row>
    <row r="5462" spans="1:4" x14ac:dyDescent="0.3">
      <c r="A5462" s="151">
        <v>103047</v>
      </c>
      <c r="B5462" s="151" t="s">
        <v>11163</v>
      </c>
      <c r="C5462" s="151" t="s">
        <v>26</v>
      </c>
      <c r="D5462" s="152" t="s">
        <v>1912</v>
      </c>
    </row>
    <row r="5463" spans="1:4" x14ac:dyDescent="0.3">
      <c r="A5463" s="151">
        <v>103048</v>
      </c>
      <c r="B5463" s="151" t="s">
        <v>11164</v>
      </c>
      <c r="C5463" s="151" t="s">
        <v>26</v>
      </c>
      <c r="D5463" s="152" t="s">
        <v>4911</v>
      </c>
    </row>
    <row r="5464" spans="1:4" x14ac:dyDescent="0.3">
      <c r="A5464" s="151">
        <v>103049</v>
      </c>
      <c r="B5464" s="151" t="s">
        <v>11165</v>
      </c>
      <c r="C5464" s="151" t="s">
        <v>26</v>
      </c>
      <c r="D5464" s="152" t="s">
        <v>11166</v>
      </c>
    </row>
    <row r="5465" spans="1:4" x14ac:dyDescent="0.3">
      <c r="A5465" s="151">
        <v>103050</v>
      </c>
      <c r="B5465" s="151" t="s">
        <v>11167</v>
      </c>
      <c r="C5465" s="151" t="s">
        <v>26</v>
      </c>
      <c r="D5465" s="152" t="s">
        <v>1334</v>
      </c>
    </row>
    <row r="5466" spans="1:4" x14ac:dyDescent="0.3">
      <c r="A5466" s="151">
        <v>103051</v>
      </c>
      <c r="B5466" s="151" t="s">
        <v>11168</v>
      </c>
      <c r="C5466" s="151" t="s">
        <v>26</v>
      </c>
      <c r="D5466" s="152" t="s">
        <v>11169</v>
      </c>
    </row>
    <row r="5467" spans="1:4" x14ac:dyDescent="0.3">
      <c r="A5467" s="151">
        <v>103052</v>
      </c>
      <c r="B5467" s="151" t="s">
        <v>11170</v>
      </c>
      <c r="C5467" s="151" t="s">
        <v>26</v>
      </c>
      <c r="D5467" s="152" t="s">
        <v>2821</v>
      </c>
    </row>
    <row r="5468" spans="1:4" x14ac:dyDescent="0.3">
      <c r="A5468" s="151">
        <v>95634</v>
      </c>
      <c r="B5468" s="151" t="s">
        <v>11171</v>
      </c>
      <c r="C5468" s="151" t="s">
        <v>26</v>
      </c>
      <c r="D5468" s="152" t="s">
        <v>11172</v>
      </c>
    </row>
    <row r="5469" spans="1:4" x14ac:dyDescent="0.3">
      <c r="A5469" s="151">
        <v>95635</v>
      </c>
      <c r="B5469" s="151" t="s">
        <v>11173</v>
      </c>
      <c r="C5469" s="151" t="s">
        <v>26</v>
      </c>
      <c r="D5469" s="152" t="s">
        <v>11174</v>
      </c>
    </row>
    <row r="5470" spans="1:4" x14ac:dyDescent="0.3">
      <c r="A5470" s="151">
        <v>95636</v>
      </c>
      <c r="B5470" s="151" t="s">
        <v>11175</v>
      </c>
      <c r="C5470" s="151" t="s">
        <v>26</v>
      </c>
      <c r="D5470" s="152" t="s">
        <v>11176</v>
      </c>
    </row>
    <row r="5471" spans="1:4" x14ac:dyDescent="0.3">
      <c r="A5471" s="151">
        <v>95637</v>
      </c>
      <c r="B5471" s="151" t="s">
        <v>11177</v>
      </c>
      <c r="C5471" s="151" t="s">
        <v>26</v>
      </c>
      <c r="D5471" s="152" t="s">
        <v>11178</v>
      </c>
    </row>
    <row r="5472" spans="1:4" x14ac:dyDescent="0.3">
      <c r="A5472" s="151">
        <v>95638</v>
      </c>
      <c r="B5472" s="151" t="s">
        <v>11179</v>
      </c>
      <c r="C5472" s="151" t="s">
        <v>26</v>
      </c>
      <c r="D5472" s="152" t="s">
        <v>11180</v>
      </c>
    </row>
    <row r="5473" spans="1:4" x14ac:dyDescent="0.3">
      <c r="A5473" s="151">
        <v>95639</v>
      </c>
      <c r="B5473" s="151" t="s">
        <v>11181</v>
      </c>
      <c r="C5473" s="151" t="s">
        <v>26</v>
      </c>
      <c r="D5473" s="152" t="s">
        <v>11182</v>
      </c>
    </row>
    <row r="5474" spans="1:4" x14ac:dyDescent="0.3">
      <c r="A5474" s="151">
        <v>95641</v>
      </c>
      <c r="B5474" s="151" t="s">
        <v>11183</v>
      </c>
      <c r="C5474" s="151" t="s">
        <v>26</v>
      </c>
      <c r="D5474" s="152" t="s">
        <v>11184</v>
      </c>
    </row>
    <row r="5475" spans="1:4" x14ac:dyDescent="0.3">
      <c r="A5475" s="151">
        <v>95642</v>
      </c>
      <c r="B5475" s="151" t="s">
        <v>11185</v>
      </c>
      <c r="C5475" s="151" t="s">
        <v>26</v>
      </c>
      <c r="D5475" s="152" t="s">
        <v>11186</v>
      </c>
    </row>
    <row r="5476" spans="1:4" x14ac:dyDescent="0.3">
      <c r="A5476" s="151">
        <v>95643</v>
      </c>
      <c r="B5476" s="151" t="s">
        <v>11187</v>
      </c>
      <c r="C5476" s="151" t="s">
        <v>26</v>
      </c>
      <c r="D5476" s="152" t="s">
        <v>11188</v>
      </c>
    </row>
    <row r="5477" spans="1:4" x14ac:dyDescent="0.3">
      <c r="A5477" s="151">
        <v>95644</v>
      </c>
      <c r="B5477" s="151" t="s">
        <v>11189</v>
      </c>
      <c r="C5477" s="151" t="s">
        <v>26</v>
      </c>
      <c r="D5477" s="152" t="s">
        <v>11190</v>
      </c>
    </row>
    <row r="5478" spans="1:4" x14ac:dyDescent="0.3">
      <c r="A5478" s="151">
        <v>95645</v>
      </c>
      <c r="B5478" s="151" t="s">
        <v>11191</v>
      </c>
      <c r="C5478" s="151" t="s">
        <v>26</v>
      </c>
      <c r="D5478" s="152" t="s">
        <v>11192</v>
      </c>
    </row>
    <row r="5479" spans="1:4" x14ac:dyDescent="0.3">
      <c r="A5479" s="151">
        <v>95646</v>
      </c>
      <c r="B5479" s="151" t="s">
        <v>11193</v>
      </c>
      <c r="C5479" s="151" t="s">
        <v>26</v>
      </c>
      <c r="D5479" s="152" t="s">
        <v>11194</v>
      </c>
    </row>
    <row r="5480" spans="1:4" x14ac:dyDescent="0.3">
      <c r="A5480" s="151">
        <v>95647</v>
      </c>
      <c r="B5480" s="151" t="s">
        <v>11195</v>
      </c>
      <c r="C5480" s="151" t="s">
        <v>26</v>
      </c>
      <c r="D5480" s="152" t="s">
        <v>11196</v>
      </c>
    </row>
    <row r="5481" spans="1:4" x14ac:dyDescent="0.3">
      <c r="A5481" s="151">
        <v>95648</v>
      </c>
      <c r="B5481" s="151" t="s">
        <v>644</v>
      </c>
      <c r="C5481" s="151" t="s">
        <v>26</v>
      </c>
      <c r="D5481" s="152" t="s">
        <v>11197</v>
      </c>
    </row>
    <row r="5482" spans="1:4" x14ac:dyDescent="0.3">
      <c r="A5482" s="151">
        <v>95649</v>
      </c>
      <c r="B5482" s="151" t="s">
        <v>11198</v>
      </c>
      <c r="C5482" s="151" t="s">
        <v>26</v>
      </c>
      <c r="D5482" s="152" t="s">
        <v>11199</v>
      </c>
    </row>
    <row r="5483" spans="1:4" x14ac:dyDescent="0.3">
      <c r="A5483" s="151">
        <v>95650</v>
      </c>
      <c r="B5483" s="151" t="s">
        <v>11200</v>
      </c>
      <c r="C5483" s="151" t="s">
        <v>26</v>
      </c>
      <c r="D5483" s="152" t="s">
        <v>11201</v>
      </c>
    </row>
    <row r="5484" spans="1:4" x14ac:dyDescent="0.3">
      <c r="A5484" s="151">
        <v>95651</v>
      </c>
      <c r="B5484" s="151" t="s">
        <v>11202</v>
      </c>
      <c r="C5484" s="151" t="s">
        <v>26</v>
      </c>
      <c r="D5484" s="152" t="s">
        <v>11203</v>
      </c>
    </row>
    <row r="5485" spans="1:4" x14ac:dyDescent="0.3">
      <c r="A5485" s="151">
        <v>95652</v>
      </c>
      <c r="B5485" s="151" t="s">
        <v>11204</v>
      </c>
      <c r="C5485" s="151" t="s">
        <v>26</v>
      </c>
      <c r="D5485" s="152" t="s">
        <v>11205</v>
      </c>
    </row>
    <row r="5486" spans="1:4" x14ac:dyDescent="0.3">
      <c r="A5486" s="151">
        <v>95653</v>
      </c>
      <c r="B5486" s="151" t="s">
        <v>11206</v>
      </c>
      <c r="C5486" s="151" t="s">
        <v>26</v>
      </c>
      <c r="D5486" s="152" t="s">
        <v>11207</v>
      </c>
    </row>
    <row r="5487" spans="1:4" x14ac:dyDescent="0.3">
      <c r="A5487" s="151">
        <v>95654</v>
      </c>
      <c r="B5487" s="151" t="s">
        <v>11208</v>
      </c>
      <c r="C5487" s="151" t="s">
        <v>26</v>
      </c>
      <c r="D5487" s="152" t="s">
        <v>11209</v>
      </c>
    </row>
    <row r="5488" spans="1:4" x14ac:dyDescent="0.3">
      <c r="A5488" s="151">
        <v>95655</v>
      </c>
      <c r="B5488" s="151" t="s">
        <v>11210</v>
      </c>
      <c r="C5488" s="151" t="s">
        <v>26</v>
      </c>
      <c r="D5488" s="152" t="s">
        <v>11211</v>
      </c>
    </row>
    <row r="5489" spans="1:4" x14ac:dyDescent="0.3">
      <c r="A5489" s="151">
        <v>95657</v>
      </c>
      <c r="B5489" s="151" t="s">
        <v>11212</v>
      </c>
      <c r="C5489" s="151" t="s">
        <v>26</v>
      </c>
      <c r="D5489" s="152" t="s">
        <v>11213</v>
      </c>
    </row>
    <row r="5490" spans="1:4" x14ac:dyDescent="0.3">
      <c r="A5490" s="151">
        <v>95658</v>
      </c>
      <c r="B5490" s="151" t="s">
        <v>11214</v>
      </c>
      <c r="C5490" s="151" t="s">
        <v>26</v>
      </c>
      <c r="D5490" s="152" t="s">
        <v>11215</v>
      </c>
    </row>
    <row r="5491" spans="1:4" x14ac:dyDescent="0.3">
      <c r="A5491" s="151">
        <v>95659</v>
      </c>
      <c r="B5491" s="151" t="s">
        <v>11216</v>
      </c>
      <c r="C5491" s="151" t="s">
        <v>26</v>
      </c>
      <c r="D5491" s="152" t="s">
        <v>11217</v>
      </c>
    </row>
    <row r="5492" spans="1:4" x14ac:dyDescent="0.3">
      <c r="A5492" s="151">
        <v>95660</v>
      </c>
      <c r="B5492" s="151" t="s">
        <v>11218</v>
      </c>
      <c r="C5492" s="151" t="s">
        <v>26</v>
      </c>
      <c r="D5492" s="152" t="s">
        <v>11219</v>
      </c>
    </row>
    <row r="5493" spans="1:4" x14ac:dyDescent="0.3">
      <c r="A5493" s="151">
        <v>95661</v>
      </c>
      <c r="B5493" s="151" t="s">
        <v>11220</v>
      </c>
      <c r="C5493" s="151" t="s">
        <v>26</v>
      </c>
      <c r="D5493" s="152" t="s">
        <v>11221</v>
      </c>
    </row>
    <row r="5494" spans="1:4" x14ac:dyDescent="0.3">
      <c r="A5494" s="151">
        <v>95662</v>
      </c>
      <c r="B5494" s="151" t="s">
        <v>11222</v>
      </c>
      <c r="C5494" s="151" t="s">
        <v>26</v>
      </c>
      <c r="D5494" s="152" t="s">
        <v>11223</v>
      </c>
    </row>
    <row r="5495" spans="1:4" x14ac:dyDescent="0.3">
      <c r="A5495" s="151">
        <v>95663</v>
      </c>
      <c r="B5495" s="151" t="s">
        <v>11224</v>
      </c>
      <c r="C5495" s="151" t="s">
        <v>26</v>
      </c>
      <c r="D5495" s="152" t="s">
        <v>11225</v>
      </c>
    </row>
    <row r="5496" spans="1:4" x14ac:dyDescent="0.3">
      <c r="A5496" s="151">
        <v>95664</v>
      </c>
      <c r="B5496" s="151" t="s">
        <v>11226</v>
      </c>
      <c r="C5496" s="151" t="s">
        <v>26</v>
      </c>
      <c r="D5496" s="152" t="s">
        <v>11227</v>
      </c>
    </row>
    <row r="5497" spans="1:4" x14ac:dyDescent="0.3">
      <c r="A5497" s="151">
        <v>95665</v>
      </c>
      <c r="B5497" s="151" t="s">
        <v>11228</v>
      </c>
      <c r="C5497" s="151" t="s">
        <v>26</v>
      </c>
      <c r="D5497" s="152" t="s">
        <v>11229</v>
      </c>
    </row>
    <row r="5498" spans="1:4" x14ac:dyDescent="0.3">
      <c r="A5498" s="151">
        <v>95666</v>
      </c>
      <c r="B5498" s="151" t="s">
        <v>11230</v>
      </c>
      <c r="C5498" s="151" t="s">
        <v>26</v>
      </c>
      <c r="D5498" s="152" t="s">
        <v>11231</v>
      </c>
    </row>
    <row r="5499" spans="1:4" x14ac:dyDescent="0.3">
      <c r="A5499" s="151">
        <v>95667</v>
      </c>
      <c r="B5499" s="151" t="s">
        <v>11232</v>
      </c>
      <c r="C5499" s="151" t="s">
        <v>26</v>
      </c>
      <c r="D5499" s="152" t="s">
        <v>11233</v>
      </c>
    </row>
    <row r="5500" spans="1:4" x14ac:dyDescent="0.3">
      <c r="A5500" s="151">
        <v>95668</v>
      </c>
      <c r="B5500" s="151" t="s">
        <v>11234</v>
      </c>
      <c r="C5500" s="151" t="s">
        <v>26</v>
      </c>
      <c r="D5500" s="152" t="s">
        <v>11235</v>
      </c>
    </row>
    <row r="5501" spans="1:4" x14ac:dyDescent="0.3">
      <c r="A5501" s="151">
        <v>95669</v>
      </c>
      <c r="B5501" s="151" t="s">
        <v>11236</v>
      </c>
      <c r="C5501" s="151" t="s">
        <v>26</v>
      </c>
      <c r="D5501" s="152" t="s">
        <v>11237</v>
      </c>
    </row>
    <row r="5502" spans="1:4" x14ac:dyDescent="0.3">
      <c r="A5502" s="151">
        <v>95670</v>
      </c>
      <c r="B5502" s="151" t="s">
        <v>11238</v>
      </c>
      <c r="C5502" s="151" t="s">
        <v>26</v>
      </c>
      <c r="D5502" s="152" t="s">
        <v>11239</v>
      </c>
    </row>
    <row r="5503" spans="1:4" x14ac:dyDescent="0.3">
      <c r="A5503" s="151">
        <v>95671</v>
      </c>
      <c r="B5503" s="151" t="s">
        <v>11240</v>
      </c>
      <c r="C5503" s="151" t="s">
        <v>26</v>
      </c>
      <c r="D5503" s="152" t="s">
        <v>11241</v>
      </c>
    </row>
    <row r="5504" spans="1:4" x14ac:dyDescent="0.3">
      <c r="A5504" s="151">
        <v>95672</v>
      </c>
      <c r="B5504" s="151" t="s">
        <v>11242</v>
      </c>
      <c r="C5504" s="151" t="s">
        <v>26</v>
      </c>
      <c r="D5504" s="152" t="s">
        <v>11243</v>
      </c>
    </row>
    <row r="5505" spans="1:4" x14ac:dyDescent="0.3">
      <c r="A5505" s="151">
        <v>95673</v>
      </c>
      <c r="B5505" s="151" t="s">
        <v>645</v>
      </c>
      <c r="C5505" s="151" t="s">
        <v>26</v>
      </c>
      <c r="D5505" s="152" t="s">
        <v>11244</v>
      </c>
    </row>
    <row r="5506" spans="1:4" x14ac:dyDescent="0.3">
      <c r="A5506" s="151">
        <v>95674</v>
      </c>
      <c r="B5506" s="151" t="s">
        <v>11245</v>
      </c>
      <c r="C5506" s="151" t="s">
        <v>26</v>
      </c>
      <c r="D5506" s="152" t="s">
        <v>11246</v>
      </c>
    </row>
    <row r="5507" spans="1:4" x14ac:dyDescent="0.3">
      <c r="A5507" s="151">
        <v>95675</v>
      </c>
      <c r="B5507" s="151" t="s">
        <v>11247</v>
      </c>
      <c r="C5507" s="151" t="s">
        <v>26</v>
      </c>
      <c r="D5507" s="152" t="s">
        <v>11248</v>
      </c>
    </row>
    <row r="5508" spans="1:4" x14ac:dyDescent="0.3">
      <c r="A5508" s="151">
        <v>95676</v>
      </c>
      <c r="B5508" s="151" t="s">
        <v>11249</v>
      </c>
      <c r="C5508" s="151" t="s">
        <v>26</v>
      </c>
      <c r="D5508" s="152" t="s">
        <v>11250</v>
      </c>
    </row>
    <row r="5509" spans="1:4" x14ac:dyDescent="0.3">
      <c r="A5509" s="151">
        <v>97741</v>
      </c>
      <c r="B5509" s="151" t="s">
        <v>11251</v>
      </c>
      <c r="C5509" s="151" t="s">
        <v>26</v>
      </c>
      <c r="D5509" s="152" t="s">
        <v>11252</v>
      </c>
    </row>
    <row r="5510" spans="1:4" x14ac:dyDescent="0.3">
      <c r="A5510" s="151">
        <v>104992</v>
      </c>
      <c r="B5510" s="151" t="s">
        <v>11253</v>
      </c>
      <c r="C5510" s="151" t="s">
        <v>26</v>
      </c>
      <c r="D5510" s="152" t="s">
        <v>11254</v>
      </c>
    </row>
    <row r="5511" spans="1:4" x14ac:dyDescent="0.3">
      <c r="A5511" s="151">
        <v>104997</v>
      </c>
      <c r="B5511" s="151" t="s">
        <v>11255</v>
      </c>
      <c r="C5511" s="151" t="s">
        <v>26</v>
      </c>
      <c r="D5511" s="152" t="s">
        <v>11256</v>
      </c>
    </row>
    <row r="5512" spans="1:4" x14ac:dyDescent="0.3">
      <c r="A5512" s="151">
        <v>104998</v>
      </c>
      <c r="B5512" s="151" t="s">
        <v>11257</v>
      </c>
      <c r="C5512" s="151" t="s">
        <v>26</v>
      </c>
      <c r="D5512" s="152" t="s">
        <v>11258</v>
      </c>
    </row>
    <row r="5513" spans="1:4" x14ac:dyDescent="0.3">
      <c r="A5513" s="151">
        <v>105135</v>
      </c>
      <c r="B5513" s="151" t="s">
        <v>11259</v>
      </c>
      <c r="C5513" s="151" t="s">
        <v>26</v>
      </c>
      <c r="D5513" s="152" t="s">
        <v>11260</v>
      </c>
    </row>
    <row r="5514" spans="1:4" x14ac:dyDescent="0.3">
      <c r="A5514" s="151">
        <v>90436</v>
      </c>
      <c r="B5514" s="151" t="s">
        <v>11261</v>
      </c>
      <c r="C5514" s="151" t="s">
        <v>26</v>
      </c>
      <c r="D5514" s="152" t="s">
        <v>11262</v>
      </c>
    </row>
    <row r="5515" spans="1:4" x14ac:dyDescent="0.3">
      <c r="A5515" s="151">
        <v>90437</v>
      </c>
      <c r="B5515" s="151" t="s">
        <v>11263</v>
      </c>
      <c r="C5515" s="151" t="s">
        <v>26</v>
      </c>
      <c r="D5515" s="152" t="s">
        <v>8461</v>
      </c>
    </row>
    <row r="5516" spans="1:4" x14ac:dyDescent="0.3">
      <c r="A5516" s="151">
        <v>90438</v>
      </c>
      <c r="B5516" s="151" t="s">
        <v>11264</v>
      </c>
      <c r="C5516" s="151" t="s">
        <v>26</v>
      </c>
      <c r="D5516" s="152" t="s">
        <v>11265</v>
      </c>
    </row>
    <row r="5517" spans="1:4" x14ac:dyDescent="0.3">
      <c r="A5517" s="151">
        <v>90439</v>
      </c>
      <c r="B5517" s="151" t="s">
        <v>11266</v>
      </c>
      <c r="C5517" s="151" t="s">
        <v>26</v>
      </c>
      <c r="D5517" s="152" t="s">
        <v>8674</v>
      </c>
    </row>
    <row r="5518" spans="1:4" x14ac:dyDescent="0.3">
      <c r="A5518" s="151">
        <v>90440</v>
      </c>
      <c r="B5518" s="151" t="s">
        <v>11267</v>
      </c>
      <c r="C5518" s="151" t="s">
        <v>26</v>
      </c>
      <c r="D5518" s="152" t="s">
        <v>11268</v>
      </c>
    </row>
    <row r="5519" spans="1:4" x14ac:dyDescent="0.3">
      <c r="A5519" s="151">
        <v>90441</v>
      </c>
      <c r="B5519" s="151" t="s">
        <v>11269</v>
      </c>
      <c r="C5519" s="151" t="s">
        <v>26</v>
      </c>
      <c r="D5519" s="152" t="s">
        <v>11270</v>
      </c>
    </row>
    <row r="5520" spans="1:4" x14ac:dyDescent="0.3">
      <c r="A5520" s="151">
        <v>90443</v>
      </c>
      <c r="B5520" s="151" t="s">
        <v>11271</v>
      </c>
      <c r="C5520" s="151" t="s">
        <v>31</v>
      </c>
      <c r="D5520" s="152" t="s">
        <v>9499</v>
      </c>
    </row>
    <row r="5521" spans="1:4" x14ac:dyDescent="0.3">
      <c r="A5521" s="151">
        <v>90444</v>
      </c>
      <c r="B5521" s="151" t="s">
        <v>11272</v>
      </c>
      <c r="C5521" s="151" t="s">
        <v>31</v>
      </c>
      <c r="D5521" s="152" t="s">
        <v>11273</v>
      </c>
    </row>
    <row r="5522" spans="1:4" x14ac:dyDescent="0.3">
      <c r="A5522" s="151">
        <v>90445</v>
      </c>
      <c r="B5522" s="151" t="s">
        <v>11274</v>
      </c>
      <c r="C5522" s="151" t="s">
        <v>31</v>
      </c>
      <c r="D5522" s="152" t="s">
        <v>9865</v>
      </c>
    </row>
    <row r="5523" spans="1:4" x14ac:dyDescent="0.3">
      <c r="A5523" s="151">
        <v>90446</v>
      </c>
      <c r="B5523" s="151" t="s">
        <v>11275</v>
      </c>
      <c r="C5523" s="151" t="s">
        <v>31</v>
      </c>
      <c r="D5523" s="152" t="s">
        <v>11276</v>
      </c>
    </row>
    <row r="5524" spans="1:4" x14ac:dyDescent="0.3">
      <c r="A5524" s="151">
        <v>90447</v>
      </c>
      <c r="B5524" s="151" t="s">
        <v>11277</v>
      </c>
      <c r="C5524" s="151" t="s">
        <v>31</v>
      </c>
      <c r="D5524" s="152" t="s">
        <v>2581</v>
      </c>
    </row>
    <row r="5525" spans="1:4" x14ac:dyDescent="0.3">
      <c r="A5525" s="151">
        <v>90451</v>
      </c>
      <c r="B5525" s="151" t="s">
        <v>11278</v>
      </c>
      <c r="C5525" s="151" t="s">
        <v>26</v>
      </c>
      <c r="D5525" s="152" t="s">
        <v>1248</v>
      </c>
    </row>
    <row r="5526" spans="1:4" x14ac:dyDescent="0.3">
      <c r="A5526" s="151">
        <v>90452</v>
      </c>
      <c r="B5526" s="151" t="s">
        <v>11279</v>
      </c>
      <c r="C5526" s="151" t="s">
        <v>26</v>
      </c>
      <c r="D5526" s="152" t="s">
        <v>9023</v>
      </c>
    </row>
    <row r="5527" spans="1:4" x14ac:dyDescent="0.3">
      <c r="A5527" s="151">
        <v>90453</v>
      </c>
      <c r="B5527" s="151" t="s">
        <v>11280</v>
      </c>
      <c r="C5527" s="151" t="s">
        <v>26</v>
      </c>
      <c r="D5527" s="152" t="s">
        <v>11281</v>
      </c>
    </row>
    <row r="5528" spans="1:4" x14ac:dyDescent="0.3">
      <c r="A5528" s="151">
        <v>90454</v>
      </c>
      <c r="B5528" s="151" t="s">
        <v>11282</v>
      </c>
      <c r="C5528" s="151" t="s">
        <v>26</v>
      </c>
      <c r="D5528" s="152" t="s">
        <v>11283</v>
      </c>
    </row>
    <row r="5529" spans="1:4" x14ac:dyDescent="0.3">
      <c r="A5529" s="151">
        <v>90455</v>
      </c>
      <c r="B5529" s="151" t="s">
        <v>11284</v>
      </c>
      <c r="C5529" s="151" t="s">
        <v>26</v>
      </c>
      <c r="D5529" s="152" t="s">
        <v>9790</v>
      </c>
    </row>
    <row r="5530" spans="1:4" x14ac:dyDescent="0.3">
      <c r="A5530" s="151">
        <v>90456</v>
      </c>
      <c r="B5530" s="151" t="s">
        <v>11285</v>
      </c>
      <c r="C5530" s="151" t="s">
        <v>26</v>
      </c>
      <c r="D5530" s="152" t="s">
        <v>11286</v>
      </c>
    </row>
    <row r="5531" spans="1:4" x14ac:dyDescent="0.3">
      <c r="A5531" s="151">
        <v>90457</v>
      </c>
      <c r="B5531" s="151" t="s">
        <v>11287</v>
      </c>
      <c r="C5531" s="151" t="s">
        <v>26</v>
      </c>
      <c r="D5531" s="152" t="s">
        <v>11288</v>
      </c>
    </row>
    <row r="5532" spans="1:4" x14ac:dyDescent="0.3">
      <c r="A5532" s="151">
        <v>90458</v>
      </c>
      <c r="B5532" s="151" t="s">
        <v>11289</v>
      </c>
      <c r="C5532" s="151" t="s">
        <v>26</v>
      </c>
      <c r="D5532" s="152" t="s">
        <v>11290</v>
      </c>
    </row>
    <row r="5533" spans="1:4" x14ac:dyDescent="0.3">
      <c r="A5533" s="151">
        <v>90459</v>
      </c>
      <c r="B5533" s="151" t="s">
        <v>11291</v>
      </c>
      <c r="C5533" s="151" t="s">
        <v>26</v>
      </c>
      <c r="D5533" s="152" t="s">
        <v>11292</v>
      </c>
    </row>
    <row r="5534" spans="1:4" x14ac:dyDescent="0.3">
      <c r="A5534" s="151">
        <v>90460</v>
      </c>
      <c r="B5534" s="151" t="s">
        <v>604</v>
      </c>
      <c r="C5534" s="151" t="s">
        <v>31</v>
      </c>
      <c r="D5534" s="152" t="s">
        <v>11293</v>
      </c>
    </row>
    <row r="5535" spans="1:4" x14ac:dyDescent="0.3">
      <c r="A5535" s="151">
        <v>90461</v>
      </c>
      <c r="B5535" s="151" t="s">
        <v>11294</v>
      </c>
      <c r="C5535" s="151" t="s">
        <v>31</v>
      </c>
      <c r="D5535" s="152" t="s">
        <v>11295</v>
      </c>
    </row>
    <row r="5536" spans="1:4" x14ac:dyDescent="0.3">
      <c r="A5536" s="151">
        <v>90462</v>
      </c>
      <c r="B5536" s="151" t="s">
        <v>11296</v>
      </c>
      <c r="C5536" s="151" t="s">
        <v>31</v>
      </c>
      <c r="D5536" s="152" t="s">
        <v>2843</v>
      </c>
    </row>
    <row r="5537" spans="1:4" x14ac:dyDescent="0.3">
      <c r="A5537" s="151">
        <v>90463</v>
      </c>
      <c r="B5537" s="151" t="s">
        <v>11297</v>
      </c>
      <c r="C5537" s="151" t="s">
        <v>31</v>
      </c>
      <c r="D5537" s="152" t="s">
        <v>11298</v>
      </c>
    </row>
    <row r="5538" spans="1:4" x14ac:dyDescent="0.3">
      <c r="A5538" s="151">
        <v>90466</v>
      </c>
      <c r="B5538" s="151" t="s">
        <v>11299</v>
      </c>
      <c r="C5538" s="151" t="s">
        <v>31</v>
      </c>
      <c r="D5538" s="152" t="s">
        <v>11300</v>
      </c>
    </row>
    <row r="5539" spans="1:4" x14ac:dyDescent="0.3">
      <c r="A5539" s="151">
        <v>90467</v>
      </c>
      <c r="B5539" s="151" t="s">
        <v>11301</v>
      </c>
      <c r="C5539" s="151" t="s">
        <v>31</v>
      </c>
      <c r="D5539" s="152" t="s">
        <v>8999</v>
      </c>
    </row>
    <row r="5540" spans="1:4" x14ac:dyDescent="0.3">
      <c r="A5540" s="151">
        <v>90468</v>
      </c>
      <c r="B5540" s="151" t="s">
        <v>11302</v>
      </c>
      <c r="C5540" s="151" t="s">
        <v>31</v>
      </c>
      <c r="D5540" s="152" t="s">
        <v>11303</v>
      </c>
    </row>
    <row r="5541" spans="1:4" x14ac:dyDescent="0.3">
      <c r="A5541" s="151">
        <v>90469</v>
      </c>
      <c r="B5541" s="151" t="s">
        <v>11304</v>
      </c>
      <c r="C5541" s="151" t="s">
        <v>31</v>
      </c>
      <c r="D5541" s="152" t="s">
        <v>9711</v>
      </c>
    </row>
    <row r="5542" spans="1:4" x14ac:dyDescent="0.3">
      <c r="A5542" s="151">
        <v>90470</v>
      </c>
      <c r="B5542" s="151" t="s">
        <v>11305</v>
      </c>
      <c r="C5542" s="151" t="s">
        <v>31</v>
      </c>
      <c r="D5542" s="152" t="s">
        <v>11306</v>
      </c>
    </row>
    <row r="5543" spans="1:4" x14ac:dyDescent="0.3">
      <c r="A5543" s="151">
        <v>91166</v>
      </c>
      <c r="B5543" s="151" t="s">
        <v>11307</v>
      </c>
      <c r="C5543" s="151" t="s">
        <v>31</v>
      </c>
      <c r="D5543" s="152" t="s">
        <v>3506</v>
      </c>
    </row>
    <row r="5544" spans="1:4" x14ac:dyDescent="0.3">
      <c r="A5544" s="151">
        <v>91167</v>
      </c>
      <c r="B5544" s="151" t="s">
        <v>11308</v>
      </c>
      <c r="C5544" s="151" t="s">
        <v>31</v>
      </c>
      <c r="D5544" s="152" t="s">
        <v>11309</v>
      </c>
    </row>
    <row r="5545" spans="1:4" x14ac:dyDescent="0.3">
      <c r="A5545" s="151">
        <v>91170</v>
      </c>
      <c r="B5545" s="151" t="s">
        <v>11310</v>
      </c>
      <c r="C5545" s="151" t="s">
        <v>31</v>
      </c>
      <c r="D5545" s="152" t="s">
        <v>11309</v>
      </c>
    </row>
    <row r="5546" spans="1:4" x14ac:dyDescent="0.3">
      <c r="A5546" s="151">
        <v>91171</v>
      </c>
      <c r="B5546" s="151" t="s">
        <v>11311</v>
      </c>
      <c r="C5546" s="151" t="s">
        <v>31</v>
      </c>
      <c r="D5546" s="152" t="s">
        <v>11312</v>
      </c>
    </row>
    <row r="5547" spans="1:4" x14ac:dyDescent="0.3">
      <c r="A5547" s="151">
        <v>91172</v>
      </c>
      <c r="B5547" s="151" t="s">
        <v>11313</v>
      </c>
      <c r="C5547" s="151" t="s">
        <v>31</v>
      </c>
      <c r="D5547" s="152" t="s">
        <v>8369</v>
      </c>
    </row>
    <row r="5548" spans="1:4" x14ac:dyDescent="0.3">
      <c r="A5548" s="151">
        <v>91173</v>
      </c>
      <c r="B5548" s="151" t="s">
        <v>11314</v>
      </c>
      <c r="C5548" s="151" t="s">
        <v>31</v>
      </c>
      <c r="D5548" s="152" t="s">
        <v>11315</v>
      </c>
    </row>
    <row r="5549" spans="1:4" x14ac:dyDescent="0.3">
      <c r="A5549" s="151">
        <v>91174</v>
      </c>
      <c r="B5549" s="151" t="s">
        <v>11316</v>
      </c>
      <c r="C5549" s="151" t="s">
        <v>31</v>
      </c>
      <c r="D5549" s="152" t="s">
        <v>11317</v>
      </c>
    </row>
    <row r="5550" spans="1:4" x14ac:dyDescent="0.3">
      <c r="A5550" s="151">
        <v>91175</v>
      </c>
      <c r="B5550" s="151" t="s">
        <v>11318</v>
      </c>
      <c r="C5550" s="151" t="s">
        <v>31</v>
      </c>
      <c r="D5550" s="152" t="s">
        <v>11309</v>
      </c>
    </row>
    <row r="5551" spans="1:4" x14ac:dyDescent="0.3">
      <c r="A5551" s="151">
        <v>91176</v>
      </c>
      <c r="B5551" s="151" t="s">
        <v>11319</v>
      </c>
      <c r="C5551" s="151" t="s">
        <v>31</v>
      </c>
      <c r="D5551" s="152" t="s">
        <v>11320</v>
      </c>
    </row>
    <row r="5552" spans="1:4" x14ac:dyDescent="0.3">
      <c r="A5552" s="151">
        <v>91179</v>
      </c>
      <c r="B5552" s="151" t="s">
        <v>473</v>
      </c>
      <c r="C5552" s="151" t="s">
        <v>31</v>
      </c>
      <c r="D5552" s="152" t="s">
        <v>11320</v>
      </c>
    </row>
    <row r="5553" spans="1:4" x14ac:dyDescent="0.3">
      <c r="A5553" s="151">
        <v>91180</v>
      </c>
      <c r="B5553" s="151" t="s">
        <v>11321</v>
      </c>
      <c r="C5553" s="151" t="s">
        <v>31</v>
      </c>
      <c r="D5553" s="152" t="s">
        <v>10364</v>
      </c>
    </row>
    <row r="5554" spans="1:4" x14ac:dyDescent="0.3">
      <c r="A5554" s="151">
        <v>91181</v>
      </c>
      <c r="B5554" s="151" t="s">
        <v>11322</v>
      </c>
      <c r="C5554" s="151" t="s">
        <v>31</v>
      </c>
      <c r="D5554" s="152" t="s">
        <v>3974</v>
      </c>
    </row>
    <row r="5555" spans="1:4" x14ac:dyDescent="0.3">
      <c r="A5555" s="151">
        <v>91182</v>
      </c>
      <c r="B5555" s="151" t="s">
        <v>11323</v>
      </c>
      <c r="C5555" s="151" t="s">
        <v>31</v>
      </c>
      <c r="D5555" s="152" t="s">
        <v>11324</v>
      </c>
    </row>
    <row r="5556" spans="1:4" x14ac:dyDescent="0.3">
      <c r="A5556" s="151">
        <v>91185</v>
      </c>
      <c r="B5556" s="151" t="s">
        <v>11325</v>
      </c>
      <c r="C5556" s="151" t="s">
        <v>31</v>
      </c>
      <c r="D5556" s="152" t="s">
        <v>11324</v>
      </c>
    </row>
    <row r="5557" spans="1:4" x14ac:dyDescent="0.3">
      <c r="A5557" s="151">
        <v>91186</v>
      </c>
      <c r="B5557" s="151" t="s">
        <v>11326</v>
      </c>
      <c r="C5557" s="151" t="s">
        <v>31</v>
      </c>
      <c r="D5557" s="152" t="s">
        <v>11327</v>
      </c>
    </row>
    <row r="5558" spans="1:4" x14ac:dyDescent="0.3">
      <c r="A5558" s="151">
        <v>91187</v>
      </c>
      <c r="B5558" s="151" t="s">
        <v>11328</v>
      </c>
      <c r="C5558" s="151" t="s">
        <v>31</v>
      </c>
      <c r="D5558" s="152" t="s">
        <v>11329</v>
      </c>
    </row>
    <row r="5559" spans="1:4" x14ac:dyDescent="0.3">
      <c r="A5559" s="151">
        <v>91188</v>
      </c>
      <c r="B5559" s="151" t="s">
        <v>11330</v>
      </c>
      <c r="C5559" s="151" t="s">
        <v>26</v>
      </c>
      <c r="D5559" s="152" t="s">
        <v>1222</v>
      </c>
    </row>
    <row r="5560" spans="1:4" x14ac:dyDescent="0.3">
      <c r="A5560" s="151">
        <v>91189</v>
      </c>
      <c r="B5560" s="151" t="s">
        <v>11331</v>
      </c>
      <c r="C5560" s="151" t="s">
        <v>26</v>
      </c>
      <c r="D5560" s="152" t="s">
        <v>1408</v>
      </c>
    </row>
    <row r="5561" spans="1:4" x14ac:dyDescent="0.3">
      <c r="A5561" s="151">
        <v>91190</v>
      </c>
      <c r="B5561" s="151" t="s">
        <v>11332</v>
      </c>
      <c r="C5561" s="151" t="s">
        <v>26</v>
      </c>
      <c r="D5561" s="152" t="s">
        <v>3190</v>
      </c>
    </row>
    <row r="5562" spans="1:4" x14ac:dyDescent="0.3">
      <c r="A5562" s="151">
        <v>91191</v>
      </c>
      <c r="B5562" s="151" t="s">
        <v>11333</v>
      </c>
      <c r="C5562" s="151" t="s">
        <v>26</v>
      </c>
      <c r="D5562" s="152" t="s">
        <v>11334</v>
      </c>
    </row>
    <row r="5563" spans="1:4" x14ac:dyDescent="0.3">
      <c r="A5563" s="151">
        <v>91192</v>
      </c>
      <c r="B5563" s="151" t="s">
        <v>11335</v>
      </c>
      <c r="C5563" s="151" t="s">
        <v>26</v>
      </c>
      <c r="D5563" s="152" t="s">
        <v>11336</v>
      </c>
    </row>
    <row r="5564" spans="1:4" x14ac:dyDescent="0.3">
      <c r="A5564" s="151">
        <v>91222</v>
      </c>
      <c r="B5564" s="151" t="s">
        <v>11337</v>
      </c>
      <c r="C5564" s="151" t="s">
        <v>31</v>
      </c>
      <c r="D5564" s="152" t="s">
        <v>6717</v>
      </c>
    </row>
    <row r="5565" spans="1:4" x14ac:dyDescent="0.3">
      <c r="A5565" s="151">
        <v>94480</v>
      </c>
      <c r="B5565" s="151" t="s">
        <v>11338</v>
      </c>
      <c r="C5565" s="151" t="s">
        <v>26</v>
      </c>
      <c r="D5565" s="152" t="s">
        <v>11339</v>
      </c>
    </row>
    <row r="5566" spans="1:4" x14ac:dyDescent="0.3">
      <c r="A5566" s="151">
        <v>94481</v>
      </c>
      <c r="B5566" s="151" t="s">
        <v>11340</v>
      </c>
      <c r="C5566" s="151" t="s">
        <v>26</v>
      </c>
      <c r="D5566" s="152" t="s">
        <v>11341</v>
      </c>
    </row>
    <row r="5567" spans="1:4" x14ac:dyDescent="0.3">
      <c r="A5567" s="151">
        <v>94482</v>
      </c>
      <c r="B5567" s="151" t="s">
        <v>11342</v>
      </c>
      <c r="C5567" s="151" t="s">
        <v>26</v>
      </c>
      <c r="D5567" s="152" t="s">
        <v>11343</v>
      </c>
    </row>
    <row r="5568" spans="1:4" x14ac:dyDescent="0.3">
      <c r="A5568" s="151">
        <v>94483</v>
      </c>
      <c r="B5568" s="151" t="s">
        <v>11344</v>
      </c>
      <c r="C5568" s="151" t="s">
        <v>26</v>
      </c>
      <c r="D5568" s="152" t="s">
        <v>11345</v>
      </c>
    </row>
    <row r="5569" spans="1:4" x14ac:dyDescent="0.3">
      <c r="A5569" s="151">
        <v>95541</v>
      </c>
      <c r="B5569" s="151" t="s">
        <v>11346</v>
      </c>
      <c r="C5569" s="151" t="s">
        <v>26</v>
      </c>
      <c r="D5569" s="152" t="s">
        <v>6809</v>
      </c>
    </row>
    <row r="5570" spans="1:4" x14ac:dyDescent="0.3">
      <c r="A5570" s="151">
        <v>96559</v>
      </c>
      <c r="B5570" s="151" t="s">
        <v>11347</v>
      </c>
      <c r="C5570" s="151" t="s">
        <v>2167</v>
      </c>
      <c r="D5570" s="152" t="s">
        <v>11348</v>
      </c>
    </row>
    <row r="5571" spans="1:4" x14ac:dyDescent="0.3">
      <c r="A5571" s="151">
        <v>96560</v>
      </c>
      <c r="B5571" s="151" t="s">
        <v>11349</v>
      </c>
      <c r="C5571" s="151" t="s">
        <v>2167</v>
      </c>
      <c r="D5571" s="152" t="s">
        <v>11350</v>
      </c>
    </row>
    <row r="5572" spans="1:4" x14ac:dyDescent="0.3">
      <c r="A5572" s="151">
        <v>96562</v>
      </c>
      <c r="B5572" s="151" t="s">
        <v>11351</v>
      </c>
      <c r="C5572" s="151" t="s">
        <v>31</v>
      </c>
      <c r="D5572" s="152" t="s">
        <v>10224</v>
      </c>
    </row>
    <row r="5573" spans="1:4" x14ac:dyDescent="0.3">
      <c r="A5573" s="151">
        <v>96563</v>
      </c>
      <c r="B5573" s="151" t="s">
        <v>11352</v>
      </c>
      <c r="C5573" s="151" t="s">
        <v>31</v>
      </c>
      <c r="D5573" s="152" t="s">
        <v>1868</v>
      </c>
    </row>
    <row r="5574" spans="1:4" x14ac:dyDescent="0.3">
      <c r="A5574" s="151">
        <v>100128</v>
      </c>
      <c r="B5574" s="151" t="s">
        <v>11353</v>
      </c>
      <c r="C5574" s="151" t="s">
        <v>26</v>
      </c>
      <c r="D5574" s="152" t="s">
        <v>11354</v>
      </c>
    </row>
    <row r="5575" spans="1:4" x14ac:dyDescent="0.3">
      <c r="A5575" s="151">
        <v>101802</v>
      </c>
      <c r="B5575" s="151" t="s">
        <v>11355</v>
      </c>
      <c r="C5575" s="151" t="s">
        <v>26</v>
      </c>
      <c r="D5575" s="152" t="s">
        <v>11356</v>
      </c>
    </row>
    <row r="5576" spans="1:4" x14ac:dyDescent="0.3">
      <c r="A5576" s="151">
        <v>101803</v>
      </c>
      <c r="B5576" s="151" t="s">
        <v>11357</v>
      </c>
      <c r="C5576" s="151" t="s">
        <v>26</v>
      </c>
      <c r="D5576" s="152" t="s">
        <v>11358</v>
      </c>
    </row>
    <row r="5577" spans="1:4" x14ac:dyDescent="0.3">
      <c r="A5577" s="151">
        <v>101804</v>
      </c>
      <c r="B5577" s="151" t="s">
        <v>11359</v>
      </c>
      <c r="C5577" s="151" t="s">
        <v>26</v>
      </c>
      <c r="D5577" s="152" t="s">
        <v>11360</v>
      </c>
    </row>
    <row r="5578" spans="1:4" x14ac:dyDescent="0.3">
      <c r="A5578" s="151">
        <v>101805</v>
      </c>
      <c r="B5578" s="151" t="s">
        <v>11361</v>
      </c>
      <c r="C5578" s="151" t="s">
        <v>26</v>
      </c>
      <c r="D5578" s="152" t="s">
        <v>11362</v>
      </c>
    </row>
    <row r="5579" spans="1:4" x14ac:dyDescent="0.3">
      <c r="A5579" s="151">
        <v>102111</v>
      </c>
      <c r="B5579" s="151" t="s">
        <v>11363</v>
      </c>
      <c r="C5579" s="151" t="s">
        <v>26</v>
      </c>
      <c r="D5579" s="152" t="s">
        <v>11364</v>
      </c>
    </row>
    <row r="5580" spans="1:4" x14ac:dyDescent="0.3">
      <c r="A5580" s="151">
        <v>102112</v>
      </c>
      <c r="B5580" s="151" t="s">
        <v>11365</v>
      </c>
      <c r="C5580" s="151" t="s">
        <v>26</v>
      </c>
      <c r="D5580" s="152" t="s">
        <v>11366</v>
      </c>
    </row>
    <row r="5581" spans="1:4" x14ac:dyDescent="0.3">
      <c r="A5581" s="151">
        <v>102113</v>
      </c>
      <c r="B5581" s="151" t="s">
        <v>11367</v>
      </c>
      <c r="C5581" s="151" t="s">
        <v>26</v>
      </c>
      <c r="D5581" s="152" t="s">
        <v>11368</v>
      </c>
    </row>
    <row r="5582" spans="1:4" x14ac:dyDescent="0.3">
      <c r="A5582" s="151">
        <v>102114</v>
      </c>
      <c r="B5582" s="151" t="s">
        <v>11369</v>
      </c>
      <c r="C5582" s="151" t="s">
        <v>26</v>
      </c>
      <c r="D5582" s="152" t="s">
        <v>11370</v>
      </c>
    </row>
    <row r="5583" spans="1:4" x14ac:dyDescent="0.3">
      <c r="A5583" s="151">
        <v>102115</v>
      </c>
      <c r="B5583" s="151" t="s">
        <v>11371</v>
      </c>
      <c r="C5583" s="151" t="s">
        <v>26</v>
      </c>
      <c r="D5583" s="152" t="s">
        <v>11372</v>
      </c>
    </row>
    <row r="5584" spans="1:4" x14ac:dyDescent="0.3">
      <c r="A5584" s="151">
        <v>102116</v>
      </c>
      <c r="B5584" s="151" t="s">
        <v>11373</v>
      </c>
      <c r="C5584" s="151" t="s">
        <v>26</v>
      </c>
      <c r="D5584" s="152" t="s">
        <v>11374</v>
      </c>
    </row>
    <row r="5585" spans="1:4" x14ac:dyDescent="0.3">
      <c r="A5585" s="151">
        <v>102117</v>
      </c>
      <c r="B5585" s="151" t="s">
        <v>11375</v>
      </c>
      <c r="C5585" s="151" t="s">
        <v>26</v>
      </c>
      <c r="D5585" s="152" t="s">
        <v>11376</v>
      </c>
    </row>
    <row r="5586" spans="1:4" x14ac:dyDescent="0.3">
      <c r="A5586" s="151">
        <v>102118</v>
      </c>
      <c r="B5586" s="151" t="s">
        <v>11377</v>
      </c>
      <c r="C5586" s="151" t="s">
        <v>26</v>
      </c>
      <c r="D5586" s="152" t="s">
        <v>11378</v>
      </c>
    </row>
    <row r="5587" spans="1:4" x14ac:dyDescent="0.3">
      <c r="A5587" s="151">
        <v>102119</v>
      </c>
      <c r="B5587" s="151" t="s">
        <v>11379</v>
      </c>
      <c r="C5587" s="151" t="s">
        <v>26</v>
      </c>
      <c r="D5587" s="152" t="s">
        <v>11380</v>
      </c>
    </row>
    <row r="5588" spans="1:4" x14ac:dyDescent="0.3">
      <c r="A5588" s="151">
        <v>102121</v>
      </c>
      <c r="B5588" s="151" t="s">
        <v>11381</v>
      </c>
      <c r="C5588" s="151" t="s">
        <v>26</v>
      </c>
      <c r="D5588" s="152" t="s">
        <v>11382</v>
      </c>
    </row>
    <row r="5589" spans="1:4" x14ac:dyDescent="0.3">
      <c r="A5589" s="151">
        <v>102122</v>
      </c>
      <c r="B5589" s="151" t="s">
        <v>11383</v>
      </c>
      <c r="C5589" s="151" t="s">
        <v>26</v>
      </c>
      <c r="D5589" s="152" t="s">
        <v>11384</v>
      </c>
    </row>
    <row r="5590" spans="1:4" x14ac:dyDescent="0.3">
      <c r="A5590" s="151">
        <v>102123</v>
      </c>
      <c r="B5590" s="151" t="s">
        <v>11385</v>
      </c>
      <c r="C5590" s="151" t="s">
        <v>26</v>
      </c>
      <c r="D5590" s="152" t="s">
        <v>11386</v>
      </c>
    </row>
    <row r="5591" spans="1:4" x14ac:dyDescent="0.3">
      <c r="A5591" s="151">
        <v>102136</v>
      </c>
      <c r="B5591" s="151" t="s">
        <v>11387</v>
      </c>
      <c r="C5591" s="151" t="s">
        <v>26</v>
      </c>
      <c r="D5591" s="152" t="s">
        <v>11388</v>
      </c>
    </row>
    <row r="5592" spans="1:4" x14ac:dyDescent="0.3">
      <c r="A5592" s="151">
        <v>102137</v>
      </c>
      <c r="B5592" s="151" t="s">
        <v>11389</v>
      </c>
      <c r="C5592" s="151" t="s">
        <v>26</v>
      </c>
      <c r="D5592" s="152" t="s">
        <v>11390</v>
      </c>
    </row>
    <row r="5593" spans="1:4" x14ac:dyDescent="0.3">
      <c r="A5593" s="151">
        <v>102138</v>
      </c>
      <c r="B5593" s="151" t="s">
        <v>11391</v>
      </c>
      <c r="C5593" s="151" t="s">
        <v>26</v>
      </c>
      <c r="D5593" s="152" t="s">
        <v>11392</v>
      </c>
    </row>
    <row r="5594" spans="1:4" x14ac:dyDescent="0.3">
      <c r="A5594" s="151">
        <v>103517</v>
      </c>
      <c r="B5594" s="151" t="s">
        <v>11393</v>
      </c>
      <c r="C5594" s="151" t="s">
        <v>26</v>
      </c>
      <c r="D5594" s="152" t="s">
        <v>11394</v>
      </c>
    </row>
    <row r="5595" spans="1:4" x14ac:dyDescent="0.3">
      <c r="A5595" s="151">
        <v>103519</v>
      </c>
      <c r="B5595" s="151" t="s">
        <v>11395</v>
      </c>
      <c r="C5595" s="151" t="s">
        <v>26</v>
      </c>
      <c r="D5595" s="152" t="s">
        <v>6219</v>
      </c>
    </row>
    <row r="5596" spans="1:4" x14ac:dyDescent="0.3">
      <c r="A5596" s="151">
        <v>103520</v>
      </c>
      <c r="B5596" s="151" t="s">
        <v>11396</v>
      </c>
      <c r="C5596" s="151" t="s">
        <v>26</v>
      </c>
      <c r="D5596" s="152" t="s">
        <v>11397</v>
      </c>
    </row>
    <row r="5597" spans="1:4" x14ac:dyDescent="0.3">
      <c r="A5597" s="151">
        <v>103521</v>
      </c>
      <c r="B5597" s="151" t="s">
        <v>11398</v>
      </c>
      <c r="C5597" s="151" t="s">
        <v>26</v>
      </c>
      <c r="D5597" s="152" t="s">
        <v>11399</v>
      </c>
    </row>
    <row r="5598" spans="1:4" x14ac:dyDescent="0.3">
      <c r="A5598" s="151">
        <v>103522</v>
      </c>
      <c r="B5598" s="151" t="s">
        <v>11400</v>
      </c>
      <c r="C5598" s="151" t="s">
        <v>26</v>
      </c>
      <c r="D5598" s="152" t="s">
        <v>11401</v>
      </c>
    </row>
    <row r="5599" spans="1:4" x14ac:dyDescent="0.3">
      <c r="A5599" s="151">
        <v>103523</v>
      </c>
      <c r="B5599" s="151" t="s">
        <v>11402</v>
      </c>
      <c r="C5599" s="151" t="s">
        <v>26</v>
      </c>
      <c r="D5599" s="152" t="s">
        <v>11403</v>
      </c>
    </row>
    <row r="5600" spans="1:4" x14ac:dyDescent="0.3">
      <c r="A5600" s="151">
        <v>104767</v>
      </c>
      <c r="B5600" s="151" t="s">
        <v>11404</v>
      </c>
      <c r="C5600" s="151" t="s">
        <v>26</v>
      </c>
      <c r="D5600" s="152" t="s">
        <v>3660</v>
      </c>
    </row>
    <row r="5601" spans="1:4" x14ac:dyDescent="0.3">
      <c r="A5601" s="151">
        <v>104769</v>
      </c>
      <c r="B5601" s="151" t="s">
        <v>11405</v>
      </c>
      <c r="C5601" s="151" t="s">
        <v>26</v>
      </c>
      <c r="D5601" s="152" t="s">
        <v>3869</v>
      </c>
    </row>
    <row r="5602" spans="1:4" x14ac:dyDescent="0.3">
      <c r="A5602" s="151">
        <v>104771</v>
      </c>
      <c r="B5602" s="151" t="s">
        <v>11406</v>
      </c>
      <c r="C5602" s="151" t="s">
        <v>26</v>
      </c>
      <c r="D5602" s="152" t="s">
        <v>11407</v>
      </c>
    </row>
    <row r="5603" spans="1:4" x14ac:dyDescent="0.3">
      <c r="A5603" s="151">
        <v>104773</v>
      </c>
      <c r="B5603" s="151" t="s">
        <v>11408</v>
      </c>
      <c r="C5603" s="151" t="s">
        <v>26</v>
      </c>
      <c r="D5603" s="152" t="s">
        <v>2936</v>
      </c>
    </row>
    <row r="5604" spans="1:4" x14ac:dyDescent="0.3">
      <c r="A5604" s="151">
        <v>104775</v>
      </c>
      <c r="B5604" s="151" t="s">
        <v>11409</v>
      </c>
      <c r="C5604" s="151" t="s">
        <v>26</v>
      </c>
      <c r="D5604" s="152" t="s">
        <v>7678</v>
      </c>
    </row>
    <row r="5605" spans="1:4" x14ac:dyDescent="0.3">
      <c r="A5605" s="151">
        <v>104777</v>
      </c>
      <c r="B5605" s="151" t="s">
        <v>11410</v>
      </c>
      <c r="C5605" s="151" t="s">
        <v>26</v>
      </c>
      <c r="D5605" s="152" t="s">
        <v>6056</v>
      </c>
    </row>
    <row r="5606" spans="1:4" x14ac:dyDescent="0.3">
      <c r="A5606" s="151">
        <v>104779</v>
      </c>
      <c r="B5606" s="151" t="s">
        <v>11411</v>
      </c>
      <c r="C5606" s="151" t="s">
        <v>31</v>
      </c>
      <c r="D5606" s="152" t="s">
        <v>3814</v>
      </c>
    </row>
    <row r="5607" spans="1:4" x14ac:dyDescent="0.3">
      <c r="A5607" s="151">
        <v>104781</v>
      </c>
      <c r="B5607" s="151" t="s">
        <v>11412</v>
      </c>
      <c r="C5607" s="151" t="s">
        <v>31</v>
      </c>
      <c r="D5607" s="152" t="s">
        <v>11413</v>
      </c>
    </row>
    <row r="5608" spans="1:4" x14ac:dyDescent="0.3">
      <c r="A5608" s="151">
        <v>104782</v>
      </c>
      <c r="B5608" s="151" t="s">
        <v>11414</v>
      </c>
      <c r="C5608" s="151" t="s">
        <v>26</v>
      </c>
      <c r="D5608" s="152" t="s">
        <v>11415</v>
      </c>
    </row>
    <row r="5609" spans="1:4" x14ac:dyDescent="0.3">
      <c r="A5609" s="151">
        <v>104783</v>
      </c>
      <c r="B5609" s="151" t="s">
        <v>11416</v>
      </c>
      <c r="C5609" s="151" t="s">
        <v>26</v>
      </c>
      <c r="D5609" s="152" t="s">
        <v>9495</v>
      </c>
    </row>
    <row r="5610" spans="1:4" x14ac:dyDescent="0.3">
      <c r="A5610" s="151">
        <v>104784</v>
      </c>
      <c r="B5610" s="151" t="s">
        <v>11417</v>
      </c>
      <c r="C5610" s="151" t="s">
        <v>26</v>
      </c>
      <c r="D5610" s="152" t="s">
        <v>8454</v>
      </c>
    </row>
    <row r="5611" spans="1:4" x14ac:dyDescent="0.3">
      <c r="A5611" s="151">
        <v>104786</v>
      </c>
      <c r="B5611" s="151" t="s">
        <v>11418</v>
      </c>
      <c r="C5611" s="151" t="s">
        <v>31</v>
      </c>
      <c r="D5611" s="152" t="s">
        <v>8345</v>
      </c>
    </row>
    <row r="5612" spans="1:4" x14ac:dyDescent="0.3">
      <c r="A5612" s="151">
        <v>104787</v>
      </c>
      <c r="B5612" s="151" t="s">
        <v>11419</v>
      </c>
      <c r="C5612" s="151" t="s">
        <v>31</v>
      </c>
      <c r="D5612" s="152" t="s">
        <v>4895</v>
      </c>
    </row>
    <row r="5613" spans="1:4" x14ac:dyDescent="0.3">
      <c r="A5613" s="151">
        <v>104788</v>
      </c>
      <c r="B5613" s="151" t="s">
        <v>11420</v>
      </c>
      <c r="C5613" s="151" t="s">
        <v>31</v>
      </c>
      <c r="D5613" s="152" t="s">
        <v>3833</v>
      </c>
    </row>
    <row r="5614" spans="1:4" x14ac:dyDescent="0.3">
      <c r="A5614" s="151">
        <v>104031</v>
      </c>
      <c r="B5614" s="151" t="s">
        <v>11421</v>
      </c>
      <c r="C5614" s="151" t="s">
        <v>26</v>
      </c>
      <c r="D5614" s="152" t="s">
        <v>8339</v>
      </c>
    </row>
    <row r="5615" spans="1:4" x14ac:dyDescent="0.3">
      <c r="A5615" s="151">
        <v>104032</v>
      </c>
      <c r="B5615" s="151" t="s">
        <v>11422</v>
      </c>
      <c r="C5615" s="151" t="s">
        <v>26</v>
      </c>
      <c r="D5615" s="152" t="s">
        <v>8777</v>
      </c>
    </row>
    <row r="5616" spans="1:4" x14ac:dyDescent="0.3">
      <c r="A5616" s="151">
        <v>104033</v>
      </c>
      <c r="B5616" s="151" t="s">
        <v>11423</v>
      </c>
      <c r="C5616" s="151" t="s">
        <v>26</v>
      </c>
      <c r="D5616" s="152" t="s">
        <v>1914</v>
      </c>
    </row>
    <row r="5617" spans="1:4" x14ac:dyDescent="0.3">
      <c r="A5617" s="151">
        <v>104034</v>
      </c>
      <c r="B5617" s="151" t="s">
        <v>11424</v>
      </c>
      <c r="C5617" s="151" t="s">
        <v>26</v>
      </c>
      <c r="D5617" s="152" t="s">
        <v>1232</v>
      </c>
    </row>
    <row r="5618" spans="1:4" x14ac:dyDescent="0.3">
      <c r="A5618" s="151">
        <v>104035</v>
      </c>
      <c r="B5618" s="151" t="s">
        <v>11425</v>
      </c>
      <c r="C5618" s="151" t="s">
        <v>26</v>
      </c>
      <c r="D5618" s="152" t="s">
        <v>11426</v>
      </c>
    </row>
    <row r="5619" spans="1:4" x14ac:dyDescent="0.3">
      <c r="A5619" s="151">
        <v>104036</v>
      </c>
      <c r="B5619" s="151" t="s">
        <v>11427</v>
      </c>
      <c r="C5619" s="151" t="s">
        <v>26</v>
      </c>
      <c r="D5619" s="152" t="s">
        <v>11428</v>
      </c>
    </row>
    <row r="5620" spans="1:4" x14ac:dyDescent="0.3">
      <c r="A5620" s="151">
        <v>104039</v>
      </c>
      <c r="B5620" s="151" t="s">
        <v>11429</v>
      </c>
      <c r="C5620" s="151" t="s">
        <v>26</v>
      </c>
      <c r="D5620" s="152" t="s">
        <v>11430</v>
      </c>
    </row>
    <row r="5621" spans="1:4" x14ac:dyDescent="0.3">
      <c r="A5621" s="151">
        <v>104043</v>
      </c>
      <c r="B5621" s="151" t="s">
        <v>11431</v>
      </c>
      <c r="C5621" s="151" t="s">
        <v>26</v>
      </c>
      <c r="D5621" s="152" t="s">
        <v>9790</v>
      </c>
    </row>
    <row r="5622" spans="1:4" x14ac:dyDescent="0.3">
      <c r="A5622" s="151">
        <v>104044</v>
      </c>
      <c r="B5622" s="151" t="s">
        <v>11432</v>
      </c>
      <c r="C5622" s="151" t="s">
        <v>26</v>
      </c>
      <c r="D5622" s="152" t="s">
        <v>4895</v>
      </c>
    </row>
    <row r="5623" spans="1:4" x14ac:dyDescent="0.3">
      <c r="A5623" s="151">
        <v>104045</v>
      </c>
      <c r="B5623" s="151" t="s">
        <v>11433</v>
      </c>
      <c r="C5623" s="151" t="s">
        <v>26</v>
      </c>
      <c r="D5623" s="152" t="s">
        <v>3224</v>
      </c>
    </row>
    <row r="5624" spans="1:4" x14ac:dyDescent="0.3">
      <c r="A5624" s="151">
        <v>104046</v>
      </c>
      <c r="B5624" s="151" t="s">
        <v>11434</v>
      </c>
      <c r="C5624" s="151" t="s">
        <v>26</v>
      </c>
      <c r="D5624" s="152" t="s">
        <v>3237</v>
      </c>
    </row>
    <row r="5625" spans="1:4" x14ac:dyDescent="0.3">
      <c r="A5625" s="151">
        <v>104047</v>
      </c>
      <c r="B5625" s="151" t="s">
        <v>11435</v>
      </c>
      <c r="C5625" s="151" t="s">
        <v>26</v>
      </c>
      <c r="D5625" s="152" t="s">
        <v>9035</v>
      </c>
    </row>
    <row r="5626" spans="1:4" x14ac:dyDescent="0.3">
      <c r="A5626" s="151">
        <v>104048</v>
      </c>
      <c r="B5626" s="151" t="s">
        <v>11436</v>
      </c>
      <c r="C5626" s="151" t="s">
        <v>26</v>
      </c>
      <c r="D5626" s="152" t="s">
        <v>2338</v>
      </c>
    </row>
    <row r="5627" spans="1:4" x14ac:dyDescent="0.3">
      <c r="A5627" s="151">
        <v>104049</v>
      </c>
      <c r="B5627" s="151" t="s">
        <v>11437</v>
      </c>
      <c r="C5627" s="151" t="s">
        <v>26</v>
      </c>
      <c r="D5627" s="152" t="s">
        <v>11438</v>
      </c>
    </row>
    <row r="5628" spans="1:4" x14ac:dyDescent="0.3">
      <c r="A5628" s="151">
        <v>104050</v>
      </c>
      <c r="B5628" s="151" t="s">
        <v>11439</v>
      </c>
      <c r="C5628" s="151" t="s">
        <v>26</v>
      </c>
      <c r="D5628" s="152" t="s">
        <v>11440</v>
      </c>
    </row>
    <row r="5629" spans="1:4" x14ac:dyDescent="0.3">
      <c r="A5629" s="151">
        <v>104051</v>
      </c>
      <c r="B5629" s="151" t="s">
        <v>11441</v>
      </c>
      <c r="C5629" s="151" t="s">
        <v>26</v>
      </c>
      <c r="D5629" s="152" t="s">
        <v>10433</v>
      </c>
    </row>
    <row r="5630" spans="1:4" x14ac:dyDescent="0.3">
      <c r="A5630" s="151">
        <v>104052</v>
      </c>
      <c r="B5630" s="151" t="s">
        <v>11442</v>
      </c>
      <c r="C5630" s="151" t="s">
        <v>26</v>
      </c>
      <c r="D5630" s="152" t="s">
        <v>6202</v>
      </c>
    </row>
    <row r="5631" spans="1:4" x14ac:dyDescent="0.3">
      <c r="A5631" s="151">
        <v>104053</v>
      </c>
      <c r="B5631" s="151" t="s">
        <v>11443</v>
      </c>
      <c r="C5631" s="151" t="s">
        <v>26</v>
      </c>
      <c r="D5631" s="152" t="s">
        <v>11444</v>
      </c>
    </row>
    <row r="5632" spans="1:4" x14ac:dyDescent="0.3">
      <c r="A5632" s="151">
        <v>104054</v>
      </c>
      <c r="B5632" s="151" t="s">
        <v>11445</v>
      </c>
      <c r="C5632" s="151" t="s">
        <v>26</v>
      </c>
      <c r="D5632" s="152" t="s">
        <v>8801</v>
      </c>
    </row>
    <row r="5633" spans="1:4" x14ac:dyDescent="0.3">
      <c r="A5633" s="151">
        <v>104055</v>
      </c>
      <c r="B5633" s="151" t="s">
        <v>11446</v>
      </c>
      <c r="C5633" s="151" t="s">
        <v>26</v>
      </c>
      <c r="D5633" s="152" t="s">
        <v>11447</v>
      </c>
    </row>
    <row r="5634" spans="1:4" x14ac:dyDescent="0.3">
      <c r="A5634" s="151">
        <v>104056</v>
      </c>
      <c r="B5634" s="151" t="s">
        <v>11448</v>
      </c>
      <c r="C5634" s="151" t="s">
        <v>26</v>
      </c>
      <c r="D5634" s="152" t="s">
        <v>11449</v>
      </c>
    </row>
    <row r="5635" spans="1:4" x14ac:dyDescent="0.3">
      <c r="A5635" s="151">
        <v>104058</v>
      </c>
      <c r="B5635" s="151" t="s">
        <v>11450</v>
      </c>
      <c r="C5635" s="151" t="s">
        <v>26</v>
      </c>
      <c r="D5635" s="152" t="s">
        <v>2947</v>
      </c>
    </row>
    <row r="5636" spans="1:4" x14ac:dyDescent="0.3">
      <c r="A5636" s="151">
        <v>104059</v>
      </c>
      <c r="B5636" s="151" t="s">
        <v>11451</v>
      </c>
      <c r="C5636" s="151" t="s">
        <v>26</v>
      </c>
      <c r="D5636" s="152" t="s">
        <v>10306</v>
      </c>
    </row>
    <row r="5637" spans="1:4" x14ac:dyDescent="0.3">
      <c r="A5637" s="151">
        <v>104060</v>
      </c>
      <c r="B5637" s="151" t="s">
        <v>11452</v>
      </c>
      <c r="C5637" s="151" t="s">
        <v>31</v>
      </c>
      <c r="D5637" s="152" t="s">
        <v>8356</v>
      </c>
    </row>
    <row r="5638" spans="1:4" x14ac:dyDescent="0.3">
      <c r="A5638" s="151">
        <v>104061</v>
      </c>
      <c r="B5638" s="151" t="s">
        <v>11453</v>
      </c>
      <c r="C5638" s="151" t="s">
        <v>31</v>
      </c>
      <c r="D5638" s="152" t="s">
        <v>11454</v>
      </c>
    </row>
    <row r="5639" spans="1:4" x14ac:dyDescent="0.3">
      <c r="A5639" s="151">
        <v>104062</v>
      </c>
      <c r="B5639" s="151" t="s">
        <v>11455</v>
      </c>
      <c r="C5639" s="151" t="s">
        <v>26</v>
      </c>
      <c r="D5639" s="152" t="s">
        <v>11456</v>
      </c>
    </row>
    <row r="5640" spans="1:4" x14ac:dyDescent="0.3">
      <c r="A5640" s="151">
        <v>104063</v>
      </c>
      <c r="B5640" s="151" t="s">
        <v>390</v>
      </c>
      <c r="C5640" s="151" t="s">
        <v>26</v>
      </c>
      <c r="D5640" s="152" t="s">
        <v>11457</v>
      </c>
    </row>
    <row r="5641" spans="1:4" x14ac:dyDescent="0.3">
      <c r="A5641" s="151">
        <v>104064</v>
      </c>
      <c r="B5641" s="151" t="s">
        <v>11458</v>
      </c>
      <c r="C5641" s="151" t="s">
        <v>26</v>
      </c>
      <c r="D5641" s="152" t="s">
        <v>11459</v>
      </c>
    </row>
    <row r="5642" spans="1:4" x14ac:dyDescent="0.3">
      <c r="A5642" s="151">
        <v>104065</v>
      </c>
      <c r="B5642" s="151" t="s">
        <v>11460</v>
      </c>
      <c r="C5642" s="151" t="s">
        <v>26</v>
      </c>
      <c r="D5642" s="152" t="s">
        <v>11461</v>
      </c>
    </row>
    <row r="5643" spans="1:4" x14ac:dyDescent="0.3">
      <c r="A5643" s="151">
        <v>104072</v>
      </c>
      <c r="B5643" s="151" t="s">
        <v>11462</v>
      </c>
      <c r="C5643" s="151" t="s">
        <v>26</v>
      </c>
      <c r="D5643" s="152" t="s">
        <v>11463</v>
      </c>
    </row>
    <row r="5644" spans="1:4" x14ac:dyDescent="0.3">
      <c r="A5644" s="151">
        <v>104076</v>
      </c>
      <c r="B5644" s="151" t="s">
        <v>11464</v>
      </c>
      <c r="C5644" s="151" t="s">
        <v>26</v>
      </c>
      <c r="D5644" s="152" t="s">
        <v>11465</v>
      </c>
    </row>
    <row r="5645" spans="1:4" x14ac:dyDescent="0.3">
      <c r="A5645" s="151">
        <v>104082</v>
      </c>
      <c r="B5645" s="151" t="s">
        <v>11466</v>
      </c>
      <c r="C5645" s="151" t="s">
        <v>26</v>
      </c>
      <c r="D5645" s="152" t="s">
        <v>8118</v>
      </c>
    </row>
    <row r="5646" spans="1:4" x14ac:dyDescent="0.3">
      <c r="A5646" s="151">
        <v>104083</v>
      </c>
      <c r="B5646" s="151" t="s">
        <v>11467</v>
      </c>
      <c r="C5646" s="151" t="s">
        <v>26</v>
      </c>
      <c r="D5646" s="152" t="s">
        <v>11468</v>
      </c>
    </row>
    <row r="5647" spans="1:4" x14ac:dyDescent="0.3">
      <c r="A5647" s="151">
        <v>104084</v>
      </c>
      <c r="B5647" s="151" t="s">
        <v>11469</v>
      </c>
      <c r="C5647" s="151" t="s">
        <v>26</v>
      </c>
      <c r="D5647" s="152" t="s">
        <v>11470</v>
      </c>
    </row>
    <row r="5648" spans="1:4" x14ac:dyDescent="0.3">
      <c r="A5648" s="151">
        <v>104085</v>
      </c>
      <c r="B5648" s="151" t="s">
        <v>11471</v>
      </c>
      <c r="C5648" s="151" t="s">
        <v>31</v>
      </c>
      <c r="D5648" s="152" t="s">
        <v>11472</v>
      </c>
    </row>
    <row r="5649" spans="1:4" x14ac:dyDescent="0.3">
      <c r="A5649" s="151">
        <v>104086</v>
      </c>
      <c r="B5649" s="151" t="s">
        <v>11473</v>
      </c>
      <c r="C5649" s="151" t="s">
        <v>31</v>
      </c>
      <c r="D5649" s="152" t="s">
        <v>11474</v>
      </c>
    </row>
    <row r="5650" spans="1:4" x14ac:dyDescent="0.3">
      <c r="A5650" s="151">
        <v>104947</v>
      </c>
      <c r="B5650" s="151" t="s">
        <v>11475</v>
      </c>
      <c r="C5650" s="151" t="s">
        <v>2203</v>
      </c>
      <c r="D5650" s="152" t="s">
        <v>11476</v>
      </c>
    </row>
    <row r="5651" spans="1:4" x14ac:dyDescent="0.3">
      <c r="A5651" s="151">
        <v>104948</v>
      </c>
      <c r="B5651" s="151" t="s">
        <v>11477</v>
      </c>
      <c r="C5651" s="151" t="s">
        <v>2203</v>
      </c>
      <c r="D5651" s="152" t="s">
        <v>3230</v>
      </c>
    </row>
    <row r="5652" spans="1:4" x14ac:dyDescent="0.3">
      <c r="A5652" s="151">
        <v>96520</v>
      </c>
      <c r="B5652" s="151" t="s">
        <v>11478</v>
      </c>
      <c r="C5652" s="151" t="s">
        <v>2203</v>
      </c>
      <c r="D5652" s="152" t="s">
        <v>11479</v>
      </c>
    </row>
    <row r="5653" spans="1:4" x14ac:dyDescent="0.3">
      <c r="A5653" s="151">
        <v>96521</v>
      </c>
      <c r="B5653" s="151" t="s">
        <v>11480</v>
      </c>
      <c r="C5653" s="151" t="s">
        <v>2203</v>
      </c>
      <c r="D5653" s="152" t="s">
        <v>11481</v>
      </c>
    </row>
    <row r="5654" spans="1:4" x14ac:dyDescent="0.3">
      <c r="A5654" s="151">
        <v>96522</v>
      </c>
      <c r="B5654" s="151" t="s">
        <v>11482</v>
      </c>
      <c r="C5654" s="151" t="s">
        <v>2203</v>
      </c>
      <c r="D5654" s="152" t="s">
        <v>11483</v>
      </c>
    </row>
    <row r="5655" spans="1:4" x14ac:dyDescent="0.3">
      <c r="A5655" s="151">
        <v>96523</v>
      </c>
      <c r="B5655" s="151" t="s">
        <v>11484</v>
      </c>
      <c r="C5655" s="151" t="s">
        <v>2203</v>
      </c>
      <c r="D5655" s="152" t="s">
        <v>11485</v>
      </c>
    </row>
    <row r="5656" spans="1:4" x14ac:dyDescent="0.3">
      <c r="A5656" s="151">
        <v>96524</v>
      </c>
      <c r="B5656" s="151" t="s">
        <v>11486</v>
      </c>
      <c r="C5656" s="151" t="s">
        <v>2203</v>
      </c>
      <c r="D5656" s="152" t="s">
        <v>11487</v>
      </c>
    </row>
    <row r="5657" spans="1:4" x14ac:dyDescent="0.3">
      <c r="A5657" s="151">
        <v>96525</v>
      </c>
      <c r="B5657" s="151" t="s">
        <v>11488</v>
      </c>
      <c r="C5657" s="151" t="s">
        <v>2203</v>
      </c>
      <c r="D5657" s="152" t="s">
        <v>4459</v>
      </c>
    </row>
    <row r="5658" spans="1:4" x14ac:dyDescent="0.3">
      <c r="A5658" s="151">
        <v>96526</v>
      </c>
      <c r="B5658" s="151" t="s">
        <v>11489</v>
      </c>
      <c r="C5658" s="151" t="s">
        <v>2203</v>
      </c>
      <c r="D5658" s="152" t="s">
        <v>11490</v>
      </c>
    </row>
    <row r="5659" spans="1:4" x14ac:dyDescent="0.3">
      <c r="A5659" s="151">
        <v>96527</v>
      </c>
      <c r="B5659" s="151" t="s">
        <v>11491</v>
      </c>
      <c r="C5659" s="151" t="s">
        <v>2203</v>
      </c>
      <c r="D5659" s="152" t="s">
        <v>11492</v>
      </c>
    </row>
    <row r="5660" spans="1:4" x14ac:dyDescent="0.3">
      <c r="A5660" s="151">
        <v>96528</v>
      </c>
      <c r="B5660" s="151" t="s">
        <v>11493</v>
      </c>
      <c r="C5660" s="151" t="s">
        <v>2167</v>
      </c>
      <c r="D5660" s="152" t="s">
        <v>11494</v>
      </c>
    </row>
    <row r="5661" spans="1:4" x14ac:dyDescent="0.3">
      <c r="A5661" s="151">
        <v>101114</v>
      </c>
      <c r="B5661" s="151" t="s">
        <v>11495</v>
      </c>
      <c r="C5661" s="151" t="s">
        <v>2203</v>
      </c>
      <c r="D5661" s="152" t="s">
        <v>11496</v>
      </c>
    </row>
    <row r="5662" spans="1:4" x14ac:dyDescent="0.3">
      <c r="A5662" s="151">
        <v>101115</v>
      </c>
      <c r="B5662" s="151" t="s">
        <v>11497</v>
      </c>
      <c r="C5662" s="151" t="s">
        <v>2203</v>
      </c>
      <c r="D5662" s="152" t="s">
        <v>11498</v>
      </c>
    </row>
    <row r="5663" spans="1:4" x14ac:dyDescent="0.3">
      <c r="A5663" s="151">
        <v>101116</v>
      </c>
      <c r="B5663" s="151" t="s">
        <v>11499</v>
      </c>
      <c r="C5663" s="151" t="s">
        <v>2203</v>
      </c>
      <c r="D5663" s="152" t="s">
        <v>11500</v>
      </c>
    </row>
    <row r="5664" spans="1:4" x14ac:dyDescent="0.3">
      <c r="A5664" s="151">
        <v>101117</v>
      </c>
      <c r="B5664" s="151" t="s">
        <v>11501</v>
      </c>
      <c r="C5664" s="151" t="s">
        <v>2203</v>
      </c>
      <c r="D5664" s="152" t="s">
        <v>11502</v>
      </c>
    </row>
    <row r="5665" spans="1:4" x14ac:dyDescent="0.3">
      <c r="A5665" s="151">
        <v>101118</v>
      </c>
      <c r="B5665" s="151" t="s">
        <v>11503</v>
      </c>
      <c r="C5665" s="151" t="s">
        <v>2203</v>
      </c>
      <c r="D5665" s="152" t="s">
        <v>11504</v>
      </c>
    </row>
    <row r="5666" spans="1:4" x14ac:dyDescent="0.3">
      <c r="A5666" s="151">
        <v>101119</v>
      </c>
      <c r="B5666" s="151" t="s">
        <v>11505</v>
      </c>
      <c r="C5666" s="151" t="s">
        <v>2203</v>
      </c>
      <c r="D5666" s="152" t="s">
        <v>6689</v>
      </c>
    </row>
    <row r="5667" spans="1:4" x14ac:dyDescent="0.3">
      <c r="A5667" s="151">
        <v>101120</v>
      </c>
      <c r="B5667" s="151" t="s">
        <v>11506</v>
      </c>
      <c r="C5667" s="151" t="s">
        <v>2203</v>
      </c>
      <c r="D5667" s="152" t="s">
        <v>2107</v>
      </c>
    </row>
    <row r="5668" spans="1:4" x14ac:dyDescent="0.3">
      <c r="A5668" s="151">
        <v>101121</v>
      </c>
      <c r="B5668" s="151" t="s">
        <v>11507</v>
      </c>
      <c r="C5668" s="151" t="s">
        <v>2203</v>
      </c>
      <c r="D5668" s="152" t="s">
        <v>11508</v>
      </c>
    </row>
    <row r="5669" spans="1:4" x14ac:dyDescent="0.3">
      <c r="A5669" s="151">
        <v>101122</v>
      </c>
      <c r="B5669" s="151" t="s">
        <v>11509</v>
      </c>
      <c r="C5669" s="151" t="s">
        <v>2203</v>
      </c>
      <c r="D5669" s="152" t="s">
        <v>11510</v>
      </c>
    </row>
    <row r="5670" spans="1:4" x14ac:dyDescent="0.3">
      <c r="A5670" s="151">
        <v>101123</v>
      </c>
      <c r="B5670" s="151" t="s">
        <v>11511</v>
      </c>
      <c r="C5670" s="151" t="s">
        <v>2203</v>
      </c>
      <c r="D5670" s="152" t="s">
        <v>11512</v>
      </c>
    </row>
    <row r="5671" spans="1:4" x14ac:dyDescent="0.3">
      <c r="A5671" s="151">
        <v>101124</v>
      </c>
      <c r="B5671" s="151" t="s">
        <v>11513</v>
      </c>
      <c r="C5671" s="151" t="s">
        <v>2203</v>
      </c>
      <c r="D5671" s="152" t="s">
        <v>11300</v>
      </c>
    </row>
    <row r="5672" spans="1:4" x14ac:dyDescent="0.3">
      <c r="A5672" s="151">
        <v>101125</v>
      </c>
      <c r="B5672" s="151" t="s">
        <v>11514</v>
      </c>
      <c r="C5672" s="151" t="s">
        <v>2203</v>
      </c>
      <c r="D5672" s="152" t="s">
        <v>11515</v>
      </c>
    </row>
    <row r="5673" spans="1:4" x14ac:dyDescent="0.3">
      <c r="A5673" s="151">
        <v>101126</v>
      </c>
      <c r="B5673" s="151" t="s">
        <v>11516</v>
      </c>
      <c r="C5673" s="151" t="s">
        <v>2203</v>
      </c>
      <c r="D5673" s="152" t="s">
        <v>11517</v>
      </c>
    </row>
    <row r="5674" spans="1:4" x14ac:dyDescent="0.3">
      <c r="A5674" s="151">
        <v>101127</v>
      </c>
      <c r="B5674" s="151" t="s">
        <v>11518</v>
      </c>
      <c r="C5674" s="151" t="s">
        <v>2203</v>
      </c>
      <c r="D5674" s="152" t="s">
        <v>11519</v>
      </c>
    </row>
    <row r="5675" spans="1:4" x14ac:dyDescent="0.3">
      <c r="A5675" s="151">
        <v>101128</v>
      </c>
      <c r="B5675" s="151" t="s">
        <v>11520</v>
      </c>
      <c r="C5675" s="151" t="s">
        <v>2203</v>
      </c>
      <c r="D5675" s="152" t="s">
        <v>11521</v>
      </c>
    </row>
    <row r="5676" spans="1:4" x14ac:dyDescent="0.3">
      <c r="A5676" s="151">
        <v>101129</v>
      </c>
      <c r="B5676" s="151" t="s">
        <v>11522</v>
      </c>
      <c r="C5676" s="151" t="s">
        <v>2203</v>
      </c>
      <c r="D5676" s="152" t="s">
        <v>4035</v>
      </c>
    </row>
    <row r="5677" spans="1:4" x14ac:dyDescent="0.3">
      <c r="A5677" s="151">
        <v>101130</v>
      </c>
      <c r="B5677" s="151" t="s">
        <v>11523</v>
      </c>
      <c r="C5677" s="151" t="s">
        <v>2203</v>
      </c>
      <c r="D5677" s="152" t="s">
        <v>8058</v>
      </c>
    </row>
    <row r="5678" spans="1:4" x14ac:dyDescent="0.3">
      <c r="A5678" s="151">
        <v>101131</v>
      </c>
      <c r="B5678" s="151" t="s">
        <v>11524</v>
      </c>
      <c r="C5678" s="151" t="s">
        <v>2203</v>
      </c>
      <c r="D5678" s="152" t="s">
        <v>8390</v>
      </c>
    </row>
    <row r="5679" spans="1:4" x14ac:dyDescent="0.3">
      <c r="A5679" s="151">
        <v>101132</v>
      </c>
      <c r="B5679" s="151" t="s">
        <v>11525</v>
      </c>
      <c r="C5679" s="151" t="s">
        <v>2203</v>
      </c>
      <c r="D5679" s="152" t="s">
        <v>7174</v>
      </c>
    </row>
    <row r="5680" spans="1:4" x14ac:dyDescent="0.3">
      <c r="A5680" s="151">
        <v>101133</v>
      </c>
      <c r="B5680" s="151" t="s">
        <v>11526</v>
      </c>
      <c r="C5680" s="151" t="s">
        <v>2203</v>
      </c>
      <c r="D5680" s="152" t="s">
        <v>9391</v>
      </c>
    </row>
    <row r="5681" spans="1:4" x14ac:dyDescent="0.3">
      <c r="A5681" s="151">
        <v>101134</v>
      </c>
      <c r="B5681" s="151" t="s">
        <v>11527</v>
      </c>
      <c r="C5681" s="151" t="s">
        <v>2203</v>
      </c>
      <c r="D5681" s="152" t="s">
        <v>11528</v>
      </c>
    </row>
    <row r="5682" spans="1:4" x14ac:dyDescent="0.3">
      <c r="A5682" s="151">
        <v>101135</v>
      </c>
      <c r="B5682" s="151" t="s">
        <v>11529</v>
      </c>
      <c r="C5682" s="151" t="s">
        <v>2203</v>
      </c>
      <c r="D5682" s="152" t="s">
        <v>2132</v>
      </c>
    </row>
    <row r="5683" spans="1:4" x14ac:dyDescent="0.3">
      <c r="A5683" s="151">
        <v>101136</v>
      </c>
      <c r="B5683" s="151" t="s">
        <v>11530</v>
      </c>
      <c r="C5683" s="151" t="s">
        <v>2203</v>
      </c>
      <c r="D5683" s="152" t="s">
        <v>8392</v>
      </c>
    </row>
    <row r="5684" spans="1:4" x14ac:dyDescent="0.3">
      <c r="A5684" s="151">
        <v>101137</v>
      </c>
      <c r="B5684" s="151" t="s">
        <v>11531</v>
      </c>
      <c r="C5684" s="151" t="s">
        <v>2203</v>
      </c>
      <c r="D5684" s="152" t="s">
        <v>11532</v>
      </c>
    </row>
    <row r="5685" spans="1:4" x14ac:dyDescent="0.3">
      <c r="A5685" s="151">
        <v>101138</v>
      </c>
      <c r="B5685" s="151" t="s">
        <v>11533</v>
      </c>
      <c r="C5685" s="151" t="s">
        <v>2203</v>
      </c>
      <c r="D5685" s="152" t="s">
        <v>1910</v>
      </c>
    </row>
    <row r="5686" spans="1:4" x14ac:dyDescent="0.3">
      <c r="A5686" s="151">
        <v>101139</v>
      </c>
      <c r="B5686" s="151" t="s">
        <v>11534</v>
      </c>
      <c r="C5686" s="151" t="s">
        <v>2203</v>
      </c>
      <c r="D5686" s="152" t="s">
        <v>11535</v>
      </c>
    </row>
    <row r="5687" spans="1:4" x14ac:dyDescent="0.3">
      <c r="A5687" s="151">
        <v>101140</v>
      </c>
      <c r="B5687" s="151" t="s">
        <v>11536</v>
      </c>
      <c r="C5687" s="151" t="s">
        <v>2203</v>
      </c>
      <c r="D5687" s="152" t="s">
        <v>11537</v>
      </c>
    </row>
    <row r="5688" spans="1:4" x14ac:dyDescent="0.3">
      <c r="A5688" s="151">
        <v>101141</v>
      </c>
      <c r="B5688" s="151" t="s">
        <v>11538</v>
      </c>
      <c r="C5688" s="151" t="s">
        <v>2203</v>
      </c>
      <c r="D5688" s="152" t="s">
        <v>11539</v>
      </c>
    </row>
    <row r="5689" spans="1:4" x14ac:dyDescent="0.3">
      <c r="A5689" s="151">
        <v>101142</v>
      </c>
      <c r="B5689" s="151" t="s">
        <v>11540</v>
      </c>
      <c r="C5689" s="151" t="s">
        <v>2203</v>
      </c>
      <c r="D5689" s="152" t="s">
        <v>11541</v>
      </c>
    </row>
    <row r="5690" spans="1:4" x14ac:dyDescent="0.3">
      <c r="A5690" s="151">
        <v>101143</v>
      </c>
      <c r="B5690" s="151" t="s">
        <v>11542</v>
      </c>
      <c r="C5690" s="151" t="s">
        <v>2203</v>
      </c>
      <c r="D5690" s="152" t="s">
        <v>11543</v>
      </c>
    </row>
    <row r="5691" spans="1:4" x14ac:dyDescent="0.3">
      <c r="A5691" s="151">
        <v>101144</v>
      </c>
      <c r="B5691" s="151" t="s">
        <v>11544</v>
      </c>
      <c r="C5691" s="151" t="s">
        <v>2203</v>
      </c>
      <c r="D5691" s="152" t="s">
        <v>6060</v>
      </c>
    </row>
    <row r="5692" spans="1:4" x14ac:dyDescent="0.3">
      <c r="A5692" s="151">
        <v>101145</v>
      </c>
      <c r="B5692" s="151" t="s">
        <v>11545</v>
      </c>
      <c r="C5692" s="151" t="s">
        <v>2203</v>
      </c>
      <c r="D5692" s="152" t="s">
        <v>8642</v>
      </c>
    </row>
    <row r="5693" spans="1:4" x14ac:dyDescent="0.3">
      <c r="A5693" s="151">
        <v>101146</v>
      </c>
      <c r="B5693" s="151" t="s">
        <v>11546</v>
      </c>
      <c r="C5693" s="151" t="s">
        <v>2203</v>
      </c>
      <c r="D5693" s="152" t="s">
        <v>6168</v>
      </c>
    </row>
    <row r="5694" spans="1:4" x14ac:dyDescent="0.3">
      <c r="A5694" s="151">
        <v>101147</v>
      </c>
      <c r="B5694" s="151" t="s">
        <v>11547</v>
      </c>
      <c r="C5694" s="151" t="s">
        <v>2203</v>
      </c>
      <c r="D5694" s="152" t="s">
        <v>11548</v>
      </c>
    </row>
    <row r="5695" spans="1:4" x14ac:dyDescent="0.3">
      <c r="A5695" s="151">
        <v>101148</v>
      </c>
      <c r="B5695" s="151" t="s">
        <v>11549</v>
      </c>
      <c r="C5695" s="151" t="s">
        <v>2203</v>
      </c>
      <c r="D5695" s="152" t="s">
        <v>11550</v>
      </c>
    </row>
    <row r="5696" spans="1:4" x14ac:dyDescent="0.3">
      <c r="A5696" s="151">
        <v>101149</v>
      </c>
      <c r="B5696" s="151" t="s">
        <v>11551</v>
      </c>
      <c r="C5696" s="151" t="s">
        <v>2203</v>
      </c>
      <c r="D5696" s="152" t="s">
        <v>5456</v>
      </c>
    </row>
    <row r="5697" spans="1:4" x14ac:dyDescent="0.3">
      <c r="A5697" s="151">
        <v>101150</v>
      </c>
      <c r="B5697" s="151" t="s">
        <v>11552</v>
      </c>
      <c r="C5697" s="151" t="s">
        <v>2203</v>
      </c>
      <c r="D5697" s="152" t="s">
        <v>8638</v>
      </c>
    </row>
    <row r="5698" spans="1:4" x14ac:dyDescent="0.3">
      <c r="A5698" s="151">
        <v>101151</v>
      </c>
      <c r="B5698" s="151" t="s">
        <v>11553</v>
      </c>
      <c r="C5698" s="151" t="s">
        <v>2203</v>
      </c>
      <c r="D5698" s="152" t="s">
        <v>11554</v>
      </c>
    </row>
    <row r="5699" spans="1:4" x14ac:dyDescent="0.3">
      <c r="A5699" s="151">
        <v>101152</v>
      </c>
      <c r="B5699" s="151" t="s">
        <v>11555</v>
      </c>
      <c r="C5699" s="151" t="s">
        <v>2203</v>
      </c>
      <c r="D5699" s="152" t="s">
        <v>9529</v>
      </c>
    </row>
    <row r="5700" spans="1:4" x14ac:dyDescent="0.3">
      <c r="A5700" s="151">
        <v>101153</v>
      </c>
      <c r="B5700" s="151" t="s">
        <v>11556</v>
      </c>
      <c r="C5700" s="151" t="s">
        <v>2203</v>
      </c>
      <c r="D5700" s="152" t="s">
        <v>11557</v>
      </c>
    </row>
    <row r="5701" spans="1:4" x14ac:dyDescent="0.3">
      <c r="A5701" s="151">
        <v>101206</v>
      </c>
      <c r="B5701" s="151" t="s">
        <v>11558</v>
      </c>
      <c r="C5701" s="151" t="s">
        <v>2203</v>
      </c>
      <c r="D5701" s="152" t="s">
        <v>8322</v>
      </c>
    </row>
    <row r="5702" spans="1:4" x14ac:dyDescent="0.3">
      <c r="A5702" s="151">
        <v>101207</v>
      </c>
      <c r="B5702" s="151" t="s">
        <v>11559</v>
      </c>
      <c r="C5702" s="151" t="s">
        <v>2203</v>
      </c>
      <c r="D5702" s="152" t="s">
        <v>4256</v>
      </c>
    </row>
    <row r="5703" spans="1:4" x14ac:dyDescent="0.3">
      <c r="A5703" s="151">
        <v>101208</v>
      </c>
      <c r="B5703" s="151" t="s">
        <v>11560</v>
      </c>
      <c r="C5703" s="151" t="s">
        <v>2203</v>
      </c>
      <c r="D5703" s="152" t="s">
        <v>3605</v>
      </c>
    </row>
    <row r="5704" spans="1:4" x14ac:dyDescent="0.3">
      <c r="A5704" s="151">
        <v>101209</v>
      </c>
      <c r="B5704" s="151" t="s">
        <v>11561</v>
      </c>
      <c r="C5704" s="151" t="s">
        <v>2203</v>
      </c>
      <c r="D5704" s="152" t="s">
        <v>4409</v>
      </c>
    </row>
    <row r="5705" spans="1:4" x14ac:dyDescent="0.3">
      <c r="A5705" s="151">
        <v>101210</v>
      </c>
      <c r="B5705" s="151" t="s">
        <v>11562</v>
      </c>
      <c r="C5705" s="151" t="s">
        <v>2203</v>
      </c>
      <c r="D5705" s="152" t="s">
        <v>11563</v>
      </c>
    </row>
    <row r="5706" spans="1:4" x14ac:dyDescent="0.3">
      <c r="A5706" s="151">
        <v>101211</v>
      </c>
      <c r="B5706" s="151" t="s">
        <v>11564</v>
      </c>
      <c r="C5706" s="151" t="s">
        <v>2203</v>
      </c>
      <c r="D5706" s="152" t="s">
        <v>11565</v>
      </c>
    </row>
    <row r="5707" spans="1:4" x14ac:dyDescent="0.3">
      <c r="A5707" s="151">
        <v>101212</v>
      </c>
      <c r="B5707" s="151" t="s">
        <v>11566</v>
      </c>
      <c r="C5707" s="151" t="s">
        <v>2203</v>
      </c>
      <c r="D5707" s="152" t="s">
        <v>11567</v>
      </c>
    </row>
    <row r="5708" spans="1:4" x14ac:dyDescent="0.3">
      <c r="A5708" s="151">
        <v>101213</v>
      </c>
      <c r="B5708" s="151" t="s">
        <v>11568</v>
      </c>
      <c r="C5708" s="151" t="s">
        <v>2203</v>
      </c>
      <c r="D5708" s="152" t="s">
        <v>3407</v>
      </c>
    </row>
    <row r="5709" spans="1:4" x14ac:dyDescent="0.3">
      <c r="A5709" s="151">
        <v>101214</v>
      </c>
      <c r="B5709" s="151" t="s">
        <v>11569</v>
      </c>
      <c r="C5709" s="151" t="s">
        <v>2203</v>
      </c>
      <c r="D5709" s="152" t="s">
        <v>11570</v>
      </c>
    </row>
    <row r="5710" spans="1:4" x14ac:dyDescent="0.3">
      <c r="A5710" s="151">
        <v>101215</v>
      </c>
      <c r="B5710" s="151" t="s">
        <v>11571</v>
      </c>
      <c r="C5710" s="151" t="s">
        <v>2203</v>
      </c>
      <c r="D5710" s="152" t="s">
        <v>9703</v>
      </c>
    </row>
    <row r="5711" spans="1:4" x14ac:dyDescent="0.3">
      <c r="A5711" s="151">
        <v>101216</v>
      </c>
      <c r="B5711" s="151" t="s">
        <v>11572</v>
      </c>
      <c r="C5711" s="151" t="s">
        <v>2203</v>
      </c>
      <c r="D5711" s="152" t="s">
        <v>10252</v>
      </c>
    </row>
    <row r="5712" spans="1:4" x14ac:dyDescent="0.3">
      <c r="A5712" s="151">
        <v>101217</v>
      </c>
      <c r="B5712" s="151" t="s">
        <v>11573</v>
      </c>
      <c r="C5712" s="151" t="s">
        <v>2203</v>
      </c>
      <c r="D5712" s="152" t="s">
        <v>11574</v>
      </c>
    </row>
    <row r="5713" spans="1:4" x14ac:dyDescent="0.3">
      <c r="A5713" s="151">
        <v>101218</v>
      </c>
      <c r="B5713" s="151" t="s">
        <v>11575</v>
      </c>
      <c r="C5713" s="151" t="s">
        <v>2203</v>
      </c>
      <c r="D5713" s="152" t="s">
        <v>11576</v>
      </c>
    </row>
    <row r="5714" spans="1:4" x14ac:dyDescent="0.3">
      <c r="A5714" s="151">
        <v>101219</v>
      </c>
      <c r="B5714" s="151" t="s">
        <v>11577</v>
      </c>
      <c r="C5714" s="151" t="s">
        <v>2203</v>
      </c>
      <c r="D5714" s="152" t="s">
        <v>11578</v>
      </c>
    </row>
    <row r="5715" spans="1:4" x14ac:dyDescent="0.3">
      <c r="A5715" s="151">
        <v>101220</v>
      </c>
      <c r="B5715" s="151" t="s">
        <v>11579</v>
      </c>
      <c r="C5715" s="151" t="s">
        <v>2203</v>
      </c>
      <c r="D5715" s="152" t="s">
        <v>7628</v>
      </c>
    </row>
    <row r="5716" spans="1:4" x14ac:dyDescent="0.3">
      <c r="A5716" s="151">
        <v>101221</v>
      </c>
      <c r="B5716" s="151" t="s">
        <v>11580</v>
      </c>
      <c r="C5716" s="151" t="s">
        <v>2203</v>
      </c>
      <c r="D5716" s="152" t="s">
        <v>11581</v>
      </c>
    </row>
    <row r="5717" spans="1:4" x14ac:dyDescent="0.3">
      <c r="A5717" s="151">
        <v>101222</v>
      </c>
      <c r="B5717" s="151" t="s">
        <v>11582</v>
      </c>
      <c r="C5717" s="151" t="s">
        <v>2203</v>
      </c>
      <c r="D5717" s="152" t="s">
        <v>11583</v>
      </c>
    </row>
    <row r="5718" spans="1:4" x14ac:dyDescent="0.3">
      <c r="A5718" s="151">
        <v>101223</v>
      </c>
      <c r="B5718" s="151" t="s">
        <v>11584</v>
      </c>
      <c r="C5718" s="151" t="s">
        <v>2203</v>
      </c>
      <c r="D5718" s="152" t="s">
        <v>11585</v>
      </c>
    </row>
    <row r="5719" spans="1:4" x14ac:dyDescent="0.3">
      <c r="A5719" s="151">
        <v>101224</v>
      </c>
      <c r="B5719" s="151" t="s">
        <v>11586</v>
      </c>
      <c r="C5719" s="151" t="s">
        <v>2203</v>
      </c>
      <c r="D5719" s="152" t="s">
        <v>8351</v>
      </c>
    </row>
    <row r="5720" spans="1:4" x14ac:dyDescent="0.3">
      <c r="A5720" s="151">
        <v>101225</v>
      </c>
      <c r="B5720" s="151" t="s">
        <v>11587</v>
      </c>
      <c r="C5720" s="151" t="s">
        <v>2203</v>
      </c>
      <c r="D5720" s="152" t="s">
        <v>11588</v>
      </c>
    </row>
    <row r="5721" spans="1:4" x14ac:dyDescent="0.3">
      <c r="A5721" s="151">
        <v>101226</v>
      </c>
      <c r="B5721" s="151" t="s">
        <v>11589</v>
      </c>
      <c r="C5721" s="151" t="s">
        <v>2203</v>
      </c>
      <c r="D5721" s="152" t="s">
        <v>8148</v>
      </c>
    </row>
    <row r="5722" spans="1:4" x14ac:dyDescent="0.3">
      <c r="A5722" s="151">
        <v>101227</v>
      </c>
      <c r="B5722" s="151" t="s">
        <v>11590</v>
      </c>
      <c r="C5722" s="151" t="s">
        <v>2203</v>
      </c>
      <c r="D5722" s="152" t="s">
        <v>11591</v>
      </c>
    </row>
    <row r="5723" spans="1:4" x14ac:dyDescent="0.3">
      <c r="A5723" s="151">
        <v>101228</v>
      </c>
      <c r="B5723" s="151" t="s">
        <v>11592</v>
      </c>
      <c r="C5723" s="151" t="s">
        <v>2203</v>
      </c>
      <c r="D5723" s="152" t="s">
        <v>11593</v>
      </c>
    </row>
    <row r="5724" spans="1:4" x14ac:dyDescent="0.3">
      <c r="A5724" s="151">
        <v>101229</v>
      </c>
      <c r="B5724" s="151" t="s">
        <v>11594</v>
      </c>
      <c r="C5724" s="151" t="s">
        <v>2203</v>
      </c>
      <c r="D5724" s="152" t="s">
        <v>11595</v>
      </c>
    </row>
    <row r="5725" spans="1:4" x14ac:dyDescent="0.3">
      <c r="A5725" s="151">
        <v>101230</v>
      </c>
      <c r="B5725" s="151" t="s">
        <v>11596</v>
      </c>
      <c r="C5725" s="151" t="s">
        <v>2203</v>
      </c>
      <c r="D5725" s="152" t="s">
        <v>6763</v>
      </c>
    </row>
    <row r="5726" spans="1:4" x14ac:dyDescent="0.3">
      <c r="A5726" s="151">
        <v>101231</v>
      </c>
      <c r="B5726" s="151" t="s">
        <v>11597</v>
      </c>
      <c r="C5726" s="151" t="s">
        <v>2203</v>
      </c>
      <c r="D5726" s="152" t="s">
        <v>11598</v>
      </c>
    </row>
    <row r="5727" spans="1:4" x14ac:dyDescent="0.3">
      <c r="A5727" s="151">
        <v>101232</v>
      </c>
      <c r="B5727" s="151" t="s">
        <v>11599</v>
      </c>
      <c r="C5727" s="151" t="s">
        <v>2203</v>
      </c>
      <c r="D5727" s="152" t="s">
        <v>11309</v>
      </c>
    </row>
    <row r="5728" spans="1:4" x14ac:dyDescent="0.3">
      <c r="A5728" s="151">
        <v>101233</v>
      </c>
      <c r="B5728" s="151" t="s">
        <v>11600</v>
      </c>
      <c r="C5728" s="151" t="s">
        <v>2203</v>
      </c>
      <c r="D5728" s="152" t="s">
        <v>1920</v>
      </c>
    </row>
    <row r="5729" spans="1:4" x14ac:dyDescent="0.3">
      <c r="A5729" s="151">
        <v>101234</v>
      </c>
      <c r="B5729" s="151" t="s">
        <v>11601</v>
      </c>
      <c r="C5729" s="151" t="s">
        <v>2203</v>
      </c>
      <c r="D5729" s="152" t="s">
        <v>8978</v>
      </c>
    </row>
    <row r="5730" spans="1:4" x14ac:dyDescent="0.3">
      <c r="A5730" s="151">
        <v>101235</v>
      </c>
      <c r="B5730" s="151" t="s">
        <v>11602</v>
      </c>
      <c r="C5730" s="151" t="s">
        <v>2203</v>
      </c>
      <c r="D5730" s="152" t="s">
        <v>1348</v>
      </c>
    </row>
    <row r="5731" spans="1:4" x14ac:dyDescent="0.3">
      <c r="A5731" s="151">
        <v>101236</v>
      </c>
      <c r="B5731" s="151" t="s">
        <v>11603</v>
      </c>
      <c r="C5731" s="151" t="s">
        <v>2203</v>
      </c>
      <c r="D5731" s="152" t="s">
        <v>8060</v>
      </c>
    </row>
    <row r="5732" spans="1:4" x14ac:dyDescent="0.3">
      <c r="A5732" s="151">
        <v>101237</v>
      </c>
      <c r="B5732" s="151" t="s">
        <v>11604</v>
      </c>
      <c r="C5732" s="151" t="s">
        <v>2203</v>
      </c>
      <c r="D5732" s="152" t="s">
        <v>11605</v>
      </c>
    </row>
    <row r="5733" spans="1:4" x14ac:dyDescent="0.3">
      <c r="A5733" s="151">
        <v>101238</v>
      </c>
      <c r="B5733" s="151" t="s">
        <v>11606</v>
      </c>
      <c r="C5733" s="151" t="s">
        <v>2203</v>
      </c>
      <c r="D5733" s="152" t="s">
        <v>11607</v>
      </c>
    </row>
    <row r="5734" spans="1:4" x14ac:dyDescent="0.3">
      <c r="A5734" s="151">
        <v>101239</v>
      </c>
      <c r="B5734" s="151" t="s">
        <v>11608</v>
      </c>
      <c r="C5734" s="151" t="s">
        <v>2203</v>
      </c>
      <c r="D5734" s="152" t="s">
        <v>11609</v>
      </c>
    </row>
    <row r="5735" spans="1:4" x14ac:dyDescent="0.3">
      <c r="A5735" s="151">
        <v>101240</v>
      </c>
      <c r="B5735" s="151" t="s">
        <v>11610</v>
      </c>
      <c r="C5735" s="151" t="s">
        <v>2203</v>
      </c>
      <c r="D5735" s="152" t="s">
        <v>10258</v>
      </c>
    </row>
    <row r="5736" spans="1:4" x14ac:dyDescent="0.3">
      <c r="A5736" s="151">
        <v>101241</v>
      </c>
      <c r="B5736" s="151" t="s">
        <v>11611</v>
      </c>
      <c r="C5736" s="151" t="s">
        <v>2203</v>
      </c>
      <c r="D5736" s="152" t="s">
        <v>11612</v>
      </c>
    </row>
    <row r="5737" spans="1:4" x14ac:dyDescent="0.3">
      <c r="A5737" s="151">
        <v>101242</v>
      </c>
      <c r="B5737" s="151" t="s">
        <v>11613</v>
      </c>
      <c r="C5737" s="151" t="s">
        <v>2203</v>
      </c>
      <c r="D5737" s="152" t="s">
        <v>3736</v>
      </c>
    </row>
    <row r="5738" spans="1:4" x14ac:dyDescent="0.3">
      <c r="A5738" s="151">
        <v>101243</v>
      </c>
      <c r="B5738" s="151" t="s">
        <v>11614</v>
      </c>
      <c r="C5738" s="151" t="s">
        <v>2203</v>
      </c>
      <c r="D5738" s="152" t="s">
        <v>11615</v>
      </c>
    </row>
    <row r="5739" spans="1:4" x14ac:dyDescent="0.3">
      <c r="A5739" s="151">
        <v>101244</v>
      </c>
      <c r="B5739" s="151" t="s">
        <v>11616</v>
      </c>
      <c r="C5739" s="151" t="s">
        <v>2203</v>
      </c>
      <c r="D5739" s="152" t="s">
        <v>10258</v>
      </c>
    </row>
    <row r="5740" spans="1:4" x14ac:dyDescent="0.3">
      <c r="A5740" s="151">
        <v>101245</v>
      </c>
      <c r="B5740" s="151" t="s">
        <v>11617</v>
      </c>
      <c r="C5740" s="151" t="s">
        <v>2203</v>
      </c>
      <c r="D5740" s="152" t="s">
        <v>8617</v>
      </c>
    </row>
    <row r="5741" spans="1:4" x14ac:dyDescent="0.3">
      <c r="A5741" s="151">
        <v>101246</v>
      </c>
      <c r="B5741" s="151" t="s">
        <v>11618</v>
      </c>
      <c r="C5741" s="151" t="s">
        <v>2203</v>
      </c>
      <c r="D5741" s="152" t="s">
        <v>6780</v>
      </c>
    </row>
    <row r="5742" spans="1:4" x14ac:dyDescent="0.3">
      <c r="A5742" s="151">
        <v>101247</v>
      </c>
      <c r="B5742" s="151" t="s">
        <v>11619</v>
      </c>
      <c r="C5742" s="151" t="s">
        <v>2203</v>
      </c>
      <c r="D5742" s="152" t="s">
        <v>11620</v>
      </c>
    </row>
    <row r="5743" spans="1:4" x14ac:dyDescent="0.3">
      <c r="A5743" s="151">
        <v>101248</v>
      </c>
      <c r="B5743" s="151" t="s">
        <v>11621</v>
      </c>
      <c r="C5743" s="151" t="s">
        <v>2203</v>
      </c>
      <c r="D5743" s="152" t="s">
        <v>8980</v>
      </c>
    </row>
    <row r="5744" spans="1:4" x14ac:dyDescent="0.3">
      <c r="A5744" s="151">
        <v>101249</v>
      </c>
      <c r="B5744" s="151" t="s">
        <v>11622</v>
      </c>
      <c r="C5744" s="151" t="s">
        <v>2203</v>
      </c>
      <c r="D5744" s="152" t="s">
        <v>11623</v>
      </c>
    </row>
    <row r="5745" spans="1:4" x14ac:dyDescent="0.3">
      <c r="A5745" s="151">
        <v>101250</v>
      </c>
      <c r="B5745" s="151" t="s">
        <v>11624</v>
      </c>
      <c r="C5745" s="151" t="s">
        <v>2203</v>
      </c>
      <c r="D5745" s="152" t="s">
        <v>11625</v>
      </c>
    </row>
    <row r="5746" spans="1:4" x14ac:dyDescent="0.3">
      <c r="A5746" s="151">
        <v>101251</v>
      </c>
      <c r="B5746" s="151" t="s">
        <v>11626</v>
      </c>
      <c r="C5746" s="151" t="s">
        <v>2203</v>
      </c>
      <c r="D5746" s="152" t="s">
        <v>11581</v>
      </c>
    </row>
    <row r="5747" spans="1:4" x14ac:dyDescent="0.3">
      <c r="A5747" s="151">
        <v>101252</v>
      </c>
      <c r="B5747" s="151" t="s">
        <v>11627</v>
      </c>
      <c r="C5747" s="151" t="s">
        <v>2203</v>
      </c>
      <c r="D5747" s="152" t="s">
        <v>11628</v>
      </c>
    </row>
    <row r="5748" spans="1:4" x14ac:dyDescent="0.3">
      <c r="A5748" s="151">
        <v>101253</v>
      </c>
      <c r="B5748" s="151" t="s">
        <v>11629</v>
      </c>
      <c r="C5748" s="151" t="s">
        <v>2203</v>
      </c>
      <c r="D5748" s="152" t="s">
        <v>11630</v>
      </c>
    </row>
    <row r="5749" spans="1:4" x14ac:dyDescent="0.3">
      <c r="A5749" s="151">
        <v>101254</v>
      </c>
      <c r="B5749" s="151" t="s">
        <v>11631</v>
      </c>
      <c r="C5749" s="151" t="s">
        <v>2203</v>
      </c>
      <c r="D5749" s="152" t="s">
        <v>5103</v>
      </c>
    </row>
    <row r="5750" spans="1:4" x14ac:dyDescent="0.3">
      <c r="A5750" s="151">
        <v>101255</v>
      </c>
      <c r="B5750" s="151" t="s">
        <v>11632</v>
      </c>
      <c r="C5750" s="151" t="s">
        <v>2203</v>
      </c>
      <c r="D5750" s="152" t="s">
        <v>11633</v>
      </c>
    </row>
    <row r="5751" spans="1:4" x14ac:dyDescent="0.3">
      <c r="A5751" s="151">
        <v>101256</v>
      </c>
      <c r="B5751" s="151" t="s">
        <v>11634</v>
      </c>
      <c r="C5751" s="151" t="s">
        <v>2203</v>
      </c>
      <c r="D5751" s="152" t="s">
        <v>9344</v>
      </c>
    </row>
    <row r="5752" spans="1:4" x14ac:dyDescent="0.3">
      <c r="A5752" s="151">
        <v>101257</v>
      </c>
      <c r="B5752" s="151" t="s">
        <v>11635</v>
      </c>
      <c r="C5752" s="151" t="s">
        <v>2203</v>
      </c>
      <c r="D5752" s="152" t="s">
        <v>11636</v>
      </c>
    </row>
    <row r="5753" spans="1:4" x14ac:dyDescent="0.3">
      <c r="A5753" s="151">
        <v>101258</v>
      </c>
      <c r="B5753" s="151" t="s">
        <v>11637</v>
      </c>
      <c r="C5753" s="151" t="s">
        <v>2203</v>
      </c>
      <c r="D5753" s="152" t="s">
        <v>3295</v>
      </c>
    </row>
    <row r="5754" spans="1:4" x14ac:dyDescent="0.3">
      <c r="A5754" s="151">
        <v>101259</v>
      </c>
      <c r="B5754" s="151" t="s">
        <v>11638</v>
      </c>
      <c r="C5754" s="151" t="s">
        <v>2203</v>
      </c>
      <c r="D5754" s="152" t="s">
        <v>8170</v>
      </c>
    </row>
    <row r="5755" spans="1:4" x14ac:dyDescent="0.3">
      <c r="A5755" s="151">
        <v>101260</v>
      </c>
      <c r="B5755" s="151" t="s">
        <v>11639</v>
      </c>
      <c r="C5755" s="151" t="s">
        <v>2203</v>
      </c>
      <c r="D5755" s="152" t="s">
        <v>10324</v>
      </c>
    </row>
    <row r="5756" spans="1:4" x14ac:dyDescent="0.3">
      <c r="A5756" s="151">
        <v>101261</v>
      </c>
      <c r="B5756" s="151" t="s">
        <v>11640</v>
      </c>
      <c r="C5756" s="151" t="s">
        <v>2203</v>
      </c>
      <c r="D5756" s="152" t="s">
        <v>8451</v>
      </c>
    </row>
    <row r="5757" spans="1:4" x14ac:dyDescent="0.3">
      <c r="A5757" s="151">
        <v>101262</v>
      </c>
      <c r="B5757" s="151" t="s">
        <v>11641</v>
      </c>
      <c r="C5757" s="151" t="s">
        <v>2203</v>
      </c>
      <c r="D5757" s="152" t="s">
        <v>11642</v>
      </c>
    </row>
    <row r="5758" spans="1:4" x14ac:dyDescent="0.3">
      <c r="A5758" s="151">
        <v>101263</v>
      </c>
      <c r="B5758" s="151" t="s">
        <v>11643</v>
      </c>
      <c r="C5758" s="151" t="s">
        <v>2203</v>
      </c>
      <c r="D5758" s="152" t="s">
        <v>11644</v>
      </c>
    </row>
    <row r="5759" spans="1:4" x14ac:dyDescent="0.3">
      <c r="A5759" s="151">
        <v>101264</v>
      </c>
      <c r="B5759" s="151" t="s">
        <v>11645</v>
      </c>
      <c r="C5759" s="151" t="s">
        <v>2203</v>
      </c>
      <c r="D5759" s="152" t="s">
        <v>8652</v>
      </c>
    </row>
    <row r="5760" spans="1:4" x14ac:dyDescent="0.3">
      <c r="A5760" s="151">
        <v>101265</v>
      </c>
      <c r="B5760" s="151" t="s">
        <v>11646</v>
      </c>
      <c r="C5760" s="151" t="s">
        <v>2203</v>
      </c>
      <c r="D5760" s="152" t="s">
        <v>11647</v>
      </c>
    </row>
    <row r="5761" spans="1:4" x14ac:dyDescent="0.3">
      <c r="A5761" s="151">
        <v>101266</v>
      </c>
      <c r="B5761" s="151" t="s">
        <v>11648</v>
      </c>
      <c r="C5761" s="151" t="s">
        <v>2203</v>
      </c>
      <c r="D5761" s="152" t="s">
        <v>8426</v>
      </c>
    </row>
    <row r="5762" spans="1:4" x14ac:dyDescent="0.3">
      <c r="A5762" s="151">
        <v>101267</v>
      </c>
      <c r="B5762" s="151" t="s">
        <v>11649</v>
      </c>
      <c r="C5762" s="151" t="s">
        <v>2203</v>
      </c>
      <c r="D5762" s="152" t="s">
        <v>2583</v>
      </c>
    </row>
    <row r="5763" spans="1:4" x14ac:dyDescent="0.3">
      <c r="A5763" s="151">
        <v>101268</v>
      </c>
      <c r="B5763" s="151" t="s">
        <v>11650</v>
      </c>
      <c r="C5763" s="151" t="s">
        <v>2203</v>
      </c>
      <c r="D5763" s="152" t="s">
        <v>11651</v>
      </c>
    </row>
    <row r="5764" spans="1:4" x14ac:dyDescent="0.3">
      <c r="A5764" s="151">
        <v>101269</v>
      </c>
      <c r="B5764" s="151" t="s">
        <v>11652</v>
      </c>
      <c r="C5764" s="151" t="s">
        <v>2203</v>
      </c>
      <c r="D5764" s="152" t="s">
        <v>11653</v>
      </c>
    </row>
    <row r="5765" spans="1:4" x14ac:dyDescent="0.3">
      <c r="A5765" s="151">
        <v>101270</v>
      </c>
      <c r="B5765" s="151" t="s">
        <v>11654</v>
      </c>
      <c r="C5765" s="151" t="s">
        <v>2203</v>
      </c>
      <c r="D5765" s="152" t="s">
        <v>11655</v>
      </c>
    </row>
    <row r="5766" spans="1:4" x14ac:dyDescent="0.3">
      <c r="A5766" s="151">
        <v>101271</v>
      </c>
      <c r="B5766" s="151" t="s">
        <v>11656</v>
      </c>
      <c r="C5766" s="151" t="s">
        <v>2203</v>
      </c>
      <c r="D5766" s="152" t="s">
        <v>11657</v>
      </c>
    </row>
    <row r="5767" spans="1:4" x14ac:dyDescent="0.3">
      <c r="A5767" s="151">
        <v>101272</v>
      </c>
      <c r="B5767" s="151" t="s">
        <v>11658</v>
      </c>
      <c r="C5767" s="151" t="s">
        <v>2203</v>
      </c>
      <c r="D5767" s="152" t="s">
        <v>11659</v>
      </c>
    </row>
    <row r="5768" spans="1:4" x14ac:dyDescent="0.3">
      <c r="A5768" s="151">
        <v>101273</v>
      </c>
      <c r="B5768" s="151" t="s">
        <v>11660</v>
      </c>
      <c r="C5768" s="151" t="s">
        <v>2203</v>
      </c>
      <c r="D5768" s="152" t="s">
        <v>8617</v>
      </c>
    </row>
    <row r="5769" spans="1:4" x14ac:dyDescent="0.3">
      <c r="A5769" s="151">
        <v>101274</v>
      </c>
      <c r="B5769" s="151" t="s">
        <v>11661</v>
      </c>
      <c r="C5769" s="151" t="s">
        <v>2203</v>
      </c>
      <c r="D5769" s="152" t="s">
        <v>11662</v>
      </c>
    </row>
    <row r="5770" spans="1:4" x14ac:dyDescent="0.3">
      <c r="A5770" s="151">
        <v>101275</v>
      </c>
      <c r="B5770" s="151" t="s">
        <v>11663</v>
      </c>
      <c r="C5770" s="151" t="s">
        <v>2203</v>
      </c>
      <c r="D5770" s="152" t="s">
        <v>2295</v>
      </c>
    </row>
    <row r="5771" spans="1:4" x14ac:dyDescent="0.3">
      <c r="A5771" s="151">
        <v>101276</v>
      </c>
      <c r="B5771" s="151" t="s">
        <v>11664</v>
      </c>
      <c r="C5771" s="151" t="s">
        <v>2203</v>
      </c>
      <c r="D5771" s="152" t="s">
        <v>11665</v>
      </c>
    </row>
    <row r="5772" spans="1:4" x14ac:dyDescent="0.3">
      <c r="A5772" s="151">
        <v>101277</v>
      </c>
      <c r="B5772" s="151" t="s">
        <v>11666</v>
      </c>
      <c r="C5772" s="151" t="s">
        <v>2203</v>
      </c>
      <c r="D5772" s="152" t="s">
        <v>11667</v>
      </c>
    </row>
    <row r="5773" spans="1:4" x14ac:dyDescent="0.3">
      <c r="A5773" s="151">
        <v>102354</v>
      </c>
      <c r="B5773" s="151" t="s">
        <v>11668</v>
      </c>
      <c r="C5773" s="151" t="s">
        <v>2203</v>
      </c>
      <c r="D5773" s="152" t="s">
        <v>11669</v>
      </c>
    </row>
    <row r="5774" spans="1:4" x14ac:dyDescent="0.3">
      <c r="A5774" s="151">
        <v>102355</v>
      </c>
      <c r="B5774" s="151" t="s">
        <v>11670</v>
      </c>
      <c r="C5774" s="151" t="s">
        <v>2203</v>
      </c>
      <c r="D5774" s="152" t="s">
        <v>11671</v>
      </c>
    </row>
    <row r="5775" spans="1:4" x14ac:dyDescent="0.3">
      <c r="A5775" s="151">
        <v>102360</v>
      </c>
      <c r="B5775" s="151" t="s">
        <v>11672</v>
      </c>
      <c r="C5775" s="151" t="s">
        <v>2203</v>
      </c>
      <c r="D5775" s="152" t="s">
        <v>1935</v>
      </c>
    </row>
    <row r="5776" spans="1:4" x14ac:dyDescent="0.3">
      <c r="A5776" s="151">
        <v>102361</v>
      </c>
      <c r="B5776" s="151" t="s">
        <v>11673</v>
      </c>
      <c r="C5776" s="151" t="s">
        <v>2203</v>
      </c>
      <c r="D5776" s="152" t="s">
        <v>2095</v>
      </c>
    </row>
    <row r="5777" spans="1:4" x14ac:dyDescent="0.3">
      <c r="A5777" s="151">
        <v>90082</v>
      </c>
      <c r="B5777" s="151" t="s">
        <v>11674</v>
      </c>
      <c r="C5777" s="151" t="s">
        <v>2203</v>
      </c>
      <c r="D5777" s="152" t="s">
        <v>8400</v>
      </c>
    </row>
    <row r="5778" spans="1:4" x14ac:dyDescent="0.3">
      <c r="A5778" s="151">
        <v>90084</v>
      </c>
      <c r="B5778" s="151" t="s">
        <v>11675</v>
      </c>
      <c r="C5778" s="151" t="s">
        <v>2203</v>
      </c>
      <c r="D5778" s="152" t="s">
        <v>6116</v>
      </c>
    </row>
    <row r="5779" spans="1:4" x14ac:dyDescent="0.3">
      <c r="A5779" s="151">
        <v>90086</v>
      </c>
      <c r="B5779" s="151" t="s">
        <v>11676</v>
      </c>
      <c r="C5779" s="151" t="s">
        <v>2203</v>
      </c>
      <c r="D5779" s="152" t="s">
        <v>11677</v>
      </c>
    </row>
    <row r="5780" spans="1:4" x14ac:dyDescent="0.3">
      <c r="A5780" s="151">
        <v>90087</v>
      </c>
      <c r="B5780" s="151" t="s">
        <v>11678</v>
      </c>
      <c r="C5780" s="151" t="s">
        <v>2203</v>
      </c>
      <c r="D5780" s="152" t="s">
        <v>8356</v>
      </c>
    </row>
    <row r="5781" spans="1:4" x14ac:dyDescent="0.3">
      <c r="A5781" s="151">
        <v>90090</v>
      </c>
      <c r="B5781" s="151" t="s">
        <v>11679</v>
      </c>
      <c r="C5781" s="151" t="s">
        <v>2203</v>
      </c>
      <c r="D5781" s="152" t="s">
        <v>11680</v>
      </c>
    </row>
    <row r="5782" spans="1:4" x14ac:dyDescent="0.3">
      <c r="A5782" s="151">
        <v>90091</v>
      </c>
      <c r="B5782" s="151" t="s">
        <v>11681</v>
      </c>
      <c r="C5782" s="151" t="s">
        <v>2203</v>
      </c>
      <c r="D5782" s="152" t="s">
        <v>8410</v>
      </c>
    </row>
    <row r="5783" spans="1:4" x14ac:dyDescent="0.3">
      <c r="A5783" s="151">
        <v>90092</v>
      </c>
      <c r="B5783" s="151" t="s">
        <v>11682</v>
      </c>
      <c r="C5783" s="151" t="s">
        <v>2203</v>
      </c>
      <c r="D5783" s="152" t="s">
        <v>9497</v>
      </c>
    </row>
    <row r="5784" spans="1:4" x14ac:dyDescent="0.3">
      <c r="A5784" s="151">
        <v>90094</v>
      </c>
      <c r="B5784" s="151" t="s">
        <v>11683</v>
      </c>
      <c r="C5784" s="151" t="s">
        <v>2203</v>
      </c>
      <c r="D5784" s="152" t="s">
        <v>7842</v>
      </c>
    </row>
    <row r="5785" spans="1:4" x14ac:dyDescent="0.3">
      <c r="A5785" s="151">
        <v>90095</v>
      </c>
      <c r="B5785" s="151" t="s">
        <v>11684</v>
      </c>
      <c r="C5785" s="151" t="s">
        <v>2203</v>
      </c>
      <c r="D5785" s="152" t="s">
        <v>11685</v>
      </c>
    </row>
    <row r="5786" spans="1:4" x14ac:dyDescent="0.3">
      <c r="A5786" s="151">
        <v>90098</v>
      </c>
      <c r="B5786" s="151" t="s">
        <v>11686</v>
      </c>
      <c r="C5786" s="151" t="s">
        <v>2203</v>
      </c>
      <c r="D5786" s="152" t="s">
        <v>2683</v>
      </c>
    </row>
    <row r="5787" spans="1:4" x14ac:dyDescent="0.3">
      <c r="A5787" s="151">
        <v>90099</v>
      </c>
      <c r="B5787" s="151" t="s">
        <v>11687</v>
      </c>
      <c r="C5787" s="151" t="s">
        <v>2203</v>
      </c>
      <c r="D5787" s="152" t="s">
        <v>9617</v>
      </c>
    </row>
    <row r="5788" spans="1:4" x14ac:dyDescent="0.3">
      <c r="A5788" s="151">
        <v>90100</v>
      </c>
      <c r="B5788" s="151" t="s">
        <v>11688</v>
      </c>
      <c r="C5788" s="151" t="s">
        <v>2203</v>
      </c>
      <c r="D5788" s="152" t="s">
        <v>11689</v>
      </c>
    </row>
    <row r="5789" spans="1:4" x14ac:dyDescent="0.3">
      <c r="A5789" s="151">
        <v>90101</v>
      </c>
      <c r="B5789" s="151" t="s">
        <v>11690</v>
      </c>
      <c r="C5789" s="151" t="s">
        <v>2203</v>
      </c>
      <c r="D5789" s="152" t="s">
        <v>7924</v>
      </c>
    </row>
    <row r="5790" spans="1:4" x14ac:dyDescent="0.3">
      <c r="A5790" s="151">
        <v>90102</v>
      </c>
      <c r="B5790" s="151" t="s">
        <v>11691</v>
      </c>
      <c r="C5790" s="151" t="s">
        <v>2203</v>
      </c>
      <c r="D5790" s="152" t="s">
        <v>11692</v>
      </c>
    </row>
    <row r="5791" spans="1:4" x14ac:dyDescent="0.3">
      <c r="A5791" s="151">
        <v>90105</v>
      </c>
      <c r="B5791" s="151" t="s">
        <v>11693</v>
      </c>
      <c r="C5791" s="151" t="s">
        <v>2203</v>
      </c>
      <c r="D5791" s="152" t="s">
        <v>9614</v>
      </c>
    </row>
    <row r="5792" spans="1:4" x14ac:dyDescent="0.3">
      <c r="A5792" s="151">
        <v>90106</v>
      </c>
      <c r="B5792" s="151" t="s">
        <v>11694</v>
      </c>
      <c r="C5792" s="151" t="s">
        <v>2203</v>
      </c>
      <c r="D5792" s="152" t="s">
        <v>6056</v>
      </c>
    </row>
    <row r="5793" spans="1:4" x14ac:dyDescent="0.3">
      <c r="A5793" s="151">
        <v>90107</v>
      </c>
      <c r="B5793" s="151" t="s">
        <v>11695</v>
      </c>
      <c r="C5793" s="151" t="s">
        <v>2203</v>
      </c>
      <c r="D5793" s="152" t="s">
        <v>11696</v>
      </c>
    </row>
    <row r="5794" spans="1:4" x14ac:dyDescent="0.3">
      <c r="A5794" s="151">
        <v>90108</v>
      </c>
      <c r="B5794" s="151" t="s">
        <v>11697</v>
      </c>
      <c r="C5794" s="151" t="s">
        <v>2203</v>
      </c>
      <c r="D5794" s="152" t="s">
        <v>11698</v>
      </c>
    </row>
    <row r="5795" spans="1:4" x14ac:dyDescent="0.3">
      <c r="A5795" s="151">
        <v>93358</v>
      </c>
      <c r="B5795" s="151" t="s">
        <v>11699</v>
      </c>
      <c r="C5795" s="151" t="s">
        <v>2203</v>
      </c>
      <c r="D5795" s="152" t="s">
        <v>11700</v>
      </c>
    </row>
    <row r="5796" spans="1:4" x14ac:dyDescent="0.3">
      <c r="A5796" s="151">
        <v>102276</v>
      </c>
      <c r="B5796" s="151" t="s">
        <v>11701</v>
      </c>
      <c r="C5796" s="151" t="s">
        <v>2203</v>
      </c>
      <c r="D5796" s="152" t="s">
        <v>6719</v>
      </c>
    </row>
    <row r="5797" spans="1:4" x14ac:dyDescent="0.3">
      <c r="A5797" s="151">
        <v>102277</v>
      </c>
      <c r="B5797" s="151" t="s">
        <v>11702</v>
      </c>
      <c r="C5797" s="151" t="s">
        <v>2203</v>
      </c>
      <c r="D5797" s="152" t="s">
        <v>3371</v>
      </c>
    </row>
    <row r="5798" spans="1:4" x14ac:dyDescent="0.3">
      <c r="A5798" s="151">
        <v>102278</v>
      </c>
      <c r="B5798" s="151" t="s">
        <v>11703</v>
      </c>
      <c r="C5798" s="151" t="s">
        <v>2203</v>
      </c>
      <c r="D5798" s="152" t="s">
        <v>6158</v>
      </c>
    </row>
    <row r="5799" spans="1:4" x14ac:dyDescent="0.3">
      <c r="A5799" s="151">
        <v>102279</v>
      </c>
      <c r="B5799" s="151" t="s">
        <v>11704</v>
      </c>
      <c r="C5799" s="151" t="s">
        <v>2203</v>
      </c>
      <c r="D5799" s="152" t="s">
        <v>2997</v>
      </c>
    </row>
    <row r="5800" spans="1:4" x14ac:dyDescent="0.3">
      <c r="A5800" s="151">
        <v>102280</v>
      </c>
      <c r="B5800" s="151" t="s">
        <v>11705</v>
      </c>
      <c r="C5800" s="151" t="s">
        <v>2203</v>
      </c>
      <c r="D5800" s="152" t="s">
        <v>10508</v>
      </c>
    </row>
    <row r="5801" spans="1:4" x14ac:dyDescent="0.3">
      <c r="A5801" s="151">
        <v>102281</v>
      </c>
      <c r="B5801" s="151" t="s">
        <v>11706</v>
      </c>
      <c r="C5801" s="151" t="s">
        <v>2203</v>
      </c>
      <c r="D5801" s="152" t="s">
        <v>1559</v>
      </c>
    </row>
    <row r="5802" spans="1:4" x14ac:dyDescent="0.3">
      <c r="A5802" s="151">
        <v>102282</v>
      </c>
      <c r="B5802" s="151" t="s">
        <v>11707</v>
      </c>
      <c r="C5802" s="151" t="s">
        <v>2203</v>
      </c>
      <c r="D5802" s="152" t="s">
        <v>11708</v>
      </c>
    </row>
    <row r="5803" spans="1:4" x14ac:dyDescent="0.3">
      <c r="A5803" s="151">
        <v>102283</v>
      </c>
      <c r="B5803" s="151" t="s">
        <v>11709</v>
      </c>
      <c r="C5803" s="151" t="s">
        <v>2203</v>
      </c>
      <c r="D5803" s="152" t="s">
        <v>11710</v>
      </c>
    </row>
    <row r="5804" spans="1:4" x14ac:dyDescent="0.3">
      <c r="A5804" s="151">
        <v>102284</v>
      </c>
      <c r="B5804" s="151" t="s">
        <v>11711</v>
      </c>
      <c r="C5804" s="151" t="s">
        <v>2203</v>
      </c>
      <c r="D5804" s="152" t="s">
        <v>6892</v>
      </c>
    </row>
    <row r="5805" spans="1:4" x14ac:dyDescent="0.3">
      <c r="A5805" s="151">
        <v>102285</v>
      </c>
      <c r="B5805" s="151" t="s">
        <v>11712</v>
      </c>
      <c r="C5805" s="151" t="s">
        <v>2203</v>
      </c>
      <c r="D5805" s="152" t="s">
        <v>5545</v>
      </c>
    </row>
    <row r="5806" spans="1:4" x14ac:dyDescent="0.3">
      <c r="A5806" s="151">
        <v>102286</v>
      </c>
      <c r="B5806" s="151" t="s">
        <v>11713</v>
      </c>
      <c r="C5806" s="151" t="s">
        <v>2203</v>
      </c>
      <c r="D5806" s="152" t="s">
        <v>11714</v>
      </c>
    </row>
    <row r="5807" spans="1:4" x14ac:dyDescent="0.3">
      <c r="A5807" s="151">
        <v>102287</v>
      </c>
      <c r="B5807" s="151" t="s">
        <v>11715</v>
      </c>
      <c r="C5807" s="151" t="s">
        <v>2203</v>
      </c>
      <c r="D5807" s="152" t="s">
        <v>2208</v>
      </c>
    </row>
    <row r="5808" spans="1:4" x14ac:dyDescent="0.3">
      <c r="A5808" s="151">
        <v>102288</v>
      </c>
      <c r="B5808" s="151" t="s">
        <v>11716</v>
      </c>
      <c r="C5808" s="151" t="s">
        <v>2203</v>
      </c>
      <c r="D5808" s="152" t="s">
        <v>11717</v>
      </c>
    </row>
    <row r="5809" spans="1:4" x14ac:dyDescent="0.3">
      <c r="A5809" s="151">
        <v>102289</v>
      </c>
      <c r="B5809" s="151" t="s">
        <v>11718</v>
      </c>
      <c r="C5809" s="151" t="s">
        <v>2203</v>
      </c>
      <c r="D5809" s="152" t="s">
        <v>11719</v>
      </c>
    </row>
    <row r="5810" spans="1:4" x14ac:dyDescent="0.3">
      <c r="A5810" s="151">
        <v>102290</v>
      </c>
      <c r="B5810" s="151" t="s">
        <v>11720</v>
      </c>
      <c r="C5810" s="151" t="s">
        <v>2203</v>
      </c>
      <c r="D5810" s="152" t="s">
        <v>11721</v>
      </c>
    </row>
    <row r="5811" spans="1:4" x14ac:dyDescent="0.3">
      <c r="A5811" s="151">
        <v>102291</v>
      </c>
      <c r="B5811" s="151" t="s">
        <v>11722</v>
      </c>
      <c r="C5811" s="151" t="s">
        <v>2203</v>
      </c>
      <c r="D5811" s="152" t="s">
        <v>11723</v>
      </c>
    </row>
    <row r="5812" spans="1:4" x14ac:dyDescent="0.3">
      <c r="A5812" s="151">
        <v>102292</v>
      </c>
      <c r="B5812" s="151" t="s">
        <v>11724</v>
      </c>
      <c r="C5812" s="151" t="s">
        <v>2203</v>
      </c>
      <c r="D5812" s="152" t="s">
        <v>11725</v>
      </c>
    </row>
    <row r="5813" spans="1:4" x14ac:dyDescent="0.3">
      <c r="A5813" s="151">
        <v>102293</v>
      </c>
      <c r="B5813" s="151" t="s">
        <v>11726</v>
      </c>
      <c r="C5813" s="151" t="s">
        <v>2203</v>
      </c>
      <c r="D5813" s="152" t="s">
        <v>3266</v>
      </c>
    </row>
    <row r="5814" spans="1:4" x14ac:dyDescent="0.3">
      <c r="A5814" s="151">
        <v>102294</v>
      </c>
      <c r="B5814" s="151" t="s">
        <v>11727</v>
      </c>
      <c r="C5814" s="151" t="s">
        <v>2203</v>
      </c>
      <c r="D5814" s="152" t="s">
        <v>11728</v>
      </c>
    </row>
    <row r="5815" spans="1:4" x14ac:dyDescent="0.3">
      <c r="A5815" s="151">
        <v>102295</v>
      </c>
      <c r="B5815" s="151" t="s">
        <v>11729</v>
      </c>
      <c r="C5815" s="151" t="s">
        <v>2203</v>
      </c>
      <c r="D5815" s="152" t="s">
        <v>2107</v>
      </c>
    </row>
    <row r="5816" spans="1:4" x14ac:dyDescent="0.3">
      <c r="A5816" s="151">
        <v>102296</v>
      </c>
      <c r="B5816" s="151" t="s">
        <v>11730</v>
      </c>
      <c r="C5816" s="151" t="s">
        <v>2203</v>
      </c>
      <c r="D5816" s="152" t="s">
        <v>11731</v>
      </c>
    </row>
    <row r="5817" spans="1:4" x14ac:dyDescent="0.3">
      <c r="A5817" s="151">
        <v>102297</v>
      </c>
      <c r="B5817" s="151" t="s">
        <v>11732</v>
      </c>
      <c r="C5817" s="151" t="s">
        <v>2203</v>
      </c>
      <c r="D5817" s="152" t="s">
        <v>7695</v>
      </c>
    </row>
    <row r="5818" spans="1:4" x14ac:dyDescent="0.3">
      <c r="A5818" s="151">
        <v>102298</v>
      </c>
      <c r="B5818" s="151" t="s">
        <v>11733</v>
      </c>
      <c r="C5818" s="151" t="s">
        <v>2203</v>
      </c>
      <c r="D5818" s="152" t="s">
        <v>11734</v>
      </c>
    </row>
    <row r="5819" spans="1:4" x14ac:dyDescent="0.3">
      <c r="A5819" s="151">
        <v>102299</v>
      </c>
      <c r="B5819" s="151" t="s">
        <v>11735</v>
      </c>
      <c r="C5819" s="151" t="s">
        <v>2203</v>
      </c>
      <c r="D5819" s="152" t="s">
        <v>11563</v>
      </c>
    </row>
    <row r="5820" spans="1:4" x14ac:dyDescent="0.3">
      <c r="A5820" s="151">
        <v>102300</v>
      </c>
      <c r="B5820" s="151" t="s">
        <v>11736</v>
      </c>
      <c r="C5820" s="151" t="s">
        <v>2203</v>
      </c>
      <c r="D5820" s="152" t="s">
        <v>7174</v>
      </c>
    </row>
    <row r="5821" spans="1:4" x14ac:dyDescent="0.3">
      <c r="A5821" s="151">
        <v>102301</v>
      </c>
      <c r="B5821" s="151" t="s">
        <v>11737</v>
      </c>
      <c r="C5821" s="151" t="s">
        <v>2203</v>
      </c>
      <c r="D5821" s="152" t="s">
        <v>3433</v>
      </c>
    </row>
    <row r="5822" spans="1:4" x14ac:dyDescent="0.3">
      <c r="A5822" s="151">
        <v>102302</v>
      </c>
      <c r="B5822" s="151" t="s">
        <v>11738</v>
      </c>
      <c r="C5822" s="151" t="s">
        <v>2203</v>
      </c>
      <c r="D5822" s="152" t="s">
        <v>11739</v>
      </c>
    </row>
    <row r="5823" spans="1:4" x14ac:dyDescent="0.3">
      <c r="A5823" s="151">
        <v>102303</v>
      </c>
      <c r="B5823" s="151" t="s">
        <v>11740</v>
      </c>
      <c r="C5823" s="151" t="s">
        <v>2203</v>
      </c>
      <c r="D5823" s="152" t="s">
        <v>11741</v>
      </c>
    </row>
    <row r="5824" spans="1:4" x14ac:dyDescent="0.3">
      <c r="A5824" s="151">
        <v>102304</v>
      </c>
      <c r="B5824" s="151" t="s">
        <v>11742</v>
      </c>
      <c r="C5824" s="151" t="s">
        <v>2203</v>
      </c>
      <c r="D5824" s="152" t="s">
        <v>6222</v>
      </c>
    </row>
    <row r="5825" spans="1:4" x14ac:dyDescent="0.3">
      <c r="A5825" s="151">
        <v>102305</v>
      </c>
      <c r="B5825" s="151" t="s">
        <v>11743</v>
      </c>
      <c r="C5825" s="151" t="s">
        <v>2203</v>
      </c>
      <c r="D5825" s="152" t="s">
        <v>11744</v>
      </c>
    </row>
    <row r="5826" spans="1:4" x14ac:dyDescent="0.3">
      <c r="A5826" s="151">
        <v>102306</v>
      </c>
      <c r="B5826" s="151" t="s">
        <v>11745</v>
      </c>
      <c r="C5826" s="151" t="s">
        <v>2203</v>
      </c>
      <c r="D5826" s="152" t="s">
        <v>11746</v>
      </c>
    </row>
    <row r="5827" spans="1:4" x14ac:dyDescent="0.3">
      <c r="A5827" s="151">
        <v>102307</v>
      </c>
      <c r="B5827" s="151" t="s">
        <v>11747</v>
      </c>
      <c r="C5827" s="151" t="s">
        <v>2203</v>
      </c>
      <c r="D5827" s="152" t="s">
        <v>8388</v>
      </c>
    </row>
    <row r="5828" spans="1:4" x14ac:dyDescent="0.3">
      <c r="A5828" s="151">
        <v>102308</v>
      </c>
      <c r="B5828" s="151" t="s">
        <v>11748</v>
      </c>
      <c r="C5828" s="151" t="s">
        <v>2203</v>
      </c>
      <c r="D5828" s="152" t="s">
        <v>3333</v>
      </c>
    </row>
    <row r="5829" spans="1:4" x14ac:dyDescent="0.3">
      <c r="A5829" s="151">
        <v>102309</v>
      </c>
      <c r="B5829" s="151" t="s">
        <v>11749</v>
      </c>
      <c r="C5829" s="151" t="s">
        <v>2203</v>
      </c>
      <c r="D5829" s="152" t="s">
        <v>11750</v>
      </c>
    </row>
    <row r="5830" spans="1:4" x14ac:dyDescent="0.3">
      <c r="A5830" s="151">
        <v>102310</v>
      </c>
      <c r="B5830" s="151" t="s">
        <v>11751</v>
      </c>
      <c r="C5830" s="151" t="s">
        <v>2203</v>
      </c>
      <c r="D5830" s="152" t="s">
        <v>6150</v>
      </c>
    </row>
    <row r="5831" spans="1:4" x14ac:dyDescent="0.3">
      <c r="A5831" s="151">
        <v>102311</v>
      </c>
      <c r="B5831" s="151" t="s">
        <v>11752</v>
      </c>
      <c r="C5831" s="151" t="s">
        <v>2203</v>
      </c>
      <c r="D5831" s="152" t="s">
        <v>3095</v>
      </c>
    </row>
    <row r="5832" spans="1:4" x14ac:dyDescent="0.3">
      <c r="A5832" s="151">
        <v>102312</v>
      </c>
      <c r="B5832" s="151" t="s">
        <v>11753</v>
      </c>
      <c r="C5832" s="151" t="s">
        <v>2203</v>
      </c>
      <c r="D5832" s="152" t="s">
        <v>2380</v>
      </c>
    </row>
    <row r="5833" spans="1:4" x14ac:dyDescent="0.3">
      <c r="A5833" s="151">
        <v>102313</v>
      </c>
      <c r="B5833" s="151" t="s">
        <v>11754</v>
      </c>
      <c r="C5833" s="151" t="s">
        <v>2203</v>
      </c>
      <c r="D5833" s="152" t="s">
        <v>11755</v>
      </c>
    </row>
    <row r="5834" spans="1:4" x14ac:dyDescent="0.3">
      <c r="A5834" s="151">
        <v>102314</v>
      </c>
      <c r="B5834" s="151" t="s">
        <v>11756</v>
      </c>
      <c r="C5834" s="151" t="s">
        <v>2203</v>
      </c>
      <c r="D5834" s="152" t="s">
        <v>3001</v>
      </c>
    </row>
    <row r="5835" spans="1:4" x14ac:dyDescent="0.3">
      <c r="A5835" s="151">
        <v>102315</v>
      </c>
      <c r="B5835" s="151" t="s">
        <v>11757</v>
      </c>
      <c r="C5835" s="151" t="s">
        <v>2203</v>
      </c>
      <c r="D5835" s="152" t="s">
        <v>11758</v>
      </c>
    </row>
    <row r="5836" spans="1:4" x14ac:dyDescent="0.3">
      <c r="A5836" s="151">
        <v>102316</v>
      </c>
      <c r="B5836" s="151" t="s">
        <v>11759</v>
      </c>
      <c r="C5836" s="151" t="s">
        <v>2203</v>
      </c>
      <c r="D5836" s="152" t="s">
        <v>11760</v>
      </c>
    </row>
    <row r="5837" spans="1:4" x14ac:dyDescent="0.3">
      <c r="A5837" s="151">
        <v>102317</v>
      </c>
      <c r="B5837" s="151" t="s">
        <v>11761</v>
      </c>
      <c r="C5837" s="151" t="s">
        <v>2203</v>
      </c>
      <c r="D5837" s="152" t="s">
        <v>3721</v>
      </c>
    </row>
    <row r="5838" spans="1:4" x14ac:dyDescent="0.3">
      <c r="A5838" s="151">
        <v>102318</v>
      </c>
      <c r="B5838" s="151" t="s">
        <v>11762</v>
      </c>
      <c r="C5838" s="151" t="s">
        <v>2203</v>
      </c>
      <c r="D5838" s="152" t="s">
        <v>11763</v>
      </c>
    </row>
    <row r="5839" spans="1:4" x14ac:dyDescent="0.3">
      <c r="A5839" s="151">
        <v>102319</v>
      </c>
      <c r="B5839" s="151" t="s">
        <v>11764</v>
      </c>
      <c r="C5839" s="151" t="s">
        <v>2203</v>
      </c>
      <c r="D5839" s="152" t="s">
        <v>10681</v>
      </c>
    </row>
    <row r="5840" spans="1:4" x14ac:dyDescent="0.3">
      <c r="A5840" s="151">
        <v>102320</v>
      </c>
      <c r="B5840" s="151" t="s">
        <v>11765</v>
      </c>
      <c r="C5840" s="151" t="s">
        <v>2203</v>
      </c>
      <c r="D5840" s="152" t="s">
        <v>11766</v>
      </c>
    </row>
    <row r="5841" spans="1:4" x14ac:dyDescent="0.3">
      <c r="A5841" s="151">
        <v>102321</v>
      </c>
      <c r="B5841" s="151" t="s">
        <v>11767</v>
      </c>
      <c r="C5841" s="151" t="s">
        <v>2203</v>
      </c>
      <c r="D5841" s="152" t="s">
        <v>11768</v>
      </c>
    </row>
    <row r="5842" spans="1:4" x14ac:dyDescent="0.3">
      <c r="A5842" s="151">
        <v>102322</v>
      </c>
      <c r="B5842" s="151" t="s">
        <v>11769</v>
      </c>
      <c r="C5842" s="151" t="s">
        <v>2203</v>
      </c>
      <c r="D5842" s="152" t="s">
        <v>9381</v>
      </c>
    </row>
    <row r="5843" spans="1:4" x14ac:dyDescent="0.3">
      <c r="A5843" s="151">
        <v>102323</v>
      </c>
      <c r="B5843" s="151" t="s">
        <v>11770</v>
      </c>
      <c r="C5843" s="151" t="s">
        <v>2203</v>
      </c>
      <c r="D5843" s="152" t="s">
        <v>3810</v>
      </c>
    </row>
    <row r="5844" spans="1:4" x14ac:dyDescent="0.3">
      <c r="A5844" s="151">
        <v>102324</v>
      </c>
      <c r="B5844" s="151" t="s">
        <v>11771</v>
      </c>
      <c r="C5844" s="151" t="s">
        <v>2203</v>
      </c>
      <c r="D5844" s="152" t="s">
        <v>6139</v>
      </c>
    </row>
    <row r="5845" spans="1:4" x14ac:dyDescent="0.3">
      <c r="A5845" s="151">
        <v>102325</v>
      </c>
      <c r="B5845" s="151" t="s">
        <v>11772</v>
      </c>
      <c r="C5845" s="151" t="s">
        <v>2203</v>
      </c>
      <c r="D5845" s="152" t="s">
        <v>11773</v>
      </c>
    </row>
    <row r="5846" spans="1:4" x14ac:dyDescent="0.3">
      <c r="A5846" s="151">
        <v>102326</v>
      </c>
      <c r="B5846" s="151" t="s">
        <v>11774</v>
      </c>
      <c r="C5846" s="151" t="s">
        <v>2203</v>
      </c>
      <c r="D5846" s="152" t="s">
        <v>11775</v>
      </c>
    </row>
    <row r="5847" spans="1:4" x14ac:dyDescent="0.3">
      <c r="A5847" s="151">
        <v>102327</v>
      </c>
      <c r="B5847" s="151" t="s">
        <v>11776</v>
      </c>
      <c r="C5847" s="151" t="s">
        <v>2203</v>
      </c>
      <c r="D5847" s="152" t="s">
        <v>11777</v>
      </c>
    </row>
    <row r="5848" spans="1:4" x14ac:dyDescent="0.3">
      <c r="A5848" s="151">
        <v>102328</v>
      </c>
      <c r="B5848" s="151" t="s">
        <v>11778</v>
      </c>
      <c r="C5848" s="151" t="s">
        <v>2203</v>
      </c>
      <c r="D5848" s="152" t="s">
        <v>6054</v>
      </c>
    </row>
    <row r="5849" spans="1:4" x14ac:dyDescent="0.3">
      <c r="A5849" s="151">
        <v>102329</v>
      </c>
      <c r="B5849" s="151" t="s">
        <v>11779</v>
      </c>
      <c r="C5849" s="151" t="s">
        <v>2203</v>
      </c>
      <c r="D5849" s="152" t="s">
        <v>3337</v>
      </c>
    </row>
    <row r="5850" spans="1:4" x14ac:dyDescent="0.3">
      <c r="A5850" s="151">
        <v>94304</v>
      </c>
      <c r="B5850" s="151" t="s">
        <v>11780</v>
      </c>
      <c r="C5850" s="151" t="s">
        <v>2203</v>
      </c>
      <c r="D5850" s="152" t="s">
        <v>11781</v>
      </c>
    </row>
    <row r="5851" spans="1:4" x14ac:dyDescent="0.3">
      <c r="A5851" s="151">
        <v>94306</v>
      </c>
      <c r="B5851" s="151" t="s">
        <v>11782</v>
      </c>
      <c r="C5851" s="151" t="s">
        <v>2203</v>
      </c>
      <c r="D5851" s="152" t="s">
        <v>11783</v>
      </c>
    </row>
    <row r="5852" spans="1:4" x14ac:dyDescent="0.3">
      <c r="A5852" s="151">
        <v>94310</v>
      </c>
      <c r="B5852" s="151" t="s">
        <v>11784</v>
      </c>
      <c r="C5852" s="151" t="s">
        <v>2203</v>
      </c>
      <c r="D5852" s="152" t="s">
        <v>11785</v>
      </c>
    </row>
    <row r="5853" spans="1:4" x14ac:dyDescent="0.3">
      <c r="A5853" s="151">
        <v>94316</v>
      </c>
      <c r="B5853" s="151" t="s">
        <v>11786</v>
      </c>
      <c r="C5853" s="151" t="s">
        <v>2203</v>
      </c>
      <c r="D5853" s="152" t="s">
        <v>11787</v>
      </c>
    </row>
    <row r="5854" spans="1:4" x14ac:dyDescent="0.3">
      <c r="A5854" s="151">
        <v>94318</v>
      </c>
      <c r="B5854" s="151" t="s">
        <v>11788</v>
      </c>
      <c r="C5854" s="151" t="s">
        <v>2203</v>
      </c>
      <c r="D5854" s="152" t="s">
        <v>11789</v>
      </c>
    </row>
    <row r="5855" spans="1:4" x14ac:dyDescent="0.3">
      <c r="A5855" s="151">
        <v>94319</v>
      </c>
      <c r="B5855" s="151" t="s">
        <v>11790</v>
      </c>
      <c r="C5855" s="151" t="s">
        <v>2203</v>
      </c>
      <c r="D5855" s="152" t="s">
        <v>11791</v>
      </c>
    </row>
    <row r="5856" spans="1:4" x14ac:dyDescent="0.3">
      <c r="A5856" s="151">
        <v>94327</v>
      </c>
      <c r="B5856" s="151" t="s">
        <v>11792</v>
      </c>
      <c r="C5856" s="151" t="s">
        <v>2203</v>
      </c>
      <c r="D5856" s="152" t="s">
        <v>11793</v>
      </c>
    </row>
    <row r="5857" spans="1:4" x14ac:dyDescent="0.3">
      <c r="A5857" s="151">
        <v>94329</v>
      </c>
      <c r="B5857" s="151" t="s">
        <v>11794</v>
      </c>
      <c r="C5857" s="151" t="s">
        <v>2203</v>
      </c>
      <c r="D5857" s="152" t="s">
        <v>11795</v>
      </c>
    </row>
    <row r="5858" spans="1:4" x14ac:dyDescent="0.3">
      <c r="A5858" s="151">
        <v>94333</v>
      </c>
      <c r="B5858" s="151" t="s">
        <v>11796</v>
      </c>
      <c r="C5858" s="151" t="s">
        <v>2203</v>
      </c>
      <c r="D5858" s="152" t="s">
        <v>11797</v>
      </c>
    </row>
    <row r="5859" spans="1:4" x14ac:dyDescent="0.3">
      <c r="A5859" s="151">
        <v>94339</v>
      </c>
      <c r="B5859" s="151" t="s">
        <v>11798</v>
      </c>
      <c r="C5859" s="151" t="s">
        <v>2203</v>
      </c>
      <c r="D5859" s="152" t="s">
        <v>11799</v>
      </c>
    </row>
    <row r="5860" spans="1:4" x14ac:dyDescent="0.3">
      <c r="A5860" s="151">
        <v>94341</v>
      </c>
      <c r="B5860" s="151" t="s">
        <v>11800</v>
      </c>
      <c r="C5860" s="151" t="s">
        <v>2203</v>
      </c>
      <c r="D5860" s="152" t="s">
        <v>11801</v>
      </c>
    </row>
    <row r="5861" spans="1:4" x14ac:dyDescent="0.3">
      <c r="A5861" s="151">
        <v>94342</v>
      </c>
      <c r="B5861" s="151" t="s">
        <v>11802</v>
      </c>
      <c r="C5861" s="151" t="s">
        <v>2203</v>
      </c>
      <c r="D5861" s="152" t="s">
        <v>11803</v>
      </c>
    </row>
    <row r="5862" spans="1:4" x14ac:dyDescent="0.3">
      <c r="A5862" s="151">
        <v>96385</v>
      </c>
      <c r="B5862" s="151" t="s">
        <v>11804</v>
      </c>
      <c r="C5862" s="151" t="s">
        <v>2203</v>
      </c>
      <c r="D5862" s="152" t="s">
        <v>6145</v>
      </c>
    </row>
    <row r="5863" spans="1:4" x14ac:dyDescent="0.3">
      <c r="A5863" s="151">
        <v>96386</v>
      </c>
      <c r="B5863" s="151" t="s">
        <v>11805</v>
      </c>
      <c r="C5863" s="151" t="s">
        <v>2203</v>
      </c>
      <c r="D5863" s="152" t="s">
        <v>3447</v>
      </c>
    </row>
    <row r="5864" spans="1:4" x14ac:dyDescent="0.3">
      <c r="A5864" s="151">
        <v>105556</v>
      </c>
      <c r="B5864" s="151" t="s">
        <v>11806</v>
      </c>
      <c r="C5864" s="151" t="s">
        <v>2203</v>
      </c>
      <c r="D5864" s="152" t="s">
        <v>8429</v>
      </c>
    </row>
    <row r="5865" spans="1:4" x14ac:dyDescent="0.3">
      <c r="A5865" s="151">
        <v>105557</v>
      </c>
      <c r="B5865" s="151" t="s">
        <v>11807</v>
      </c>
      <c r="C5865" s="151" t="s">
        <v>2203</v>
      </c>
      <c r="D5865" s="152" t="s">
        <v>8642</v>
      </c>
    </row>
    <row r="5866" spans="1:4" x14ac:dyDescent="0.3">
      <c r="A5866" s="151">
        <v>105558</v>
      </c>
      <c r="B5866" s="151" t="s">
        <v>11808</v>
      </c>
      <c r="C5866" s="151" t="s">
        <v>2203</v>
      </c>
      <c r="D5866" s="152" t="s">
        <v>11809</v>
      </c>
    </row>
    <row r="5867" spans="1:4" x14ac:dyDescent="0.3">
      <c r="A5867" s="151">
        <v>105559</v>
      </c>
      <c r="B5867" s="151" t="s">
        <v>11810</v>
      </c>
      <c r="C5867" s="151" t="s">
        <v>2203</v>
      </c>
      <c r="D5867" s="152" t="s">
        <v>11811</v>
      </c>
    </row>
    <row r="5868" spans="1:4" x14ac:dyDescent="0.3">
      <c r="A5868" s="151">
        <v>105560</v>
      </c>
      <c r="B5868" s="151" t="s">
        <v>11812</v>
      </c>
      <c r="C5868" s="151" t="s">
        <v>2203</v>
      </c>
      <c r="D5868" s="152" t="s">
        <v>6746</v>
      </c>
    </row>
    <row r="5869" spans="1:4" x14ac:dyDescent="0.3">
      <c r="A5869" s="151">
        <v>105561</v>
      </c>
      <c r="B5869" s="151" t="s">
        <v>11813</v>
      </c>
      <c r="C5869" s="151" t="s">
        <v>2203</v>
      </c>
      <c r="D5869" s="152" t="s">
        <v>8470</v>
      </c>
    </row>
    <row r="5870" spans="1:4" x14ac:dyDescent="0.3">
      <c r="A5870" s="151">
        <v>105562</v>
      </c>
      <c r="B5870" s="151" t="s">
        <v>11814</v>
      </c>
      <c r="C5870" s="151" t="s">
        <v>2203</v>
      </c>
      <c r="D5870" s="152" t="s">
        <v>11815</v>
      </c>
    </row>
    <row r="5871" spans="1:4" x14ac:dyDescent="0.3">
      <c r="A5871" s="151">
        <v>105563</v>
      </c>
      <c r="B5871" s="151" t="s">
        <v>11816</v>
      </c>
      <c r="C5871" s="151" t="s">
        <v>2203</v>
      </c>
      <c r="D5871" s="152" t="s">
        <v>11768</v>
      </c>
    </row>
    <row r="5872" spans="1:4" x14ac:dyDescent="0.3">
      <c r="A5872" s="151">
        <v>105564</v>
      </c>
      <c r="B5872" s="151" t="s">
        <v>11817</v>
      </c>
      <c r="C5872" s="151" t="s">
        <v>2203</v>
      </c>
      <c r="D5872" s="152" t="s">
        <v>11818</v>
      </c>
    </row>
    <row r="5873" spans="1:4" x14ac:dyDescent="0.3">
      <c r="A5873" s="151">
        <v>105565</v>
      </c>
      <c r="B5873" s="151" t="s">
        <v>11819</v>
      </c>
      <c r="C5873" s="151" t="s">
        <v>2203</v>
      </c>
      <c r="D5873" s="152" t="s">
        <v>11820</v>
      </c>
    </row>
    <row r="5874" spans="1:4" x14ac:dyDescent="0.3">
      <c r="A5874" s="151">
        <v>93367</v>
      </c>
      <c r="B5874" s="151" t="s">
        <v>11821</v>
      </c>
      <c r="C5874" s="151" t="s">
        <v>2203</v>
      </c>
      <c r="D5874" s="152" t="s">
        <v>11822</v>
      </c>
    </row>
    <row r="5875" spans="1:4" x14ac:dyDescent="0.3">
      <c r="A5875" s="151">
        <v>93368</v>
      </c>
      <c r="B5875" s="151" t="s">
        <v>11823</v>
      </c>
      <c r="C5875" s="151" t="s">
        <v>2203</v>
      </c>
      <c r="D5875" s="152" t="s">
        <v>11574</v>
      </c>
    </row>
    <row r="5876" spans="1:4" x14ac:dyDescent="0.3">
      <c r="A5876" s="151">
        <v>93369</v>
      </c>
      <c r="B5876" s="151" t="s">
        <v>11824</v>
      </c>
      <c r="C5876" s="151" t="s">
        <v>2203</v>
      </c>
      <c r="D5876" s="152" t="s">
        <v>8736</v>
      </c>
    </row>
    <row r="5877" spans="1:4" x14ac:dyDescent="0.3">
      <c r="A5877" s="151">
        <v>93372</v>
      </c>
      <c r="B5877" s="151" t="s">
        <v>11825</v>
      </c>
      <c r="C5877" s="151" t="s">
        <v>2203</v>
      </c>
      <c r="D5877" s="152" t="s">
        <v>11826</v>
      </c>
    </row>
    <row r="5878" spans="1:4" x14ac:dyDescent="0.3">
      <c r="A5878" s="151">
        <v>93373</v>
      </c>
      <c r="B5878" s="151" t="s">
        <v>11827</v>
      </c>
      <c r="C5878" s="151" t="s">
        <v>2203</v>
      </c>
      <c r="D5878" s="152" t="s">
        <v>11828</v>
      </c>
    </row>
    <row r="5879" spans="1:4" x14ac:dyDescent="0.3">
      <c r="A5879" s="151">
        <v>93378</v>
      </c>
      <c r="B5879" s="151" t="s">
        <v>11829</v>
      </c>
      <c r="C5879" s="151" t="s">
        <v>2203</v>
      </c>
      <c r="D5879" s="152" t="s">
        <v>11830</v>
      </c>
    </row>
    <row r="5880" spans="1:4" x14ac:dyDescent="0.3">
      <c r="A5880" s="151">
        <v>93379</v>
      </c>
      <c r="B5880" s="151" t="s">
        <v>11831</v>
      </c>
      <c r="C5880" s="151" t="s">
        <v>2203</v>
      </c>
      <c r="D5880" s="152" t="s">
        <v>1933</v>
      </c>
    </row>
    <row r="5881" spans="1:4" x14ac:dyDescent="0.3">
      <c r="A5881" s="151">
        <v>93380</v>
      </c>
      <c r="B5881" s="151" t="s">
        <v>11832</v>
      </c>
      <c r="C5881" s="151" t="s">
        <v>2203</v>
      </c>
      <c r="D5881" s="152" t="s">
        <v>11554</v>
      </c>
    </row>
    <row r="5882" spans="1:4" x14ac:dyDescent="0.3">
      <c r="A5882" s="151">
        <v>93381</v>
      </c>
      <c r="B5882" s="151" t="s">
        <v>11833</v>
      </c>
      <c r="C5882" s="151" t="s">
        <v>2203</v>
      </c>
      <c r="D5882" s="152" t="s">
        <v>7747</v>
      </c>
    </row>
    <row r="5883" spans="1:4" x14ac:dyDescent="0.3">
      <c r="A5883" s="151">
        <v>93382</v>
      </c>
      <c r="B5883" s="151" t="s">
        <v>46</v>
      </c>
      <c r="C5883" s="151" t="s">
        <v>2203</v>
      </c>
      <c r="D5883" s="152" t="s">
        <v>11293</v>
      </c>
    </row>
    <row r="5884" spans="1:4" x14ac:dyDescent="0.3">
      <c r="A5884" s="151">
        <v>104728</v>
      </c>
      <c r="B5884" s="151" t="s">
        <v>11834</v>
      </c>
      <c r="C5884" s="151" t="s">
        <v>2203</v>
      </c>
      <c r="D5884" s="152" t="s">
        <v>6534</v>
      </c>
    </row>
    <row r="5885" spans="1:4" x14ac:dyDescent="0.3">
      <c r="A5885" s="151">
        <v>104729</v>
      </c>
      <c r="B5885" s="151" t="s">
        <v>11835</v>
      </c>
      <c r="C5885" s="151" t="s">
        <v>2203</v>
      </c>
      <c r="D5885" s="152" t="s">
        <v>11836</v>
      </c>
    </row>
    <row r="5886" spans="1:4" x14ac:dyDescent="0.3">
      <c r="A5886" s="151">
        <v>104730</v>
      </c>
      <c r="B5886" s="151" t="s">
        <v>11837</v>
      </c>
      <c r="C5886" s="151" t="s">
        <v>2203</v>
      </c>
      <c r="D5886" s="152" t="s">
        <v>9019</v>
      </c>
    </row>
    <row r="5887" spans="1:4" x14ac:dyDescent="0.3">
      <c r="A5887" s="151">
        <v>104731</v>
      </c>
      <c r="B5887" s="151" t="s">
        <v>11838</v>
      </c>
      <c r="C5887" s="151" t="s">
        <v>2203</v>
      </c>
      <c r="D5887" s="152" t="s">
        <v>6746</v>
      </c>
    </row>
    <row r="5888" spans="1:4" x14ac:dyDescent="0.3">
      <c r="A5888" s="151">
        <v>104732</v>
      </c>
      <c r="B5888" s="151" t="s">
        <v>11839</v>
      </c>
      <c r="C5888" s="151" t="s">
        <v>2203</v>
      </c>
      <c r="D5888" s="152" t="s">
        <v>6846</v>
      </c>
    </row>
    <row r="5889" spans="1:4" x14ac:dyDescent="0.3">
      <c r="A5889" s="151">
        <v>104733</v>
      </c>
      <c r="B5889" s="151" t="s">
        <v>11840</v>
      </c>
      <c r="C5889" s="151" t="s">
        <v>2203</v>
      </c>
      <c r="D5889" s="152" t="s">
        <v>11841</v>
      </c>
    </row>
    <row r="5890" spans="1:4" x14ac:dyDescent="0.3">
      <c r="A5890" s="151">
        <v>104734</v>
      </c>
      <c r="B5890" s="151" t="s">
        <v>11842</v>
      </c>
      <c r="C5890" s="151" t="s">
        <v>2203</v>
      </c>
      <c r="D5890" s="152" t="s">
        <v>11843</v>
      </c>
    </row>
    <row r="5891" spans="1:4" x14ac:dyDescent="0.3">
      <c r="A5891" s="151">
        <v>104735</v>
      </c>
      <c r="B5891" s="151" t="s">
        <v>11844</v>
      </c>
      <c r="C5891" s="151" t="s">
        <v>2203</v>
      </c>
      <c r="D5891" s="152" t="s">
        <v>11845</v>
      </c>
    </row>
    <row r="5892" spans="1:4" x14ac:dyDescent="0.3">
      <c r="A5892" s="151">
        <v>104736</v>
      </c>
      <c r="B5892" s="151" t="s">
        <v>11846</v>
      </c>
      <c r="C5892" s="151" t="s">
        <v>2203</v>
      </c>
      <c r="D5892" s="152" t="s">
        <v>1920</v>
      </c>
    </row>
    <row r="5893" spans="1:4" x14ac:dyDescent="0.3">
      <c r="A5893" s="151">
        <v>104737</v>
      </c>
      <c r="B5893" s="151" t="s">
        <v>11847</v>
      </c>
      <c r="C5893" s="151" t="s">
        <v>2203</v>
      </c>
      <c r="D5893" s="152" t="s">
        <v>11848</v>
      </c>
    </row>
    <row r="5894" spans="1:4" x14ac:dyDescent="0.3">
      <c r="A5894" s="151">
        <v>104738</v>
      </c>
      <c r="B5894" s="151" t="s">
        <v>11849</v>
      </c>
      <c r="C5894" s="151" t="s">
        <v>2203</v>
      </c>
      <c r="D5894" s="152" t="s">
        <v>9167</v>
      </c>
    </row>
    <row r="5895" spans="1:4" x14ac:dyDescent="0.3">
      <c r="A5895" s="151">
        <v>104739</v>
      </c>
      <c r="B5895" s="151" t="s">
        <v>11850</v>
      </c>
      <c r="C5895" s="151" t="s">
        <v>2203</v>
      </c>
      <c r="D5895" s="152" t="s">
        <v>11851</v>
      </c>
    </row>
    <row r="5896" spans="1:4" x14ac:dyDescent="0.3">
      <c r="A5896" s="151">
        <v>104740</v>
      </c>
      <c r="B5896" s="151" t="s">
        <v>11852</v>
      </c>
      <c r="C5896" s="151" t="s">
        <v>2203</v>
      </c>
      <c r="D5896" s="152" t="s">
        <v>6947</v>
      </c>
    </row>
    <row r="5897" spans="1:4" x14ac:dyDescent="0.3">
      <c r="A5897" s="151">
        <v>104741</v>
      </c>
      <c r="B5897" s="151" t="s">
        <v>11853</v>
      </c>
      <c r="C5897" s="151" t="s">
        <v>2203</v>
      </c>
      <c r="D5897" s="152" t="s">
        <v>3978</v>
      </c>
    </row>
    <row r="5898" spans="1:4" x14ac:dyDescent="0.3">
      <c r="A5898" s="151">
        <v>104742</v>
      </c>
      <c r="B5898" s="151" t="s">
        <v>11854</v>
      </c>
      <c r="C5898" s="151" t="s">
        <v>2167</v>
      </c>
      <c r="D5898" s="152" t="s">
        <v>11855</v>
      </c>
    </row>
    <row r="5899" spans="1:4" x14ac:dyDescent="0.3">
      <c r="A5899" s="151">
        <v>97916</v>
      </c>
      <c r="B5899" s="151" t="s">
        <v>11856</v>
      </c>
      <c r="C5899" s="151" t="s">
        <v>11857</v>
      </c>
      <c r="D5899" s="152" t="s">
        <v>1587</v>
      </c>
    </row>
    <row r="5900" spans="1:4" x14ac:dyDescent="0.3">
      <c r="A5900" s="151">
        <v>97917</v>
      </c>
      <c r="B5900" s="151" t="s">
        <v>11858</v>
      </c>
      <c r="C5900" s="151" t="s">
        <v>11857</v>
      </c>
      <c r="D5900" s="152" t="s">
        <v>11859</v>
      </c>
    </row>
    <row r="5901" spans="1:4" x14ac:dyDescent="0.3">
      <c r="A5901" s="151">
        <v>97918</v>
      </c>
      <c r="B5901" s="151" t="s">
        <v>11860</v>
      </c>
      <c r="C5901" s="151" t="s">
        <v>11857</v>
      </c>
      <c r="D5901" s="152" t="s">
        <v>11861</v>
      </c>
    </row>
    <row r="5902" spans="1:4" x14ac:dyDescent="0.3">
      <c r="A5902" s="151">
        <v>97919</v>
      </c>
      <c r="B5902" s="151" t="s">
        <v>11862</v>
      </c>
      <c r="C5902" s="151" t="s">
        <v>11857</v>
      </c>
      <c r="D5902" s="152" t="s">
        <v>11863</v>
      </c>
    </row>
    <row r="5903" spans="1:4" x14ac:dyDescent="0.3">
      <c r="A5903" s="151">
        <v>101616</v>
      </c>
      <c r="B5903" s="151" t="s">
        <v>11864</v>
      </c>
      <c r="C5903" s="151" t="s">
        <v>2167</v>
      </c>
      <c r="D5903" s="152" t="s">
        <v>9691</v>
      </c>
    </row>
    <row r="5904" spans="1:4" x14ac:dyDescent="0.3">
      <c r="A5904" s="151">
        <v>101617</v>
      </c>
      <c r="B5904" s="151" t="s">
        <v>11865</v>
      </c>
      <c r="C5904" s="151" t="s">
        <v>2167</v>
      </c>
      <c r="D5904" s="152" t="s">
        <v>11866</v>
      </c>
    </row>
    <row r="5905" spans="1:4" x14ac:dyDescent="0.3">
      <c r="A5905" s="151">
        <v>101618</v>
      </c>
      <c r="B5905" s="151" t="s">
        <v>11867</v>
      </c>
      <c r="C5905" s="151" t="s">
        <v>2203</v>
      </c>
      <c r="D5905" s="152" t="s">
        <v>11868</v>
      </c>
    </row>
    <row r="5906" spans="1:4" x14ac:dyDescent="0.3">
      <c r="A5906" s="151">
        <v>101619</v>
      </c>
      <c r="B5906" s="151" t="s">
        <v>11869</v>
      </c>
      <c r="C5906" s="151" t="s">
        <v>2203</v>
      </c>
      <c r="D5906" s="152" t="s">
        <v>11870</v>
      </c>
    </row>
    <row r="5907" spans="1:4" x14ac:dyDescent="0.3">
      <c r="A5907" s="151">
        <v>101620</v>
      </c>
      <c r="B5907" s="151" t="s">
        <v>11871</v>
      </c>
      <c r="C5907" s="151" t="s">
        <v>2203</v>
      </c>
      <c r="D5907" s="152" t="s">
        <v>11872</v>
      </c>
    </row>
    <row r="5908" spans="1:4" x14ac:dyDescent="0.3">
      <c r="A5908" s="151">
        <v>101621</v>
      </c>
      <c r="B5908" s="151" t="s">
        <v>11873</v>
      </c>
      <c r="C5908" s="151" t="s">
        <v>2203</v>
      </c>
      <c r="D5908" s="152" t="s">
        <v>11874</v>
      </c>
    </row>
    <row r="5909" spans="1:4" x14ac:dyDescent="0.3">
      <c r="A5909" s="151">
        <v>101622</v>
      </c>
      <c r="B5909" s="151" t="s">
        <v>11875</v>
      </c>
      <c r="C5909" s="151" t="s">
        <v>2203</v>
      </c>
      <c r="D5909" s="152" t="s">
        <v>11876</v>
      </c>
    </row>
    <row r="5910" spans="1:4" x14ac:dyDescent="0.3">
      <c r="A5910" s="151">
        <v>101623</v>
      </c>
      <c r="B5910" s="151" t="s">
        <v>11877</v>
      </c>
      <c r="C5910" s="151" t="s">
        <v>2203</v>
      </c>
      <c r="D5910" s="152" t="s">
        <v>11878</v>
      </c>
    </row>
    <row r="5911" spans="1:4" x14ac:dyDescent="0.3">
      <c r="A5911" s="151">
        <v>101624</v>
      </c>
      <c r="B5911" s="151" t="s">
        <v>11879</v>
      </c>
      <c r="C5911" s="151" t="s">
        <v>2203</v>
      </c>
      <c r="D5911" s="152" t="s">
        <v>11880</v>
      </c>
    </row>
    <row r="5912" spans="1:4" x14ac:dyDescent="0.3">
      <c r="A5912" s="151">
        <v>101625</v>
      </c>
      <c r="B5912" s="151" t="s">
        <v>11881</v>
      </c>
      <c r="C5912" s="151" t="s">
        <v>2203</v>
      </c>
      <c r="D5912" s="152" t="s">
        <v>11882</v>
      </c>
    </row>
    <row r="5913" spans="1:4" x14ac:dyDescent="0.3">
      <c r="A5913" s="151">
        <v>101159</v>
      </c>
      <c r="B5913" s="151" t="s">
        <v>11883</v>
      </c>
      <c r="C5913" s="151" t="s">
        <v>2167</v>
      </c>
      <c r="D5913" s="152" t="s">
        <v>11884</v>
      </c>
    </row>
    <row r="5914" spans="1:4" x14ac:dyDescent="0.3">
      <c r="A5914" s="151">
        <v>103322</v>
      </c>
      <c r="B5914" s="151" t="s">
        <v>867</v>
      </c>
      <c r="C5914" s="151" t="s">
        <v>2167</v>
      </c>
      <c r="D5914" s="152" t="s">
        <v>11885</v>
      </c>
    </row>
    <row r="5915" spans="1:4" x14ac:dyDescent="0.3">
      <c r="A5915" s="151">
        <v>103323</v>
      </c>
      <c r="B5915" s="151" t="s">
        <v>11886</v>
      </c>
      <c r="C5915" s="151" t="s">
        <v>2167</v>
      </c>
      <c r="D5915" s="152" t="s">
        <v>11887</v>
      </c>
    </row>
    <row r="5916" spans="1:4" x14ac:dyDescent="0.3">
      <c r="A5916" s="151">
        <v>103324</v>
      </c>
      <c r="B5916" s="151" t="s">
        <v>868</v>
      </c>
      <c r="C5916" s="151" t="s">
        <v>2167</v>
      </c>
      <c r="D5916" s="152" t="s">
        <v>11888</v>
      </c>
    </row>
    <row r="5917" spans="1:4" x14ac:dyDescent="0.3">
      <c r="A5917" s="151">
        <v>103325</v>
      </c>
      <c r="B5917" s="151" t="s">
        <v>11889</v>
      </c>
      <c r="C5917" s="151" t="s">
        <v>2167</v>
      </c>
      <c r="D5917" s="152" t="s">
        <v>1384</v>
      </c>
    </row>
    <row r="5918" spans="1:4" x14ac:dyDescent="0.3">
      <c r="A5918" s="151">
        <v>103326</v>
      </c>
      <c r="B5918" s="151" t="s">
        <v>11890</v>
      </c>
      <c r="C5918" s="151" t="s">
        <v>2167</v>
      </c>
      <c r="D5918" s="152" t="s">
        <v>11891</v>
      </c>
    </row>
    <row r="5919" spans="1:4" x14ac:dyDescent="0.3">
      <c r="A5919" s="151">
        <v>103327</v>
      </c>
      <c r="B5919" s="151" t="s">
        <v>11892</v>
      </c>
      <c r="C5919" s="151" t="s">
        <v>2167</v>
      </c>
      <c r="D5919" s="152" t="s">
        <v>11893</v>
      </c>
    </row>
    <row r="5920" spans="1:4" x14ac:dyDescent="0.3">
      <c r="A5920" s="151">
        <v>103328</v>
      </c>
      <c r="B5920" s="151" t="s">
        <v>11894</v>
      </c>
      <c r="C5920" s="151" t="s">
        <v>2167</v>
      </c>
      <c r="D5920" s="152" t="s">
        <v>11895</v>
      </c>
    </row>
    <row r="5921" spans="1:4" x14ac:dyDescent="0.3">
      <c r="A5921" s="151">
        <v>103329</v>
      </c>
      <c r="B5921" s="151" t="s">
        <v>11896</v>
      </c>
      <c r="C5921" s="151" t="s">
        <v>2167</v>
      </c>
      <c r="D5921" s="152" t="s">
        <v>11897</v>
      </c>
    </row>
    <row r="5922" spans="1:4" x14ac:dyDescent="0.3">
      <c r="A5922" s="151">
        <v>103330</v>
      </c>
      <c r="B5922" s="151" t="s">
        <v>11898</v>
      </c>
      <c r="C5922" s="151" t="s">
        <v>2167</v>
      </c>
      <c r="D5922" s="152" t="s">
        <v>11899</v>
      </c>
    </row>
    <row r="5923" spans="1:4" x14ac:dyDescent="0.3">
      <c r="A5923" s="151">
        <v>103331</v>
      </c>
      <c r="B5923" s="151" t="s">
        <v>11900</v>
      </c>
      <c r="C5923" s="151" t="s">
        <v>2167</v>
      </c>
      <c r="D5923" s="152" t="s">
        <v>4469</v>
      </c>
    </row>
    <row r="5924" spans="1:4" x14ac:dyDescent="0.3">
      <c r="A5924" s="151">
        <v>103332</v>
      </c>
      <c r="B5924" s="151" t="s">
        <v>11901</v>
      </c>
      <c r="C5924" s="151" t="s">
        <v>2167</v>
      </c>
      <c r="D5924" s="152" t="s">
        <v>11902</v>
      </c>
    </row>
    <row r="5925" spans="1:4" x14ac:dyDescent="0.3">
      <c r="A5925" s="151">
        <v>103333</v>
      </c>
      <c r="B5925" s="151" t="s">
        <v>11903</v>
      </c>
      <c r="C5925" s="151" t="s">
        <v>2167</v>
      </c>
      <c r="D5925" s="152" t="s">
        <v>11904</v>
      </c>
    </row>
    <row r="5926" spans="1:4" x14ac:dyDescent="0.3">
      <c r="A5926" s="151">
        <v>103334</v>
      </c>
      <c r="B5926" s="151" t="s">
        <v>11905</v>
      </c>
      <c r="C5926" s="151" t="s">
        <v>2167</v>
      </c>
      <c r="D5926" s="152" t="s">
        <v>11906</v>
      </c>
    </row>
    <row r="5927" spans="1:4" x14ac:dyDescent="0.3">
      <c r="A5927" s="151">
        <v>103335</v>
      </c>
      <c r="B5927" s="151" t="s">
        <v>11907</v>
      </c>
      <c r="C5927" s="151" t="s">
        <v>2167</v>
      </c>
      <c r="D5927" s="152" t="s">
        <v>11908</v>
      </c>
    </row>
    <row r="5928" spans="1:4" x14ac:dyDescent="0.3">
      <c r="A5928" s="151">
        <v>103350</v>
      </c>
      <c r="B5928" s="151" t="s">
        <v>11909</v>
      </c>
      <c r="C5928" s="151" t="s">
        <v>2167</v>
      </c>
      <c r="D5928" s="152" t="s">
        <v>2271</v>
      </c>
    </row>
    <row r="5929" spans="1:4" x14ac:dyDescent="0.3">
      <c r="A5929" s="151">
        <v>103351</v>
      </c>
      <c r="B5929" s="151" t="s">
        <v>11910</v>
      </c>
      <c r="C5929" s="151" t="s">
        <v>2167</v>
      </c>
      <c r="D5929" s="152" t="s">
        <v>11911</v>
      </c>
    </row>
    <row r="5930" spans="1:4" x14ac:dyDescent="0.3">
      <c r="A5930" s="151">
        <v>103356</v>
      </c>
      <c r="B5930" s="151" t="s">
        <v>11912</v>
      </c>
      <c r="C5930" s="151" t="s">
        <v>2167</v>
      </c>
      <c r="D5930" s="152" t="s">
        <v>3634</v>
      </c>
    </row>
    <row r="5931" spans="1:4" x14ac:dyDescent="0.3">
      <c r="A5931" s="151">
        <v>103357</v>
      </c>
      <c r="B5931" s="151" t="s">
        <v>11913</v>
      </c>
      <c r="C5931" s="151" t="s">
        <v>2167</v>
      </c>
      <c r="D5931" s="152" t="s">
        <v>9727</v>
      </c>
    </row>
    <row r="5932" spans="1:4" x14ac:dyDescent="0.3">
      <c r="A5932" s="151">
        <v>89282</v>
      </c>
      <c r="B5932" s="151" t="s">
        <v>11914</v>
      </c>
      <c r="C5932" s="151" t="s">
        <v>2167</v>
      </c>
      <c r="D5932" s="152" t="s">
        <v>11915</v>
      </c>
    </row>
    <row r="5933" spans="1:4" x14ac:dyDescent="0.3">
      <c r="A5933" s="151">
        <v>89283</v>
      </c>
      <c r="B5933" s="151" t="s">
        <v>11916</v>
      </c>
      <c r="C5933" s="151" t="s">
        <v>2167</v>
      </c>
      <c r="D5933" s="152" t="s">
        <v>11917</v>
      </c>
    </row>
    <row r="5934" spans="1:4" x14ac:dyDescent="0.3">
      <c r="A5934" s="151">
        <v>89290</v>
      </c>
      <c r="B5934" s="151" t="s">
        <v>11918</v>
      </c>
      <c r="C5934" s="151" t="s">
        <v>2167</v>
      </c>
      <c r="D5934" s="152" t="s">
        <v>11919</v>
      </c>
    </row>
    <row r="5935" spans="1:4" x14ac:dyDescent="0.3">
      <c r="A5935" s="151">
        <v>89291</v>
      </c>
      <c r="B5935" s="151" t="s">
        <v>11920</v>
      </c>
      <c r="C5935" s="151" t="s">
        <v>2167</v>
      </c>
      <c r="D5935" s="152" t="s">
        <v>11921</v>
      </c>
    </row>
    <row r="5936" spans="1:4" x14ac:dyDescent="0.3">
      <c r="A5936" s="151">
        <v>89298</v>
      </c>
      <c r="B5936" s="151" t="s">
        <v>11922</v>
      </c>
      <c r="C5936" s="151" t="s">
        <v>2167</v>
      </c>
      <c r="D5936" s="152" t="s">
        <v>11923</v>
      </c>
    </row>
    <row r="5937" spans="1:4" x14ac:dyDescent="0.3">
      <c r="A5937" s="151">
        <v>89299</v>
      </c>
      <c r="B5937" s="151" t="s">
        <v>11924</v>
      </c>
      <c r="C5937" s="151" t="s">
        <v>2167</v>
      </c>
      <c r="D5937" s="152" t="s">
        <v>11925</v>
      </c>
    </row>
    <row r="5938" spans="1:4" x14ac:dyDescent="0.3">
      <c r="A5938" s="151">
        <v>89306</v>
      </c>
      <c r="B5938" s="151" t="s">
        <v>11926</v>
      </c>
      <c r="C5938" s="151" t="s">
        <v>2167</v>
      </c>
      <c r="D5938" s="152" t="s">
        <v>11927</v>
      </c>
    </row>
    <row r="5939" spans="1:4" x14ac:dyDescent="0.3">
      <c r="A5939" s="151">
        <v>89307</v>
      </c>
      <c r="B5939" s="151" t="s">
        <v>11928</v>
      </c>
      <c r="C5939" s="151" t="s">
        <v>2167</v>
      </c>
      <c r="D5939" s="152" t="s">
        <v>11929</v>
      </c>
    </row>
    <row r="5940" spans="1:4" x14ac:dyDescent="0.3">
      <c r="A5940" s="151">
        <v>101157</v>
      </c>
      <c r="B5940" s="151" t="s">
        <v>11930</v>
      </c>
      <c r="C5940" s="151" t="s">
        <v>2167</v>
      </c>
      <c r="D5940" s="152" t="s">
        <v>11931</v>
      </c>
    </row>
    <row r="5941" spans="1:4" x14ac:dyDescent="0.3">
      <c r="A5941" s="151">
        <v>101158</v>
      </c>
      <c r="B5941" s="151" t="s">
        <v>11932</v>
      </c>
      <c r="C5941" s="151" t="s">
        <v>2167</v>
      </c>
      <c r="D5941" s="152" t="s">
        <v>11933</v>
      </c>
    </row>
    <row r="5942" spans="1:4" x14ac:dyDescent="0.3">
      <c r="A5942" s="151">
        <v>101162</v>
      </c>
      <c r="B5942" s="151" t="s">
        <v>11934</v>
      </c>
      <c r="C5942" s="151" t="s">
        <v>2167</v>
      </c>
      <c r="D5942" s="152" t="s">
        <v>11935</v>
      </c>
    </row>
    <row r="5943" spans="1:4" x14ac:dyDescent="0.3">
      <c r="A5943" s="151">
        <v>103316</v>
      </c>
      <c r="B5943" s="151" t="s">
        <v>11936</v>
      </c>
      <c r="C5943" s="151" t="s">
        <v>2167</v>
      </c>
      <c r="D5943" s="152" t="s">
        <v>11937</v>
      </c>
    </row>
    <row r="5944" spans="1:4" x14ac:dyDescent="0.3">
      <c r="A5944" s="151">
        <v>103317</v>
      </c>
      <c r="B5944" s="151" t="s">
        <v>11938</v>
      </c>
      <c r="C5944" s="151" t="s">
        <v>2167</v>
      </c>
      <c r="D5944" s="152" t="s">
        <v>11939</v>
      </c>
    </row>
    <row r="5945" spans="1:4" x14ac:dyDescent="0.3">
      <c r="A5945" s="151">
        <v>103318</v>
      </c>
      <c r="B5945" s="151" t="s">
        <v>11940</v>
      </c>
      <c r="C5945" s="151" t="s">
        <v>2167</v>
      </c>
      <c r="D5945" s="152" t="s">
        <v>11941</v>
      </c>
    </row>
    <row r="5946" spans="1:4" x14ac:dyDescent="0.3">
      <c r="A5946" s="151">
        <v>103319</v>
      </c>
      <c r="B5946" s="151" t="s">
        <v>11942</v>
      </c>
      <c r="C5946" s="151" t="s">
        <v>2167</v>
      </c>
      <c r="D5946" s="152" t="s">
        <v>11943</v>
      </c>
    </row>
    <row r="5947" spans="1:4" x14ac:dyDescent="0.3">
      <c r="A5947" s="151">
        <v>103320</v>
      </c>
      <c r="B5947" s="151" t="s">
        <v>11944</v>
      </c>
      <c r="C5947" s="151" t="s">
        <v>2167</v>
      </c>
      <c r="D5947" s="152" t="s">
        <v>11945</v>
      </c>
    </row>
    <row r="5948" spans="1:4" x14ac:dyDescent="0.3">
      <c r="A5948" s="151">
        <v>103321</v>
      </c>
      <c r="B5948" s="151" t="s">
        <v>11946</v>
      </c>
      <c r="C5948" s="151" t="s">
        <v>2167</v>
      </c>
      <c r="D5948" s="152" t="s">
        <v>11947</v>
      </c>
    </row>
    <row r="5949" spans="1:4" x14ac:dyDescent="0.3">
      <c r="A5949" s="151">
        <v>103336</v>
      </c>
      <c r="B5949" s="151" t="s">
        <v>11948</v>
      </c>
      <c r="C5949" s="151" t="s">
        <v>2167</v>
      </c>
      <c r="D5949" s="152" t="s">
        <v>11949</v>
      </c>
    </row>
    <row r="5950" spans="1:4" x14ac:dyDescent="0.3">
      <c r="A5950" s="151">
        <v>103337</v>
      </c>
      <c r="B5950" s="151" t="s">
        <v>11950</v>
      </c>
      <c r="C5950" s="151" t="s">
        <v>2167</v>
      </c>
      <c r="D5950" s="152" t="s">
        <v>11951</v>
      </c>
    </row>
    <row r="5951" spans="1:4" x14ac:dyDescent="0.3">
      <c r="A5951" s="151">
        <v>103338</v>
      </c>
      <c r="B5951" s="151" t="s">
        <v>11952</v>
      </c>
      <c r="C5951" s="151" t="s">
        <v>2167</v>
      </c>
      <c r="D5951" s="152" t="s">
        <v>11953</v>
      </c>
    </row>
    <row r="5952" spans="1:4" x14ac:dyDescent="0.3">
      <c r="A5952" s="151">
        <v>103339</v>
      </c>
      <c r="B5952" s="151" t="s">
        <v>11954</v>
      </c>
      <c r="C5952" s="151" t="s">
        <v>2167</v>
      </c>
      <c r="D5952" s="152" t="s">
        <v>11955</v>
      </c>
    </row>
    <row r="5953" spans="1:4" x14ac:dyDescent="0.3">
      <c r="A5953" s="151">
        <v>103340</v>
      </c>
      <c r="B5953" s="151" t="s">
        <v>11956</v>
      </c>
      <c r="C5953" s="151" t="s">
        <v>2167</v>
      </c>
      <c r="D5953" s="152" t="s">
        <v>11957</v>
      </c>
    </row>
    <row r="5954" spans="1:4" x14ac:dyDescent="0.3">
      <c r="A5954" s="151">
        <v>103341</v>
      </c>
      <c r="B5954" s="151" t="s">
        <v>11958</v>
      </c>
      <c r="C5954" s="151" t="s">
        <v>2167</v>
      </c>
      <c r="D5954" s="152" t="s">
        <v>11959</v>
      </c>
    </row>
    <row r="5955" spans="1:4" x14ac:dyDescent="0.3">
      <c r="A5955" s="151">
        <v>103342</v>
      </c>
      <c r="B5955" s="151" t="s">
        <v>11960</v>
      </c>
      <c r="C5955" s="151" t="s">
        <v>2167</v>
      </c>
      <c r="D5955" s="152" t="s">
        <v>11803</v>
      </c>
    </row>
    <row r="5956" spans="1:4" x14ac:dyDescent="0.3">
      <c r="A5956" s="151">
        <v>103343</v>
      </c>
      <c r="B5956" s="151" t="s">
        <v>11961</v>
      </c>
      <c r="C5956" s="151" t="s">
        <v>2167</v>
      </c>
      <c r="D5956" s="152" t="s">
        <v>11962</v>
      </c>
    </row>
    <row r="5957" spans="1:4" x14ac:dyDescent="0.3">
      <c r="A5957" s="151">
        <v>89453</v>
      </c>
      <c r="B5957" s="151" t="s">
        <v>11963</v>
      </c>
      <c r="C5957" s="151" t="s">
        <v>2167</v>
      </c>
      <c r="D5957" s="152" t="s">
        <v>11964</v>
      </c>
    </row>
    <row r="5958" spans="1:4" x14ac:dyDescent="0.3">
      <c r="A5958" s="151">
        <v>89455</v>
      </c>
      <c r="B5958" s="151" t="s">
        <v>11965</v>
      </c>
      <c r="C5958" s="151" t="s">
        <v>2167</v>
      </c>
      <c r="D5958" s="152" t="s">
        <v>11966</v>
      </c>
    </row>
    <row r="5959" spans="1:4" x14ac:dyDescent="0.3">
      <c r="A5959" s="151">
        <v>89462</v>
      </c>
      <c r="B5959" s="151" t="s">
        <v>11967</v>
      </c>
      <c r="C5959" s="151" t="s">
        <v>2167</v>
      </c>
      <c r="D5959" s="152" t="s">
        <v>11968</v>
      </c>
    </row>
    <row r="5960" spans="1:4" x14ac:dyDescent="0.3">
      <c r="A5960" s="151">
        <v>89464</v>
      </c>
      <c r="B5960" s="151" t="s">
        <v>11969</v>
      </c>
      <c r="C5960" s="151" t="s">
        <v>2167</v>
      </c>
      <c r="D5960" s="152" t="s">
        <v>11970</v>
      </c>
    </row>
    <row r="5961" spans="1:4" x14ac:dyDescent="0.3">
      <c r="A5961" s="151">
        <v>89470</v>
      </c>
      <c r="B5961" s="151" t="s">
        <v>11971</v>
      </c>
      <c r="C5961" s="151" t="s">
        <v>2167</v>
      </c>
      <c r="D5961" s="152" t="s">
        <v>11972</v>
      </c>
    </row>
    <row r="5962" spans="1:4" x14ac:dyDescent="0.3">
      <c r="A5962" s="151">
        <v>89472</v>
      </c>
      <c r="B5962" s="151" t="s">
        <v>11973</v>
      </c>
      <c r="C5962" s="151" t="s">
        <v>2167</v>
      </c>
      <c r="D5962" s="152" t="s">
        <v>11974</v>
      </c>
    </row>
    <row r="5963" spans="1:4" x14ac:dyDescent="0.3">
      <c r="A5963" s="151">
        <v>89478</v>
      </c>
      <c r="B5963" s="151" t="s">
        <v>11975</v>
      </c>
      <c r="C5963" s="151" t="s">
        <v>2167</v>
      </c>
      <c r="D5963" s="152" t="s">
        <v>11976</v>
      </c>
    </row>
    <row r="5964" spans="1:4" x14ac:dyDescent="0.3">
      <c r="A5964" s="151">
        <v>89480</v>
      </c>
      <c r="B5964" s="151" t="s">
        <v>11977</v>
      </c>
      <c r="C5964" s="151" t="s">
        <v>2167</v>
      </c>
      <c r="D5964" s="152" t="s">
        <v>11978</v>
      </c>
    </row>
    <row r="5965" spans="1:4" x14ac:dyDescent="0.3">
      <c r="A5965" s="151">
        <v>101161</v>
      </c>
      <c r="B5965" s="151" t="s">
        <v>11979</v>
      </c>
      <c r="C5965" s="151" t="s">
        <v>2167</v>
      </c>
      <c r="D5965" s="152" t="s">
        <v>11980</v>
      </c>
    </row>
    <row r="5966" spans="1:4" x14ac:dyDescent="0.3">
      <c r="A5966" s="151">
        <v>101163</v>
      </c>
      <c r="B5966" s="151" t="s">
        <v>11981</v>
      </c>
      <c r="C5966" s="151" t="s">
        <v>2167</v>
      </c>
      <c r="D5966" s="152" t="s">
        <v>11982</v>
      </c>
    </row>
    <row r="5967" spans="1:4" x14ac:dyDescent="0.3">
      <c r="A5967" s="151">
        <v>101164</v>
      </c>
      <c r="B5967" s="151" t="s">
        <v>11983</v>
      </c>
      <c r="C5967" s="151" t="s">
        <v>2167</v>
      </c>
      <c r="D5967" s="152" t="s">
        <v>11984</v>
      </c>
    </row>
    <row r="5968" spans="1:4" x14ac:dyDescent="0.3">
      <c r="A5968" s="151">
        <v>96358</v>
      </c>
      <c r="B5968" s="151" t="s">
        <v>11985</v>
      </c>
      <c r="C5968" s="151" t="s">
        <v>2167</v>
      </c>
      <c r="D5968" s="152" t="s">
        <v>11986</v>
      </c>
    </row>
    <row r="5969" spans="1:4" x14ac:dyDescent="0.3">
      <c r="A5969" s="151">
        <v>96359</v>
      </c>
      <c r="B5969" s="151" t="s">
        <v>296</v>
      </c>
      <c r="C5969" s="151" t="s">
        <v>2167</v>
      </c>
      <c r="D5969" s="152" t="s">
        <v>11987</v>
      </c>
    </row>
    <row r="5970" spans="1:4" x14ac:dyDescent="0.3">
      <c r="A5970" s="151">
        <v>96360</v>
      </c>
      <c r="B5970" s="151" t="s">
        <v>11988</v>
      </c>
      <c r="C5970" s="151" t="s">
        <v>2167</v>
      </c>
      <c r="D5970" s="152" t="s">
        <v>11989</v>
      </c>
    </row>
    <row r="5971" spans="1:4" x14ac:dyDescent="0.3">
      <c r="A5971" s="151">
        <v>96361</v>
      </c>
      <c r="B5971" s="151" t="s">
        <v>11990</v>
      </c>
      <c r="C5971" s="151" t="s">
        <v>2167</v>
      </c>
      <c r="D5971" s="152" t="s">
        <v>11991</v>
      </c>
    </row>
    <row r="5972" spans="1:4" x14ac:dyDescent="0.3">
      <c r="A5972" s="151">
        <v>96362</v>
      </c>
      <c r="B5972" s="151" t="s">
        <v>11992</v>
      </c>
      <c r="C5972" s="151" t="s">
        <v>2167</v>
      </c>
      <c r="D5972" s="152" t="s">
        <v>11993</v>
      </c>
    </row>
    <row r="5973" spans="1:4" x14ac:dyDescent="0.3">
      <c r="A5973" s="151">
        <v>96363</v>
      </c>
      <c r="B5973" s="151" t="s">
        <v>11994</v>
      </c>
      <c r="C5973" s="151" t="s">
        <v>2167</v>
      </c>
      <c r="D5973" s="152" t="s">
        <v>11995</v>
      </c>
    </row>
    <row r="5974" spans="1:4" x14ac:dyDescent="0.3">
      <c r="A5974" s="151">
        <v>96364</v>
      </c>
      <c r="B5974" s="151" t="s">
        <v>11996</v>
      </c>
      <c r="C5974" s="151" t="s">
        <v>2167</v>
      </c>
      <c r="D5974" s="152" t="s">
        <v>11997</v>
      </c>
    </row>
    <row r="5975" spans="1:4" x14ac:dyDescent="0.3">
      <c r="A5975" s="151">
        <v>96365</v>
      </c>
      <c r="B5975" s="151" t="s">
        <v>11998</v>
      </c>
      <c r="C5975" s="151" t="s">
        <v>2167</v>
      </c>
      <c r="D5975" s="152" t="s">
        <v>11999</v>
      </c>
    </row>
    <row r="5976" spans="1:4" x14ac:dyDescent="0.3">
      <c r="A5976" s="151">
        <v>96366</v>
      </c>
      <c r="B5976" s="151" t="s">
        <v>12000</v>
      </c>
      <c r="C5976" s="151" t="s">
        <v>2167</v>
      </c>
      <c r="D5976" s="152" t="s">
        <v>12001</v>
      </c>
    </row>
    <row r="5977" spans="1:4" x14ac:dyDescent="0.3">
      <c r="A5977" s="151">
        <v>96367</v>
      </c>
      <c r="B5977" s="151" t="s">
        <v>12002</v>
      </c>
      <c r="C5977" s="151" t="s">
        <v>2167</v>
      </c>
      <c r="D5977" s="152" t="s">
        <v>12003</v>
      </c>
    </row>
    <row r="5978" spans="1:4" x14ac:dyDescent="0.3">
      <c r="A5978" s="151">
        <v>96368</v>
      </c>
      <c r="B5978" s="151" t="s">
        <v>12004</v>
      </c>
      <c r="C5978" s="151" t="s">
        <v>2167</v>
      </c>
      <c r="D5978" s="152" t="s">
        <v>12005</v>
      </c>
    </row>
    <row r="5979" spans="1:4" x14ac:dyDescent="0.3">
      <c r="A5979" s="151">
        <v>96369</v>
      </c>
      <c r="B5979" s="151" t="s">
        <v>12006</v>
      </c>
      <c r="C5979" s="151" t="s">
        <v>2167</v>
      </c>
      <c r="D5979" s="152" t="s">
        <v>12007</v>
      </c>
    </row>
    <row r="5980" spans="1:4" x14ac:dyDescent="0.3">
      <c r="A5980" s="151">
        <v>96370</v>
      </c>
      <c r="B5980" s="151" t="s">
        <v>12008</v>
      </c>
      <c r="C5980" s="151" t="s">
        <v>2167</v>
      </c>
      <c r="D5980" s="152" t="s">
        <v>12009</v>
      </c>
    </row>
    <row r="5981" spans="1:4" x14ac:dyDescent="0.3">
      <c r="A5981" s="151">
        <v>96371</v>
      </c>
      <c r="B5981" s="151" t="s">
        <v>12010</v>
      </c>
      <c r="C5981" s="151" t="s">
        <v>2167</v>
      </c>
      <c r="D5981" s="152" t="s">
        <v>9332</v>
      </c>
    </row>
    <row r="5982" spans="1:4" x14ac:dyDescent="0.3">
      <c r="A5982" s="151">
        <v>96373</v>
      </c>
      <c r="B5982" s="151" t="s">
        <v>12011</v>
      </c>
      <c r="C5982" s="151" t="s">
        <v>31</v>
      </c>
      <c r="D5982" s="152" t="s">
        <v>12012</v>
      </c>
    </row>
    <row r="5983" spans="1:4" x14ac:dyDescent="0.3">
      <c r="A5983" s="151">
        <v>96374</v>
      </c>
      <c r="B5983" s="151" t="s">
        <v>12013</v>
      </c>
      <c r="C5983" s="151" t="s">
        <v>31</v>
      </c>
      <c r="D5983" s="152" t="s">
        <v>12014</v>
      </c>
    </row>
    <row r="5984" spans="1:4" x14ac:dyDescent="0.3">
      <c r="A5984" s="151">
        <v>102235</v>
      </c>
      <c r="B5984" s="151" t="s">
        <v>12015</v>
      </c>
      <c r="C5984" s="151" t="s">
        <v>2167</v>
      </c>
      <c r="D5984" s="152" t="s">
        <v>12016</v>
      </c>
    </row>
    <row r="5985" spans="1:4" x14ac:dyDescent="0.3">
      <c r="A5985" s="151">
        <v>102253</v>
      </c>
      <c r="B5985" s="151" t="s">
        <v>12017</v>
      </c>
      <c r="C5985" s="151" t="s">
        <v>2167</v>
      </c>
      <c r="D5985" s="152" t="s">
        <v>12018</v>
      </c>
    </row>
    <row r="5986" spans="1:4" x14ac:dyDescent="0.3">
      <c r="A5986" s="151">
        <v>102254</v>
      </c>
      <c r="B5986" s="151" t="s">
        <v>12019</v>
      </c>
      <c r="C5986" s="151" t="s">
        <v>2167</v>
      </c>
      <c r="D5986" s="152" t="s">
        <v>12020</v>
      </c>
    </row>
    <row r="5987" spans="1:4" x14ac:dyDescent="0.3">
      <c r="A5987" s="151">
        <v>102255</v>
      </c>
      <c r="B5987" s="151" t="s">
        <v>12021</v>
      </c>
      <c r="C5987" s="151" t="s">
        <v>2167</v>
      </c>
      <c r="D5987" s="152" t="s">
        <v>12022</v>
      </c>
    </row>
    <row r="5988" spans="1:4" x14ac:dyDescent="0.3">
      <c r="A5988" s="151">
        <v>102256</v>
      </c>
      <c r="B5988" s="151" t="s">
        <v>12023</v>
      </c>
      <c r="C5988" s="151" t="s">
        <v>2167</v>
      </c>
      <c r="D5988" s="152" t="s">
        <v>12024</v>
      </c>
    </row>
    <row r="5989" spans="1:4" x14ac:dyDescent="0.3">
      <c r="A5989" s="151">
        <v>102257</v>
      </c>
      <c r="B5989" s="151" t="s">
        <v>192</v>
      </c>
      <c r="C5989" s="151" t="s">
        <v>2167</v>
      </c>
      <c r="D5989" s="152" t="s">
        <v>12025</v>
      </c>
    </row>
    <row r="5990" spans="1:4" x14ac:dyDescent="0.3">
      <c r="A5990" s="151">
        <v>102258</v>
      </c>
      <c r="B5990" s="151" t="s">
        <v>12026</v>
      </c>
      <c r="C5990" s="151" t="s">
        <v>2167</v>
      </c>
      <c r="D5990" s="152" t="s">
        <v>12027</v>
      </c>
    </row>
    <row r="5991" spans="1:4" x14ac:dyDescent="0.3">
      <c r="A5991" s="151">
        <v>104718</v>
      </c>
      <c r="B5991" s="151" t="s">
        <v>12028</v>
      </c>
      <c r="C5991" s="151" t="s">
        <v>2167</v>
      </c>
      <c r="D5991" s="152" t="s">
        <v>12029</v>
      </c>
    </row>
    <row r="5992" spans="1:4" x14ac:dyDescent="0.3">
      <c r="A5992" s="151">
        <v>104719</v>
      </c>
      <c r="B5992" s="151" t="s">
        <v>12030</v>
      </c>
      <c r="C5992" s="151" t="s">
        <v>2167</v>
      </c>
      <c r="D5992" s="152" t="s">
        <v>12031</v>
      </c>
    </row>
    <row r="5993" spans="1:4" x14ac:dyDescent="0.3">
      <c r="A5993" s="151">
        <v>104720</v>
      </c>
      <c r="B5993" s="151" t="s">
        <v>12032</v>
      </c>
      <c r="C5993" s="151" t="s">
        <v>2167</v>
      </c>
      <c r="D5993" s="152" t="s">
        <v>12033</v>
      </c>
    </row>
    <row r="5994" spans="1:4" x14ac:dyDescent="0.3">
      <c r="A5994" s="151">
        <v>104721</v>
      </c>
      <c r="B5994" s="151" t="s">
        <v>12034</v>
      </c>
      <c r="C5994" s="151" t="s">
        <v>2167</v>
      </c>
      <c r="D5994" s="152" t="s">
        <v>12035</v>
      </c>
    </row>
    <row r="5995" spans="1:4" x14ac:dyDescent="0.3">
      <c r="A5995" s="151">
        <v>104722</v>
      </c>
      <c r="B5995" s="151" t="s">
        <v>12036</v>
      </c>
      <c r="C5995" s="151" t="s">
        <v>2167</v>
      </c>
      <c r="D5995" s="152" t="s">
        <v>12037</v>
      </c>
    </row>
    <row r="5996" spans="1:4" x14ac:dyDescent="0.3">
      <c r="A5996" s="151">
        <v>104723</v>
      </c>
      <c r="B5996" s="151" t="s">
        <v>12038</v>
      </c>
      <c r="C5996" s="151" t="s">
        <v>2167</v>
      </c>
      <c r="D5996" s="152" t="s">
        <v>12039</v>
      </c>
    </row>
    <row r="5997" spans="1:4" x14ac:dyDescent="0.3">
      <c r="A5997" s="151">
        <v>104724</v>
      </c>
      <c r="B5997" s="151" t="s">
        <v>12040</v>
      </c>
      <c r="C5997" s="151" t="s">
        <v>2167</v>
      </c>
      <c r="D5997" s="152" t="s">
        <v>12041</v>
      </c>
    </row>
    <row r="5998" spans="1:4" x14ac:dyDescent="0.3">
      <c r="A5998" s="151">
        <v>101154</v>
      </c>
      <c r="B5998" s="151" t="s">
        <v>12042</v>
      </c>
      <c r="C5998" s="151" t="s">
        <v>2167</v>
      </c>
      <c r="D5998" s="152" t="s">
        <v>12043</v>
      </c>
    </row>
    <row r="5999" spans="1:4" x14ac:dyDescent="0.3">
      <c r="A5999" s="151">
        <v>101155</v>
      </c>
      <c r="B5999" s="151" t="s">
        <v>12044</v>
      </c>
      <c r="C5999" s="151" t="s">
        <v>2167</v>
      </c>
      <c r="D5999" s="152" t="s">
        <v>12045</v>
      </c>
    </row>
    <row r="6000" spans="1:4" x14ac:dyDescent="0.3">
      <c r="A6000" s="151">
        <v>101156</v>
      </c>
      <c r="B6000" s="151" t="s">
        <v>12046</v>
      </c>
      <c r="C6000" s="151" t="s">
        <v>2167</v>
      </c>
      <c r="D6000" s="152" t="s">
        <v>12047</v>
      </c>
    </row>
    <row r="6001" spans="1:4" x14ac:dyDescent="0.3">
      <c r="A6001" s="151">
        <v>101814</v>
      </c>
      <c r="B6001" s="151" t="s">
        <v>12048</v>
      </c>
      <c r="C6001" s="151" t="s">
        <v>2167</v>
      </c>
      <c r="D6001" s="152" t="s">
        <v>12049</v>
      </c>
    </row>
    <row r="6002" spans="1:4" x14ac:dyDescent="0.3">
      <c r="A6002" s="151">
        <v>101816</v>
      </c>
      <c r="B6002" s="151" t="s">
        <v>12050</v>
      </c>
      <c r="C6002" s="151" t="s">
        <v>2167</v>
      </c>
      <c r="D6002" s="152" t="s">
        <v>11130</v>
      </c>
    </row>
    <row r="6003" spans="1:4" x14ac:dyDescent="0.3">
      <c r="A6003" s="151">
        <v>101817</v>
      </c>
      <c r="B6003" s="151" t="s">
        <v>12051</v>
      </c>
      <c r="C6003" s="151" t="s">
        <v>2167</v>
      </c>
      <c r="D6003" s="152" t="s">
        <v>12052</v>
      </c>
    </row>
    <row r="6004" spans="1:4" x14ac:dyDescent="0.3">
      <c r="A6004" s="151">
        <v>101819</v>
      </c>
      <c r="B6004" s="151" t="s">
        <v>12053</v>
      </c>
      <c r="C6004" s="151" t="s">
        <v>2167</v>
      </c>
      <c r="D6004" s="152" t="s">
        <v>12054</v>
      </c>
    </row>
    <row r="6005" spans="1:4" x14ac:dyDescent="0.3">
      <c r="A6005" s="151">
        <v>101820</v>
      </c>
      <c r="B6005" s="151" t="s">
        <v>12055</v>
      </c>
      <c r="C6005" s="151" t="s">
        <v>2167</v>
      </c>
      <c r="D6005" s="152" t="s">
        <v>12056</v>
      </c>
    </row>
    <row r="6006" spans="1:4" x14ac:dyDescent="0.3">
      <c r="A6006" s="151">
        <v>101822</v>
      </c>
      <c r="B6006" s="151" t="s">
        <v>12057</v>
      </c>
      <c r="C6006" s="151" t="s">
        <v>2203</v>
      </c>
      <c r="D6006" s="152" t="s">
        <v>12058</v>
      </c>
    </row>
    <row r="6007" spans="1:4" x14ac:dyDescent="0.3">
      <c r="A6007" s="151">
        <v>101823</v>
      </c>
      <c r="B6007" s="151" t="s">
        <v>12059</v>
      </c>
      <c r="C6007" s="151" t="s">
        <v>2203</v>
      </c>
      <c r="D6007" s="152" t="s">
        <v>12060</v>
      </c>
    </row>
    <row r="6008" spans="1:4" x14ac:dyDescent="0.3">
      <c r="A6008" s="151">
        <v>101824</v>
      </c>
      <c r="B6008" s="151" t="s">
        <v>12061</v>
      </c>
      <c r="C6008" s="151" t="s">
        <v>2203</v>
      </c>
      <c r="D6008" s="152" t="s">
        <v>12062</v>
      </c>
    </row>
    <row r="6009" spans="1:4" x14ac:dyDescent="0.3">
      <c r="A6009" s="151">
        <v>101825</v>
      </c>
      <c r="B6009" s="151" t="s">
        <v>12063</v>
      </c>
      <c r="C6009" s="151" t="s">
        <v>2203</v>
      </c>
      <c r="D6009" s="152" t="s">
        <v>12064</v>
      </c>
    </row>
    <row r="6010" spans="1:4" x14ac:dyDescent="0.3">
      <c r="A6010" s="151">
        <v>101826</v>
      </c>
      <c r="B6010" s="151" t="s">
        <v>12065</v>
      </c>
      <c r="C6010" s="151" t="s">
        <v>2203</v>
      </c>
      <c r="D6010" s="152" t="s">
        <v>12066</v>
      </c>
    </row>
    <row r="6011" spans="1:4" x14ac:dyDescent="0.3">
      <c r="A6011" s="151">
        <v>101827</v>
      </c>
      <c r="B6011" s="151" t="s">
        <v>12067</v>
      </c>
      <c r="C6011" s="151" t="s">
        <v>2203</v>
      </c>
      <c r="D6011" s="152" t="s">
        <v>12068</v>
      </c>
    </row>
    <row r="6012" spans="1:4" x14ac:dyDescent="0.3">
      <c r="A6012" s="151">
        <v>101828</v>
      </c>
      <c r="B6012" s="151" t="s">
        <v>12069</v>
      </c>
      <c r="C6012" s="151" t="s">
        <v>2203</v>
      </c>
      <c r="D6012" s="152" t="s">
        <v>12070</v>
      </c>
    </row>
    <row r="6013" spans="1:4" x14ac:dyDescent="0.3">
      <c r="A6013" s="151">
        <v>101829</v>
      </c>
      <c r="B6013" s="151" t="s">
        <v>12071</v>
      </c>
      <c r="C6013" s="151" t="s">
        <v>2203</v>
      </c>
      <c r="D6013" s="152" t="s">
        <v>12072</v>
      </c>
    </row>
    <row r="6014" spans="1:4" x14ac:dyDescent="0.3">
      <c r="A6014" s="151">
        <v>101830</v>
      </c>
      <c r="B6014" s="151" t="s">
        <v>12073</v>
      </c>
      <c r="C6014" s="151" t="s">
        <v>2203</v>
      </c>
      <c r="D6014" s="152" t="s">
        <v>12074</v>
      </c>
    </row>
    <row r="6015" spans="1:4" x14ac:dyDescent="0.3">
      <c r="A6015" s="151">
        <v>101831</v>
      </c>
      <c r="B6015" s="151" t="s">
        <v>12075</v>
      </c>
      <c r="C6015" s="151" t="s">
        <v>2203</v>
      </c>
      <c r="D6015" s="152" t="s">
        <v>12076</v>
      </c>
    </row>
    <row r="6016" spans="1:4" x14ac:dyDescent="0.3">
      <c r="A6016" s="151">
        <v>101832</v>
      </c>
      <c r="B6016" s="151" t="s">
        <v>12077</v>
      </c>
      <c r="C6016" s="151" t="s">
        <v>2203</v>
      </c>
      <c r="D6016" s="152" t="s">
        <v>12078</v>
      </c>
    </row>
    <row r="6017" spans="1:4" x14ac:dyDescent="0.3">
      <c r="A6017" s="151">
        <v>101833</v>
      </c>
      <c r="B6017" s="151" t="s">
        <v>12079</v>
      </c>
      <c r="C6017" s="151" t="s">
        <v>2203</v>
      </c>
      <c r="D6017" s="152" t="s">
        <v>12080</v>
      </c>
    </row>
    <row r="6018" spans="1:4" x14ac:dyDescent="0.3">
      <c r="A6018" s="151">
        <v>101834</v>
      </c>
      <c r="B6018" s="151" t="s">
        <v>12081</v>
      </c>
      <c r="C6018" s="151" t="s">
        <v>2203</v>
      </c>
      <c r="D6018" s="152" t="s">
        <v>12082</v>
      </c>
    </row>
    <row r="6019" spans="1:4" x14ac:dyDescent="0.3">
      <c r="A6019" s="151">
        <v>101835</v>
      </c>
      <c r="B6019" s="151" t="s">
        <v>12083</v>
      </c>
      <c r="C6019" s="151" t="s">
        <v>2203</v>
      </c>
      <c r="D6019" s="152" t="s">
        <v>12084</v>
      </c>
    </row>
    <row r="6020" spans="1:4" x14ac:dyDescent="0.3">
      <c r="A6020" s="151">
        <v>101836</v>
      </c>
      <c r="B6020" s="151" t="s">
        <v>12085</v>
      </c>
      <c r="C6020" s="151" t="s">
        <v>2203</v>
      </c>
      <c r="D6020" s="152" t="s">
        <v>12086</v>
      </c>
    </row>
    <row r="6021" spans="1:4" x14ac:dyDescent="0.3">
      <c r="A6021" s="151">
        <v>101837</v>
      </c>
      <c r="B6021" s="151" t="s">
        <v>12087</v>
      </c>
      <c r="C6021" s="151" t="s">
        <v>2203</v>
      </c>
      <c r="D6021" s="152" t="s">
        <v>12088</v>
      </c>
    </row>
    <row r="6022" spans="1:4" x14ac:dyDescent="0.3">
      <c r="A6022" s="151">
        <v>101838</v>
      </c>
      <c r="B6022" s="151" t="s">
        <v>12089</v>
      </c>
      <c r="C6022" s="151" t="s">
        <v>2203</v>
      </c>
      <c r="D6022" s="152" t="s">
        <v>1322</v>
      </c>
    </row>
    <row r="6023" spans="1:4" x14ac:dyDescent="0.3">
      <c r="A6023" s="151">
        <v>101839</v>
      </c>
      <c r="B6023" s="151" t="s">
        <v>12090</v>
      </c>
      <c r="C6023" s="151" t="s">
        <v>2203</v>
      </c>
      <c r="D6023" s="152" t="s">
        <v>12091</v>
      </c>
    </row>
    <row r="6024" spans="1:4" x14ac:dyDescent="0.3">
      <c r="A6024" s="151">
        <v>101840</v>
      </c>
      <c r="B6024" s="151" t="s">
        <v>12092</v>
      </c>
      <c r="C6024" s="151" t="s">
        <v>2203</v>
      </c>
      <c r="D6024" s="152" t="s">
        <v>12093</v>
      </c>
    </row>
    <row r="6025" spans="1:4" x14ac:dyDescent="0.3">
      <c r="A6025" s="151">
        <v>101841</v>
      </c>
      <c r="B6025" s="151" t="s">
        <v>12094</v>
      </c>
      <c r="C6025" s="151" t="s">
        <v>2203</v>
      </c>
      <c r="D6025" s="152" t="s">
        <v>12095</v>
      </c>
    </row>
    <row r="6026" spans="1:4" x14ac:dyDescent="0.3">
      <c r="A6026" s="151">
        <v>101842</v>
      </c>
      <c r="B6026" s="151" t="s">
        <v>12096</v>
      </c>
      <c r="C6026" s="151" t="s">
        <v>2203</v>
      </c>
      <c r="D6026" s="152" t="s">
        <v>6470</v>
      </c>
    </row>
    <row r="6027" spans="1:4" x14ac:dyDescent="0.3">
      <c r="A6027" s="151">
        <v>101843</v>
      </c>
      <c r="B6027" s="151" t="s">
        <v>12097</v>
      </c>
      <c r="C6027" s="151" t="s">
        <v>2203</v>
      </c>
      <c r="D6027" s="152" t="s">
        <v>12098</v>
      </c>
    </row>
    <row r="6028" spans="1:4" x14ac:dyDescent="0.3">
      <c r="A6028" s="151">
        <v>101844</v>
      </c>
      <c r="B6028" s="151" t="s">
        <v>12099</v>
      </c>
      <c r="C6028" s="151" t="s">
        <v>2203</v>
      </c>
      <c r="D6028" s="152" t="s">
        <v>12100</v>
      </c>
    </row>
    <row r="6029" spans="1:4" x14ac:dyDescent="0.3">
      <c r="A6029" s="151">
        <v>101845</v>
      </c>
      <c r="B6029" s="151" t="s">
        <v>12101</v>
      </c>
      <c r="C6029" s="151" t="s">
        <v>2203</v>
      </c>
      <c r="D6029" s="152" t="s">
        <v>12102</v>
      </c>
    </row>
    <row r="6030" spans="1:4" x14ac:dyDescent="0.3">
      <c r="A6030" s="151">
        <v>101846</v>
      </c>
      <c r="B6030" s="151" t="s">
        <v>12103</v>
      </c>
      <c r="C6030" s="151" t="s">
        <v>2203</v>
      </c>
      <c r="D6030" s="152" t="s">
        <v>12104</v>
      </c>
    </row>
    <row r="6031" spans="1:4" x14ac:dyDescent="0.3">
      <c r="A6031" s="151">
        <v>101847</v>
      </c>
      <c r="B6031" s="151" t="s">
        <v>12105</v>
      </c>
      <c r="C6031" s="151" t="s">
        <v>2203</v>
      </c>
      <c r="D6031" s="152" t="s">
        <v>12106</v>
      </c>
    </row>
    <row r="6032" spans="1:4" x14ac:dyDescent="0.3">
      <c r="A6032" s="151">
        <v>101848</v>
      </c>
      <c r="B6032" s="151" t="s">
        <v>12107</v>
      </c>
      <c r="C6032" s="151" t="s">
        <v>2203</v>
      </c>
      <c r="D6032" s="152" t="s">
        <v>11097</v>
      </c>
    </row>
    <row r="6033" spans="1:4" x14ac:dyDescent="0.3">
      <c r="A6033" s="151">
        <v>101849</v>
      </c>
      <c r="B6033" s="151" t="s">
        <v>12108</v>
      </c>
      <c r="C6033" s="151" t="s">
        <v>2203</v>
      </c>
      <c r="D6033" s="152" t="s">
        <v>12109</v>
      </c>
    </row>
    <row r="6034" spans="1:4" x14ac:dyDescent="0.3">
      <c r="A6034" s="151">
        <v>101850</v>
      </c>
      <c r="B6034" s="151" t="s">
        <v>12110</v>
      </c>
      <c r="C6034" s="151" t="s">
        <v>2167</v>
      </c>
      <c r="D6034" s="152" t="s">
        <v>12111</v>
      </c>
    </row>
    <row r="6035" spans="1:4" x14ac:dyDescent="0.3">
      <c r="A6035" s="151">
        <v>101852</v>
      </c>
      <c r="B6035" s="151" t="s">
        <v>12112</v>
      </c>
      <c r="C6035" s="151" t="s">
        <v>2167</v>
      </c>
      <c r="D6035" s="152" t="s">
        <v>12113</v>
      </c>
    </row>
    <row r="6036" spans="1:4" x14ac:dyDescent="0.3">
      <c r="A6036" s="151">
        <v>101853</v>
      </c>
      <c r="B6036" s="151" t="s">
        <v>12114</v>
      </c>
      <c r="C6036" s="151" t="s">
        <v>2167</v>
      </c>
      <c r="D6036" s="152" t="s">
        <v>4430</v>
      </c>
    </row>
    <row r="6037" spans="1:4" x14ac:dyDescent="0.3">
      <c r="A6037" s="151">
        <v>101855</v>
      </c>
      <c r="B6037" s="151" t="s">
        <v>12115</v>
      </c>
      <c r="C6037" s="151" t="s">
        <v>2167</v>
      </c>
      <c r="D6037" s="152" t="s">
        <v>12116</v>
      </c>
    </row>
    <row r="6038" spans="1:4" x14ac:dyDescent="0.3">
      <c r="A6038" s="151">
        <v>101856</v>
      </c>
      <c r="B6038" s="151" t="s">
        <v>12117</v>
      </c>
      <c r="C6038" s="151" t="s">
        <v>2167</v>
      </c>
      <c r="D6038" s="152" t="s">
        <v>12118</v>
      </c>
    </row>
    <row r="6039" spans="1:4" x14ac:dyDescent="0.3">
      <c r="A6039" s="151">
        <v>101857</v>
      </c>
      <c r="B6039" s="151" t="s">
        <v>12119</v>
      </c>
      <c r="C6039" s="151" t="s">
        <v>2167</v>
      </c>
      <c r="D6039" s="152" t="s">
        <v>12120</v>
      </c>
    </row>
    <row r="6040" spans="1:4" x14ac:dyDescent="0.3">
      <c r="A6040" s="151">
        <v>101858</v>
      </c>
      <c r="B6040" s="151" t="s">
        <v>12121</v>
      </c>
      <c r="C6040" s="151" t="s">
        <v>2167</v>
      </c>
      <c r="D6040" s="152" t="s">
        <v>12122</v>
      </c>
    </row>
    <row r="6041" spans="1:4" x14ac:dyDescent="0.3">
      <c r="A6041" s="151">
        <v>101859</v>
      </c>
      <c r="B6041" s="151" t="s">
        <v>12123</v>
      </c>
      <c r="C6041" s="151" t="s">
        <v>2167</v>
      </c>
      <c r="D6041" s="152" t="s">
        <v>12124</v>
      </c>
    </row>
    <row r="6042" spans="1:4" x14ac:dyDescent="0.3">
      <c r="A6042" s="151">
        <v>101860</v>
      </c>
      <c r="B6042" s="151" t="s">
        <v>12125</v>
      </c>
      <c r="C6042" s="151" t="s">
        <v>2167</v>
      </c>
      <c r="D6042" s="152" t="s">
        <v>12126</v>
      </c>
    </row>
    <row r="6043" spans="1:4" x14ac:dyDescent="0.3">
      <c r="A6043" s="151">
        <v>101861</v>
      </c>
      <c r="B6043" s="151" t="s">
        <v>12127</v>
      </c>
      <c r="C6043" s="151" t="s">
        <v>2167</v>
      </c>
      <c r="D6043" s="152" t="s">
        <v>12128</v>
      </c>
    </row>
    <row r="6044" spans="1:4" x14ac:dyDescent="0.3">
      <c r="A6044" s="151">
        <v>101862</v>
      </c>
      <c r="B6044" s="151" t="s">
        <v>12129</v>
      </c>
      <c r="C6044" s="151" t="s">
        <v>2167</v>
      </c>
      <c r="D6044" s="152" t="s">
        <v>12130</v>
      </c>
    </row>
    <row r="6045" spans="1:4" x14ac:dyDescent="0.3">
      <c r="A6045" s="151">
        <v>101863</v>
      </c>
      <c r="B6045" s="151" t="s">
        <v>12131</v>
      </c>
      <c r="C6045" s="151" t="s">
        <v>2167</v>
      </c>
      <c r="D6045" s="152" t="s">
        <v>12132</v>
      </c>
    </row>
    <row r="6046" spans="1:4" x14ac:dyDescent="0.3">
      <c r="A6046" s="151">
        <v>101864</v>
      </c>
      <c r="B6046" s="151" t="s">
        <v>12133</v>
      </c>
      <c r="C6046" s="151" t="s">
        <v>2167</v>
      </c>
      <c r="D6046" s="152" t="s">
        <v>12134</v>
      </c>
    </row>
    <row r="6047" spans="1:4" x14ac:dyDescent="0.3">
      <c r="A6047" s="151">
        <v>101865</v>
      </c>
      <c r="B6047" s="151" t="s">
        <v>12135</v>
      </c>
      <c r="C6047" s="151" t="s">
        <v>2167</v>
      </c>
      <c r="D6047" s="152" t="s">
        <v>12136</v>
      </c>
    </row>
    <row r="6048" spans="1:4" x14ac:dyDescent="0.3">
      <c r="A6048" s="151">
        <v>101866</v>
      </c>
      <c r="B6048" s="151" t="s">
        <v>12137</v>
      </c>
      <c r="C6048" s="151" t="s">
        <v>2167</v>
      </c>
      <c r="D6048" s="152" t="s">
        <v>9902</v>
      </c>
    </row>
    <row r="6049" spans="1:4" x14ac:dyDescent="0.3">
      <c r="A6049" s="151">
        <v>101867</v>
      </c>
      <c r="B6049" s="151" t="s">
        <v>12138</v>
      </c>
      <c r="C6049" s="151" t="s">
        <v>2167</v>
      </c>
      <c r="D6049" s="152" t="s">
        <v>12139</v>
      </c>
    </row>
    <row r="6050" spans="1:4" x14ac:dyDescent="0.3">
      <c r="A6050" s="151">
        <v>101868</v>
      </c>
      <c r="B6050" s="151" t="s">
        <v>12140</v>
      </c>
      <c r="C6050" s="151" t="s">
        <v>2167</v>
      </c>
      <c r="D6050" s="152" t="s">
        <v>12141</v>
      </c>
    </row>
    <row r="6051" spans="1:4" x14ac:dyDescent="0.3">
      <c r="A6051" s="151">
        <v>101869</v>
      </c>
      <c r="B6051" s="151" t="s">
        <v>12142</v>
      </c>
      <c r="C6051" s="151" t="s">
        <v>2167</v>
      </c>
      <c r="D6051" s="152" t="s">
        <v>7387</v>
      </c>
    </row>
    <row r="6052" spans="1:4" x14ac:dyDescent="0.3">
      <c r="A6052" s="151">
        <v>101870</v>
      </c>
      <c r="B6052" s="151" t="s">
        <v>12143</v>
      </c>
      <c r="C6052" s="151" t="s">
        <v>2167</v>
      </c>
      <c r="D6052" s="152" t="s">
        <v>12144</v>
      </c>
    </row>
    <row r="6053" spans="1:4" x14ac:dyDescent="0.3">
      <c r="A6053" s="151">
        <v>102098</v>
      </c>
      <c r="B6053" s="151" t="s">
        <v>12145</v>
      </c>
      <c r="C6053" s="151" t="s">
        <v>2203</v>
      </c>
      <c r="D6053" s="152" t="s">
        <v>12146</v>
      </c>
    </row>
    <row r="6054" spans="1:4" x14ac:dyDescent="0.3">
      <c r="A6054" s="151">
        <v>102988</v>
      </c>
      <c r="B6054" s="151" t="s">
        <v>12147</v>
      </c>
      <c r="C6054" s="151" t="s">
        <v>2167</v>
      </c>
      <c r="D6054" s="152" t="s">
        <v>12148</v>
      </c>
    </row>
    <row r="6055" spans="1:4" x14ac:dyDescent="0.3">
      <c r="A6055" s="151">
        <v>100576</v>
      </c>
      <c r="B6055" s="151" t="s">
        <v>12149</v>
      </c>
      <c r="C6055" s="151" t="s">
        <v>2167</v>
      </c>
      <c r="D6055" s="152" t="s">
        <v>3570</v>
      </c>
    </row>
    <row r="6056" spans="1:4" x14ac:dyDescent="0.3">
      <c r="A6056" s="151">
        <v>100577</v>
      </c>
      <c r="B6056" s="151" t="s">
        <v>12150</v>
      </c>
      <c r="C6056" s="151" t="s">
        <v>2167</v>
      </c>
      <c r="D6056" s="152" t="s">
        <v>12151</v>
      </c>
    </row>
    <row r="6057" spans="1:4" x14ac:dyDescent="0.3">
      <c r="A6057" s="151">
        <v>105597</v>
      </c>
      <c r="B6057" s="151" t="s">
        <v>12152</v>
      </c>
      <c r="C6057" s="151" t="s">
        <v>2167</v>
      </c>
      <c r="D6057" s="152" t="s">
        <v>12153</v>
      </c>
    </row>
    <row r="6058" spans="1:4" x14ac:dyDescent="0.3">
      <c r="A6058" s="151">
        <v>105598</v>
      </c>
      <c r="B6058" s="151" t="s">
        <v>12154</v>
      </c>
      <c r="C6058" s="151" t="s">
        <v>2167</v>
      </c>
      <c r="D6058" s="152" t="s">
        <v>12155</v>
      </c>
    </row>
    <row r="6059" spans="1:4" x14ac:dyDescent="0.3">
      <c r="A6059" s="151">
        <v>96388</v>
      </c>
      <c r="B6059" s="151" t="s">
        <v>12156</v>
      </c>
      <c r="C6059" s="151" t="s">
        <v>2203</v>
      </c>
      <c r="D6059" s="152" t="s">
        <v>6075</v>
      </c>
    </row>
    <row r="6060" spans="1:4" x14ac:dyDescent="0.3">
      <c r="A6060" s="151">
        <v>96389</v>
      </c>
      <c r="B6060" s="151" t="s">
        <v>12157</v>
      </c>
      <c r="C6060" s="151" t="s">
        <v>2203</v>
      </c>
      <c r="D6060" s="152" t="s">
        <v>12158</v>
      </c>
    </row>
    <row r="6061" spans="1:4" x14ac:dyDescent="0.3">
      <c r="A6061" s="151">
        <v>96390</v>
      </c>
      <c r="B6061" s="151" t="s">
        <v>12159</v>
      </c>
      <c r="C6061" s="151" t="s">
        <v>2203</v>
      </c>
      <c r="D6061" s="152" t="s">
        <v>12160</v>
      </c>
    </row>
    <row r="6062" spans="1:4" x14ac:dyDescent="0.3">
      <c r="A6062" s="151">
        <v>96391</v>
      </c>
      <c r="B6062" s="151" t="s">
        <v>12161</v>
      </c>
      <c r="C6062" s="151" t="s">
        <v>2203</v>
      </c>
      <c r="D6062" s="152" t="s">
        <v>12162</v>
      </c>
    </row>
    <row r="6063" spans="1:4" x14ac:dyDescent="0.3">
      <c r="A6063" s="151">
        <v>96392</v>
      </c>
      <c r="B6063" s="151" t="s">
        <v>12163</v>
      </c>
      <c r="C6063" s="151" t="s">
        <v>2203</v>
      </c>
      <c r="D6063" s="152" t="s">
        <v>12164</v>
      </c>
    </row>
    <row r="6064" spans="1:4" x14ac:dyDescent="0.3">
      <c r="A6064" s="151">
        <v>96396</v>
      </c>
      <c r="B6064" s="151" t="s">
        <v>12165</v>
      </c>
      <c r="C6064" s="151" t="s">
        <v>2203</v>
      </c>
      <c r="D6064" s="152" t="s">
        <v>12166</v>
      </c>
    </row>
    <row r="6065" spans="1:4" x14ac:dyDescent="0.3">
      <c r="A6065" s="151">
        <v>96397</v>
      </c>
      <c r="B6065" s="151" t="s">
        <v>12167</v>
      </c>
      <c r="C6065" s="151" t="s">
        <v>2203</v>
      </c>
      <c r="D6065" s="152" t="s">
        <v>12168</v>
      </c>
    </row>
    <row r="6066" spans="1:4" x14ac:dyDescent="0.3">
      <c r="A6066" s="151">
        <v>96398</v>
      </c>
      <c r="B6066" s="151" t="s">
        <v>12169</v>
      </c>
      <c r="C6066" s="151" t="s">
        <v>2203</v>
      </c>
      <c r="D6066" s="152" t="s">
        <v>12170</v>
      </c>
    </row>
    <row r="6067" spans="1:4" x14ac:dyDescent="0.3">
      <c r="A6067" s="151">
        <v>96399</v>
      </c>
      <c r="B6067" s="151" t="s">
        <v>12171</v>
      </c>
      <c r="C6067" s="151" t="s">
        <v>2203</v>
      </c>
      <c r="D6067" s="152" t="s">
        <v>12172</v>
      </c>
    </row>
    <row r="6068" spans="1:4" x14ac:dyDescent="0.3">
      <c r="A6068" s="151">
        <v>96400</v>
      </c>
      <c r="B6068" s="151" t="s">
        <v>12173</v>
      </c>
      <c r="C6068" s="151" t="s">
        <v>2203</v>
      </c>
      <c r="D6068" s="152" t="s">
        <v>12174</v>
      </c>
    </row>
    <row r="6069" spans="1:4" x14ac:dyDescent="0.3">
      <c r="A6069" s="151">
        <v>100564</v>
      </c>
      <c r="B6069" s="151" t="s">
        <v>12175</v>
      </c>
      <c r="C6069" s="151" t="s">
        <v>2203</v>
      </c>
      <c r="D6069" s="152" t="s">
        <v>8018</v>
      </c>
    </row>
    <row r="6070" spans="1:4" x14ac:dyDescent="0.3">
      <c r="A6070" s="151">
        <v>100565</v>
      </c>
      <c r="B6070" s="151" t="s">
        <v>12176</v>
      </c>
      <c r="C6070" s="151" t="s">
        <v>2203</v>
      </c>
      <c r="D6070" s="152" t="s">
        <v>12177</v>
      </c>
    </row>
    <row r="6071" spans="1:4" x14ac:dyDescent="0.3">
      <c r="A6071" s="151">
        <v>100566</v>
      </c>
      <c r="B6071" s="151" t="s">
        <v>12178</v>
      </c>
      <c r="C6071" s="151" t="s">
        <v>2203</v>
      </c>
      <c r="D6071" s="152" t="s">
        <v>12179</v>
      </c>
    </row>
    <row r="6072" spans="1:4" x14ac:dyDescent="0.3">
      <c r="A6072" s="151">
        <v>100567</v>
      </c>
      <c r="B6072" s="151" t="s">
        <v>12180</v>
      </c>
      <c r="C6072" s="151" t="s">
        <v>2203</v>
      </c>
      <c r="D6072" s="152" t="s">
        <v>12181</v>
      </c>
    </row>
    <row r="6073" spans="1:4" x14ac:dyDescent="0.3">
      <c r="A6073" s="151">
        <v>100568</v>
      </c>
      <c r="B6073" s="151" t="s">
        <v>12182</v>
      </c>
      <c r="C6073" s="151" t="s">
        <v>2203</v>
      </c>
      <c r="D6073" s="152" t="s">
        <v>12183</v>
      </c>
    </row>
    <row r="6074" spans="1:4" x14ac:dyDescent="0.3">
      <c r="A6074" s="151">
        <v>100569</v>
      </c>
      <c r="B6074" s="151" t="s">
        <v>12184</v>
      </c>
      <c r="C6074" s="151" t="s">
        <v>2203</v>
      </c>
      <c r="D6074" s="152" t="s">
        <v>12185</v>
      </c>
    </row>
    <row r="6075" spans="1:4" x14ac:dyDescent="0.3">
      <c r="A6075" s="151">
        <v>100570</v>
      </c>
      <c r="B6075" s="151" t="s">
        <v>12186</v>
      </c>
      <c r="C6075" s="151" t="s">
        <v>2203</v>
      </c>
      <c r="D6075" s="152" t="s">
        <v>12187</v>
      </c>
    </row>
    <row r="6076" spans="1:4" x14ac:dyDescent="0.3">
      <c r="A6076" s="151">
        <v>100571</v>
      </c>
      <c r="B6076" s="151" t="s">
        <v>12188</v>
      </c>
      <c r="C6076" s="151" t="s">
        <v>2203</v>
      </c>
      <c r="D6076" s="152" t="s">
        <v>12189</v>
      </c>
    </row>
    <row r="6077" spans="1:4" x14ac:dyDescent="0.3">
      <c r="A6077" s="151">
        <v>100572</v>
      </c>
      <c r="B6077" s="151" t="s">
        <v>12190</v>
      </c>
      <c r="C6077" s="151" t="s">
        <v>2203</v>
      </c>
      <c r="D6077" s="152" t="s">
        <v>12191</v>
      </c>
    </row>
    <row r="6078" spans="1:4" x14ac:dyDescent="0.3">
      <c r="A6078" s="151">
        <v>100573</v>
      </c>
      <c r="B6078" s="151" t="s">
        <v>12192</v>
      </c>
      <c r="C6078" s="151" t="s">
        <v>2203</v>
      </c>
      <c r="D6078" s="152" t="s">
        <v>12193</v>
      </c>
    </row>
    <row r="6079" spans="1:4" x14ac:dyDescent="0.3">
      <c r="A6079" s="151">
        <v>100574</v>
      </c>
      <c r="B6079" s="151" t="s">
        <v>12194</v>
      </c>
      <c r="C6079" s="151" t="s">
        <v>2203</v>
      </c>
      <c r="D6079" s="152" t="s">
        <v>2627</v>
      </c>
    </row>
    <row r="6080" spans="1:4" x14ac:dyDescent="0.3">
      <c r="A6080" s="151">
        <v>100575</v>
      </c>
      <c r="B6080" s="151" t="s">
        <v>12195</v>
      </c>
      <c r="C6080" s="151" t="s">
        <v>2167</v>
      </c>
      <c r="D6080" s="152" t="s">
        <v>12196</v>
      </c>
    </row>
    <row r="6081" spans="1:4" x14ac:dyDescent="0.3">
      <c r="A6081" s="151">
        <v>101767</v>
      </c>
      <c r="B6081" s="151" t="s">
        <v>12197</v>
      </c>
      <c r="C6081" s="151" t="s">
        <v>2203</v>
      </c>
      <c r="D6081" s="152" t="s">
        <v>2090</v>
      </c>
    </row>
    <row r="6082" spans="1:4" x14ac:dyDescent="0.3">
      <c r="A6082" s="151">
        <v>101768</v>
      </c>
      <c r="B6082" s="151" t="s">
        <v>12198</v>
      </c>
      <c r="C6082" s="151" t="s">
        <v>2203</v>
      </c>
      <c r="D6082" s="152" t="s">
        <v>2539</v>
      </c>
    </row>
    <row r="6083" spans="1:4" x14ac:dyDescent="0.3">
      <c r="A6083" s="151">
        <v>105566</v>
      </c>
      <c r="B6083" s="151" t="s">
        <v>12199</v>
      </c>
      <c r="C6083" s="151" t="s">
        <v>2203</v>
      </c>
      <c r="D6083" s="152" t="s">
        <v>11714</v>
      </c>
    </row>
    <row r="6084" spans="1:4" x14ac:dyDescent="0.3">
      <c r="A6084" s="151">
        <v>105567</v>
      </c>
      <c r="B6084" s="151" t="s">
        <v>12200</v>
      </c>
      <c r="C6084" s="151" t="s">
        <v>2203</v>
      </c>
      <c r="D6084" s="152" t="s">
        <v>3272</v>
      </c>
    </row>
    <row r="6085" spans="1:4" x14ac:dyDescent="0.3">
      <c r="A6085" s="151">
        <v>105568</v>
      </c>
      <c r="B6085" s="151" t="s">
        <v>12201</v>
      </c>
      <c r="C6085" s="151" t="s">
        <v>2203</v>
      </c>
      <c r="D6085" s="152" t="s">
        <v>6073</v>
      </c>
    </row>
    <row r="6086" spans="1:4" x14ac:dyDescent="0.3">
      <c r="A6086" s="151">
        <v>105569</v>
      </c>
      <c r="B6086" s="151" t="s">
        <v>12202</v>
      </c>
      <c r="C6086" s="151" t="s">
        <v>2203</v>
      </c>
      <c r="D6086" s="152" t="s">
        <v>1250</v>
      </c>
    </row>
    <row r="6087" spans="1:4" x14ac:dyDescent="0.3">
      <c r="A6087" s="151">
        <v>105570</v>
      </c>
      <c r="B6087" s="151" t="s">
        <v>12203</v>
      </c>
      <c r="C6087" s="151" t="s">
        <v>2203</v>
      </c>
      <c r="D6087" s="152" t="s">
        <v>8303</v>
      </c>
    </row>
    <row r="6088" spans="1:4" x14ac:dyDescent="0.3">
      <c r="A6088" s="151">
        <v>105571</v>
      </c>
      <c r="B6088" s="151" t="s">
        <v>12204</v>
      </c>
      <c r="C6088" s="151" t="s">
        <v>2203</v>
      </c>
      <c r="D6088" s="152" t="s">
        <v>12205</v>
      </c>
    </row>
    <row r="6089" spans="1:4" x14ac:dyDescent="0.3">
      <c r="A6089" s="151">
        <v>105572</v>
      </c>
      <c r="B6089" s="151" t="s">
        <v>12206</v>
      </c>
      <c r="C6089" s="151" t="s">
        <v>2203</v>
      </c>
      <c r="D6089" s="152" t="s">
        <v>12207</v>
      </c>
    </row>
    <row r="6090" spans="1:4" x14ac:dyDescent="0.3">
      <c r="A6090" s="151">
        <v>105573</v>
      </c>
      <c r="B6090" s="151" t="s">
        <v>12208</v>
      </c>
      <c r="C6090" s="151" t="s">
        <v>2203</v>
      </c>
      <c r="D6090" s="152" t="s">
        <v>12209</v>
      </c>
    </row>
    <row r="6091" spans="1:4" x14ac:dyDescent="0.3">
      <c r="A6091" s="151">
        <v>105574</v>
      </c>
      <c r="B6091" s="151" t="s">
        <v>12210</v>
      </c>
      <c r="C6091" s="151" t="s">
        <v>2203</v>
      </c>
      <c r="D6091" s="152" t="s">
        <v>12211</v>
      </c>
    </row>
    <row r="6092" spans="1:4" x14ac:dyDescent="0.3">
      <c r="A6092" s="151">
        <v>105575</v>
      </c>
      <c r="B6092" s="151" t="s">
        <v>12212</v>
      </c>
      <c r="C6092" s="151" t="s">
        <v>2203</v>
      </c>
      <c r="D6092" s="152" t="s">
        <v>12213</v>
      </c>
    </row>
    <row r="6093" spans="1:4" x14ac:dyDescent="0.3">
      <c r="A6093" s="151">
        <v>105576</v>
      </c>
      <c r="B6093" s="151" t="s">
        <v>12214</v>
      </c>
      <c r="C6093" s="151" t="s">
        <v>2203</v>
      </c>
      <c r="D6093" s="152" t="s">
        <v>12215</v>
      </c>
    </row>
    <row r="6094" spans="1:4" x14ac:dyDescent="0.3">
      <c r="A6094" s="151">
        <v>105577</v>
      </c>
      <c r="B6094" s="151" t="s">
        <v>12216</v>
      </c>
      <c r="C6094" s="151" t="s">
        <v>2203</v>
      </c>
      <c r="D6094" s="152" t="s">
        <v>12217</v>
      </c>
    </row>
    <row r="6095" spans="1:4" x14ac:dyDescent="0.3">
      <c r="A6095" s="151">
        <v>105578</v>
      </c>
      <c r="B6095" s="151" t="s">
        <v>12218</v>
      </c>
      <c r="C6095" s="151" t="s">
        <v>2203</v>
      </c>
      <c r="D6095" s="152" t="s">
        <v>12219</v>
      </c>
    </row>
    <row r="6096" spans="1:4" x14ac:dyDescent="0.3">
      <c r="A6096" s="151">
        <v>105579</v>
      </c>
      <c r="B6096" s="151" t="s">
        <v>12220</v>
      </c>
      <c r="C6096" s="151" t="s">
        <v>2203</v>
      </c>
      <c r="D6096" s="152" t="s">
        <v>12221</v>
      </c>
    </row>
    <row r="6097" spans="1:4" x14ac:dyDescent="0.3">
      <c r="A6097" s="151">
        <v>105580</v>
      </c>
      <c r="B6097" s="151" t="s">
        <v>12222</v>
      </c>
      <c r="C6097" s="151" t="s">
        <v>2203</v>
      </c>
      <c r="D6097" s="152" t="s">
        <v>12223</v>
      </c>
    </row>
    <row r="6098" spans="1:4" x14ac:dyDescent="0.3">
      <c r="A6098" s="151">
        <v>105581</v>
      </c>
      <c r="B6098" s="151" t="s">
        <v>12224</v>
      </c>
      <c r="C6098" s="151" t="s">
        <v>2203</v>
      </c>
      <c r="D6098" s="152" t="s">
        <v>10076</v>
      </c>
    </row>
    <row r="6099" spans="1:4" x14ac:dyDescent="0.3">
      <c r="A6099" s="151">
        <v>105582</v>
      </c>
      <c r="B6099" s="151" t="s">
        <v>12225</v>
      </c>
      <c r="C6099" s="151" t="s">
        <v>2203</v>
      </c>
      <c r="D6099" s="152" t="s">
        <v>12226</v>
      </c>
    </row>
    <row r="6100" spans="1:4" x14ac:dyDescent="0.3">
      <c r="A6100" s="151">
        <v>105585</v>
      </c>
      <c r="B6100" s="151" t="s">
        <v>12227</v>
      </c>
      <c r="C6100" s="151" t="s">
        <v>2203</v>
      </c>
      <c r="D6100" s="152" t="s">
        <v>12228</v>
      </c>
    </row>
    <row r="6101" spans="1:4" x14ac:dyDescent="0.3">
      <c r="A6101" s="151">
        <v>105586</v>
      </c>
      <c r="B6101" s="151" t="s">
        <v>12229</v>
      </c>
      <c r="C6101" s="151" t="s">
        <v>2203</v>
      </c>
      <c r="D6101" s="152" t="s">
        <v>12230</v>
      </c>
    </row>
    <row r="6102" spans="1:4" x14ac:dyDescent="0.3">
      <c r="A6102" s="151">
        <v>105587</v>
      </c>
      <c r="B6102" s="151" t="s">
        <v>12231</v>
      </c>
      <c r="C6102" s="151" t="s">
        <v>2203</v>
      </c>
      <c r="D6102" s="152" t="s">
        <v>12232</v>
      </c>
    </row>
    <row r="6103" spans="1:4" x14ac:dyDescent="0.3">
      <c r="A6103" s="151">
        <v>105588</v>
      </c>
      <c r="B6103" s="151" t="s">
        <v>12233</v>
      </c>
      <c r="C6103" s="151" t="s">
        <v>2203</v>
      </c>
      <c r="D6103" s="152" t="s">
        <v>12234</v>
      </c>
    </row>
    <row r="6104" spans="1:4" x14ac:dyDescent="0.3">
      <c r="A6104" s="151">
        <v>105589</v>
      </c>
      <c r="B6104" s="151" t="s">
        <v>12235</v>
      </c>
      <c r="C6104" s="151" t="s">
        <v>2203</v>
      </c>
      <c r="D6104" s="152" t="s">
        <v>12236</v>
      </c>
    </row>
    <row r="6105" spans="1:4" x14ac:dyDescent="0.3">
      <c r="A6105" s="151">
        <v>105592</v>
      </c>
      <c r="B6105" s="151" t="s">
        <v>12237</v>
      </c>
      <c r="C6105" s="151" t="s">
        <v>2203</v>
      </c>
      <c r="D6105" s="152" t="s">
        <v>12238</v>
      </c>
    </row>
    <row r="6106" spans="1:4" x14ac:dyDescent="0.3">
      <c r="A6106" s="151">
        <v>105593</v>
      </c>
      <c r="B6106" s="151" t="s">
        <v>12239</v>
      </c>
      <c r="C6106" s="151" t="s">
        <v>2203</v>
      </c>
      <c r="D6106" s="152" t="s">
        <v>12240</v>
      </c>
    </row>
    <row r="6107" spans="1:4" x14ac:dyDescent="0.3">
      <c r="A6107" s="151">
        <v>105594</v>
      </c>
      <c r="B6107" s="151" t="s">
        <v>12241</v>
      </c>
      <c r="C6107" s="151" t="s">
        <v>2203</v>
      </c>
      <c r="D6107" s="152" t="s">
        <v>12242</v>
      </c>
    </row>
    <row r="6108" spans="1:4" x14ac:dyDescent="0.3">
      <c r="A6108" s="151">
        <v>105595</v>
      </c>
      <c r="B6108" s="151" t="s">
        <v>12243</v>
      </c>
      <c r="C6108" s="151" t="s">
        <v>2203</v>
      </c>
      <c r="D6108" s="152" t="s">
        <v>7589</v>
      </c>
    </row>
    <row r="6109" spans="1:4" x14ac:dyDescent="0.3">
      <c r="A6109" s="151">
        <v>105596</v>
      </c>
      <c r="B6109" s="151" t="s">
        <v>12244</v>
      </c>
      <c r="C6109" s="151" t="s">
        <v>2203</v>
      </c>
      <c r="D6109" s="152" t="s">
        <v>12245</v>
      </c>
    </row>
    <row r="6110" spans="1:4" x14ac:dyDescent="0.3">
      <c r="A6110" s="151">
        <v>105623</v>
      </c>
      <c r="B6110" s="151" t="s">
        <v>12246</v>
      </c>
      <c r="C6110" s="151" t="s">
        <v>2203</v>
      </c>
      <c r="D6110" s="152" t="s">
        <v>12247</v>
      </c>
    </row>
    <row r="6111" spans="1:4" x14ac:dyDescent="0.3">
      <c r="A6111" s="151">
        <v>105624</v>
      </c>
      <c r="B6111" s="151" t="s">
        <v>12248</v>
      </c>
      <c r="C6111" s="151" t="s">
        <v>2203</v>
      </c>
      <c r="D6111" s="152" t="s">
        <v>12249</v>
      </c>
    </row>
    <row r="6112" spans="1:4" x14ac:dyDescent="0.3">
      <c r="A6112" s="151">
        <v>105625</v>
      </c>
      <c r="B6112" s="151" t="s">
        <v>12250</v>
      </c>
      <c r="C6112" s="151" t="s">
        <v>2203</v>
      </c>
      <c r="D6112" s="152" t="s">
        <v>12251</v>
      </c>
    </row>
    <row r="6113" spans="1:4" x14ac:dyDescent="0.3">
      <c r="A6113" s="151">
        <v>105626</v>
      </c>
      <c r="B6113" s="151" t="s">
        <v>12252</v>
      </c>
      <c r="C6113" s="151" t="s">
        <v>2203</v>
      </c>
      <c r="D6113" s="152" t="s">
        <v>12253</v>
      </c>
    </row>
    <row r="6114" spans="1:4" x14ac:dyDescent="0.3">
      <c r="A6114" s="151">
        <v>105627</v>
      </c>
      <c r="B6114" s="151" t="s">
        <v>12254</v>
      </c>
      <c r="C6114" s="151" t="s">
        <v>2203</v>
      </c>
      <c r="D6114" s="152" t="s">
        <v>12255</v>
      </c>
    </row>
    <row r="6115" spans="1:4" x14ac:dyDescent="0.3">
      <c r="A6115" s="151">
        <v>105628</v>
      </c>
      <c r="B6115" s="151" t="s">
        <v>12256</v>
      </c>
      <c r="C6115" s="151" t="s">
        <v>2203</v>
      </c>
      <c r="D6115" s="152" t="s">
        <v>12257</v>
      </c>
    </row>
    <row r="6116" spans="1:4" x14ac:dyDescent="0.3">
      <c r="A6116" s="151">
        <v>105629</v>
      </c>
      <c r="B6116" s="151" t="s">
        <v>12258</v>
      </c>
      <c r="C6116" s="151" t="s">
        <v>2203</v>
      </c>
      <c r="D6116" s="152" t="s">
        <v>12259</v>
      </c>
    </row>
    <row r="6117" spans="1:4" x14ac:dyDescent="0.3">
      <c r="A6117" s="151">
        <v>105630</v>
      </c>
      <c r="B6117" s="151" t="s">
        <v>12260</v>
      </c>
      <c r="C6117" s="151" t="s">
        <v>2203</v>
      </c>
      <c r="D6117" s="152" t="s">
        <v>8602</v>
      </c>
    </row>
    <row r="6118" spans="1:4" x14ac:dyDescent="0.3">
      <c r="A6118" s="151">
        <v>105631</v>
      </c>
      <c r="B6118" s="151" t="s">
        <v>12261</v>
      </c>
      <c r="C6118" s="151" t="s">
        <v>2203</v>
      </c>
      <c r="D6118" s="152" t="s">
        <v>12262</v>
      </c>
    </row>
    <row r="6119" spans="1:4" x14ac:dyDescent="0.3">
      <c r="A6119" s="151">
        <v>105632</v>
      </c>
      <c r="B6119" s="151" t="s">
        <v>12263</v>
      </c>
      <c r="C6119" s="151" t="s">
        <v>2203</v>
      </c>
      <c r="D6119" s="152" t="s">
        <v>12264</v>
      </c>
    </row>
    <row r="6120" spans="1:4" x14ac:dyDescent="0.3">
      <c r="A6120" s="151">
        <v>105633</v>
      </c>
      <c r="B6120" s="151" t="s">
        <v>12265</v>
      </c>
      <c r="C6120" s="151" t="s">
        <v>2203</v>
      </c>
      <c r="D6120" s="152" t="s">
        <v>12266</v>
      </c>
    </row>
    <row r="6121" spans="1:4" x14ac:dyDescent="0.3">
      <c r="A6121" s="151">
        <v>105634</v>
      </c>
      <c r="B6121" s="151" t="s">
        <v>12267</v>
      </c>
      <c r="C6121" s="151" t="s">
        <v>2203</v>
      </c>
      <c r="D6121" s="152" t="s">
        <v>3054</v>
      </c>
    </row>
    <row r="6122" spans="1:4" x14ac:dyDescent="0.3">
      <c r="A6122" s="151">
        <v>105635</v>
      </c>
      <c r="B6122" s="151" t="s">
        <v>12268</v>
      </c>
      <c r="C6122" s="151" t="s">
        <v>2203</v>
      </c>
      <c r="D6122" s="152" t="s">
        <v>9766</v>
      </c>
    </row>
    <row r="6123" spans="1:4" x14ac:dyDescent="0.3">
      <c r="A6123" s="151">
        <v>105636</v>
      </c>
      <c r="B6123" s="151" t="s">
        <v>12269</v>
      </c>
      <c r="C6123" s="151" t="s">
        <v>2203</v>
      </c>
      <c r="D6123" s="152" t="s">
        <v>12270</v>
      </c>
    </row>
    <row r="6124" spans="1:4" x14ac:dyDescent="0.3">
      <c r="A6124" s="151">
        <v>105657</v>
      </c>
      <c r="B6124" s="151" t="s">
        <v>12271</v>
      </c>
      <c r="C6124" s="151" t="s">
        <v>2203</v>
      </c>
      <c r="D6124" s="152" t="s">
        <v>12272</v>
      </c>
    </row>
    <row r="6125" spans="1:4" x14ac:dyDescent="0.3">
      <c r="A6125" s="151">
        <v>105658</v>
      </c>
      <c r="B6125" s="151" t="s">
        <v>12273</v>
      </c>
      <c r="C6125" s="151" t="s">
        <v>2203</v>
      </c>
      <c r="D6125" s="152" t="s">
        <v>12274</v>
      </c>
    </row>
    <row r="6126" spans="1:4" x14ac:dyDescent="0.3">
      <c r="A6126" s="151">
        <v>105659</v>
      </c>
      <c r="B6126" s="151" t="s">
        <v>12275</v>
      </c>
      <c r="C6126" s="151" t="s">
        <v>2203</v>
      </c>
      <c r="D6126" s="152" t="s">
        <v>12276</v>
      </c>
    </row>
    <row r="6127" spans="1:4" x14ac:dyDescent="0.3">
      <c r="A6127" s="151">
        <v>105660</v>
      </c>
      <c r="B6127" s="151" t="s">
        <v>12277</v>
      </c>
      <c r="C6127" s="151" t="s">
        <v>2203</v>
      </c>
      <c r="D6127" s="152" t="s">
        <v>12278</v>
      </c>
    </row>
    <row r="6128" spans="1:4" x14ac:dyDescent="0.3">
      <c r="A6128" s="151">
        <v>105661</v>
      </c>
      <c r="B6128" s="151" t="s">
        <v>12279</v>
      </c>
      <c r="C6128" s="151" t="s">
        <v>2203</v>
      </c>
      <c r="D6128" s="152" t="s">
        <v>12280</v>
      </c>
    </row>
    <row r="6129" spans="1:4" x14ac:dyDescent="0.3">
      <c r="A6129" s="151">
        <v>105662</v>
      </c>
      <c r="B6129" s="151" t="s">
        <v>12281</v>
      </c>
      <c r="C6129" s="151" t="s">
        <v>2203</v>
      </c>
      <c r="D6129" s="152" t="s">
        <v>12282</v>
      </c>
    </row>
    <row r="6130" spans="1:4" x14ac:dyDescent="0.3">
      <c r="A6130" s="151">
        <v>105663</v>
      </c>
      <c r="B6130" s="151" t="s">
        <v>12283</v>
      </c>
      <c r="C6130" s="151" t="s">
        <v>2203</v>
      </c>
      <c r="D6130" s="152" t="s">
        <v>12284</v>
      </c>
    </row>
    <row r="6131" spans="1:4" x14ac:dyDescent="0.3">
      <c r="A6131" s="151">
        <v>105664</v>
      </c>
      <c r="B6131" s="151" t="s">
        <v>12285</v>
      </c>
      <c r="C6131" s="151" t="s">
        <v>2203</v>
      </c>
      <c r="D6131" s="152" t="s">
        <v>12286</v>
      </c>
    </row>
    <row r="6132" spans="1:4" x14ac:dyDescent="0.3">
      <c r="A6132" s="151">
        <v>105665</v>
      </c>
      <c r="B6132" s="151" t="s">
        <v>12287</v>
      </c>
      <c r="C6132" s="151" t="s">
        <v>2203</v>
      </c>
      <c r="D6132" s="152" t="s">
        <v>12288</v>
      </c>
    </row>
    <row r="6133" spans="1:4" x14ac:dyDescent="0.3">
      <c r="A6133" s="151">
        <v>105666</v>
      </c>
      <c r="B6133" s="151" t="s">
        <v>12289</v>
      </c>
      <c r="C6133" s="151" t="s">
        <v>2203</v>
      </c>
      <c r="D6133" s="152" t="s">
        <v>12290</v>
      </c>
    </row>
    <row r="6134" spans="1:4" x14ac:dyDescent="0.3">
      <c r="A6134" s="151">
        <v>105667</v>
      </c>
      <c r="B6134" s="151" t="s">
        <v>12291</v>
      </c>
      <c r="C6134" s="151" t="s">
        <v>2203</v>
      </c>
      <c r="D6134" s="152" t="s">
        <v>5741</v>
      </c>
    </row>
    <row r="6135" spans="1:4" x14ac:dyDescent="0.3">
      <c r="A6135" s="151">
        <v>105668</v>
      </c>
      <c r="B6135" s="151" t="s">
        <v>12292</v>
      </c>
      <c r="C6135" s="151" t="s">
        <v>2203</v>
      </c>
      <c r="D6135" s="152" t="s">
        <v>12293</v>
      </c>
    </row>
    <row r="6136" spans="1:4" x14ac:dyDescent="0.3">
      <c r="A6136" s="151">
        <v>105669</v>
      </c>
      <c r="B6136" s="151" t="s">
        <v>12294</v>
      </c>
      <c r="C6136" s="151" t="s">
        <v>2203</v>
      </c>
      <c r="D6136" s="152" t="s">
        <v>12295</v>
      </c>
    </row>
    <row r="6137" spans="1:4" x14ac:dyDescent="0.3">
      <c r="A6137" s="151">
        <v>105670</v>
      </c>
      <c r="B6137" s="151" t="s">
        <v>12296</v>
      </c>
      <c r="C6137" s="151" t="s">
        <v>2203</v>
      </c>
      <c r="D6137" s="152" t="s">
        <v>12297</v>
      </c>
    </row>
    <row r="6138" spans="1:4" x14ac:dyDescent="0.3">
      <c r="A6138" s="151">
        <v>105671</v>
      </c>
      <c r="B6138" s="151" t="s">
        <v>12298</v>
      </c>
      <c r="C6138" s="151" t="s">
        <v>2203</v>
      </c>
      <c r="D6138" s="152" t="s">
        <v>12299</v>
      </c>
    </row>
    <row r="6139" spans="1:4" x14ac:dyDescent="0.3">
      <c r="A6139" s="151">
        <v>105690</v>
      </c>
      <c r="B6139" s="151" t="s">
        <v>12300</v>
      </c>
      <c r="C6139" s="151" t="s">
        <v>2203</v>
      </c>
      <c r="D6139" s="152" t="s">
        <v>12301</v>
      </c>
    </row>
    <row r="6140" spans="1:4" x14ac:dyDescent="0.3">
      <c r="A6140" s="151">
        <v>105691</v>
      </c>
      <c r="B6140" s="151" t="s">
        <v>12302</v>
      </c>
      <c r="C6140" s="151" t="s">
        <v>2203</v>
      </c>
      <c r="D6140" s="152" t="s">
        <v>12303</v>
      </c>
    </row>
    <row r="6141" spans="1:4" x14ac:dyDescent="0.3">
      <c r="A6141" s="151">
        <v>105692</v>
      </c>
      <c r="B6141" s="151" t="s">
        <v>12304</v>
      </c>
      <c r="C6141" s="151" t="s">
        <v>2203</v>
      </c>
      <c r="D6141" s="152" t="s">
        <v>12305</v>
      </c>
    </row>
    <row r="6142" spans="1:4" x14ac:dyDescent="0.3">
      <c r="A6142" s="151">
        <v>105693</v>
      </c>
      <c r="B6142" s="151" t="s">
        <v>12306</v>
      </c>
      <c r="C6142" s="151" t="s">
        <v>2203</v>
      </c>
      <c r="D6142" s="152" t="s">
        <v>12307</v>
      </c>
    </row>
    <row r="6143" spans="1:4" x14ac:dyDescent="0.3">
      <c r="A6143" s="151">
        <v>105694</v>
      </c>
      <c r="B6143" s="151" t="s">
        <v>12308</v>
      </c>
      <c r="C6143" s="151" t="s">
        <v>2203</v>
      </c>
      <c r="D6143" s="152" t="s">
        <v>12309</v>
      </c>
    </row>
    <row r="6144" spans="1:4" x14ac:dyDescent="0.3">
      <c r="A6144" s="151">
        <v>105695</v>
      </c>
      <c r="B6144" s="151" t="s">
        <v>12310</v>
      </c>
      <c r="C6144" s="151" t="s">
        <v>2203</v>
      </c>
      <c r="D6144" s="152" t="s">
        <v>12311</v>
      </c>
    </row>
    <row r="6145" spans="1:4" x14ac:dyDescent="0.3">
      <c r="A6145" s="151">
        <v>105696</v>
      </c>
      <c r="B6145" s="151" t="s">
        <v>12312</v>
      </c>
      <c r="C6145" s="151" t="s">
        <v>2203</v>
      </c>
      <c r="D6145" s="152" t="s">
        <v>12313</v>
      </c>
    </row>
    <row r="6146" spans="1:4" x14ac:dyDescent="0.3">
      <c r="A6146" s="151">
        <v>105697</v>
      </c>
      <c r="B6146" s="151" t="s">
        <v>12314</v>
      </c>
      <c r="C6146" s="151" t="s">
        <v>2203</v>
      </c>
      <c r="D6146" s="152" t="s">
        <v>12315</v>
      </c>
    </row>
    <row r="6147" spans="1:4" x14ac:dyDescent="0.3">
      <c r="A6147" s="151">
        <v>105698</v>
      </c>
      <c r="B6147" s="151" t="s">
        <v>12316</v>
      </c>
      <c r="C6147" s="151" t="s">
        <v>2203</v>
      </c>
      <c r="D6147" s="152" t="s">
        <v>12317</v>
      </c>
    </row>
    <row r="6148" spans="1:4" x14ac:dyDescent="0.3">
      <c r="A6148" s="151">
        <v>105699</v>
      </c>
      <c r="B6148" s="151" t="s">
        <v>12318</v>
      </c>
      <c r="C6148" s="151" t="s">
        <v>2203</v>
      </c>
      <c r="D6148" s="152" t="s">
        <v>12319</v>
      </c>
    </row>
    <row r="6149" spans="1:4" x14ac:dyDescent="0.3">
      <c r="A6149" s="151">
        <v>105700</v>
      </c>
      <c r="B6149" s="151" t="s">
        <v>12320</v>
      </c>
      <c r="C6149" s="151" t="s">
        <v>2203</v>
      </c>
      <c r="D6149" s="152" t="s">
        <v>12321</v>
      </c>
    </row>
    <row r="6150" spans="1:4" x14ac:dyDescent="0.3">
      <c r="A6150" s="151">
        <v>105701</v>
      </c>
      <c r="B6150" s="151" t="s">
        <v>12322</v>
      </c>
      <c r="C6150" s="151" t="s">
        <v>2203</v>
      </c>
      <c r="D6150" s="152" t="s">
        <v>12323</v>
      </c>
    </row>
    <row r="6151" spans="1:4" x14ac:dyDescent="0.3">
      <c r="A6151" s="151">
        <v>105702</v>
      </c>
      <c r="B6151" s="151" t="s">
        <v>12324</v>
      </c>
      <c r="C6151" s="151" t="s">
        <v>2203</v>
      </c>
      <c r="D6151" s="152" t="s">
        <v>12104</v>
      </c>
    </row>
    <row r="6152" spans="1:4" x14ac:dyDescent="0.3">
      <c r="A6152" s="151">
        <v>105703</v>
      </c>
      <c r="B6152" s="151" t="s">
        <v>12325</v>
      </c>
      <c r="C6152" s="151" t="s">
        <v>2203</v>
      </c>
      <c r="D6152" s="152" t="s">
        <v>12326</v>
      </c>
    </row>
    <row r="6153" spans="1:4" x14ac:dyDescent="0.3">
      <c r="A6153" s="151">
        <v>105704</v>
      </c>
      <c r="B6153" s="151" t="s">
        <v>12327</v>
      </c>
      <c r="C6153" s="151" t="s">
        <v>2203</v>
      </c>
      <c r="D6153" s="152" t="s">
        <v>12328</v>
      </c>
    </row>
    <row r="6154" spans="1:4" x14ac:dyDescent="0.3">
      <c r="A6154" s="151">
        <v>105710</v>
      </c>
      <c r="B6154" s="151" t="s">
        <v>12329</v>
      </c>
      <c r="C6154" s="151" t="s">
        <v>2203</v>
      </c>
      <c r="D6154" s="152" t="s">
        <v>12330</v>
      </c>
    </row>
    <row r="6155" spans="1:4" x14ac:dyDescent="0.3">
      <c r="A6155" s="151">
        <v>105711</v>
      </c>
      <c r="B6155" s="151" t="s">
        <v>12331</v>
      </c>
      <c r="C6155" s="151" t="s">
        <v>2203</v>
      </c>
      <c r="D6155" s="152" t="s">
        <v>12332</v>
      </c>
    </row>
    <row r="6156" spans="1:4" x14ac:dyDescent="0.3">
      <c r="A6156" s="151">
        <v>105712</v>
      </c>
      <c r="B6156" s="151" t="s">
        <v>12333</v>
      </c>
      <c r="C6156" s="151" t="s">
        <v>2203</v>
      </c>
      <c r="D6156" s="152" t="s">
        <v>11995</v>
      </c>
    </row>
    <row r="6157" spans="1:4" x14ac:dyDescent="0.3">
      <c r="A6157" s="151">
        <v>105718</v>
      </c>
      <c r="B6157" s="151" t="s">
        <v>12334</v>
      </c>
      <c r="C6157" s="151" t="s">
        <v>2203</v>
      </c>
      <c r="D6157" s="152" t="s">
        <v>12335</v>
      </c>
    </row>
    <row r="6158" spans="1:4" x14ac:dyDescent="0.3">
      <c r="A6158" s="151">
        <v>105727</v>
      </c>
      <c r="B6158" s="151" t="s">
        <v>12336</v>
      </c>
      <c r="C6158" s="151" t="s">
        <v>2203</v>
      </c>
      <c r="D6158" s="152" t="s">
        <v>12337</v>
      </c>
    </row>
    <row r="6159" spans="1:4" x14ac:dyDescent="0.3">
      <c r="A6159" s="151">
        <v>105728</v>
      </c>
      <c r="B6159" s="151" t="s">
        <v>12338</v>
      </c>
      <c r="C6159" s="151" t="s">
        <v>2203</v>
      </c>
      <c r="D6159" s="152" t="s">
        <v>12339</v>
      </c>
    </row>
    <row r="6160" spans="1:4" x14ac:dyDescent="0.3">
      <c r="A6160" s="151">
        <v>105729</v>
      </c>
      <c r="B6160" s="151" t="s">
        <v>12340</v>
      </c>
      <c r="C6160" s="151" t="s">
        <v>2203</v>
      </c>
      <c r="D6160" s="152" t="s">
        <v>12341</v>
      </c>
    </row>
    <row r="6161" spans="1:4" x14ac:dyDescent="0.3">
      <c r="A6161" s="151">
        <v>105730</v>
      </c>
      <c r="B6161" s="151" t="s">
        <v>12342</v>
      </c>
      <c r="C6161" s="151" t="s">
        <v>2203</v>
      </c>
      <c r="D6161" s="152" t="s">
        <v>12343</v>
      </c>
    </row>
    <row r="6162" spans="1:4" x14ac:dyDescent="0.3">
      <c r="A6162" s="151">
        <v>105731</v>
      </c>
      <c r="B6162" s="151" t="s">
        <v>12344</v>
      </c>
      <c r="C6162" s="151" t="s">
        <v>2203</v>
      </c>
      <c r="D6162" s="152" t="s">
        <v>12345</v>
      </c>
    </row>
    <row r="6163" spans="1:4" x14ac:dyDescent="0.3">
      <c r="A6163" s="151">
        <v>105732</v>
      </c>
      <c r="B6163" s="151" t="s">
        <v>12346</v>
      </c>
      <c r="C6163" s="151" t="s">
        <v>2203</v>
      </c>
      <c r="D6163" s="152" t="s">
        <v>12347</v>
      </c>
    </row>
    <row r="6164" spans="1:4" x14ac:dyDescent="0.3">
      <c r="A6164" s="151">
        <v>105733</v>
      </c>
      <c r="B6164" s="151" t="s">
        <v>12348</v>
      </c>
      <c r="C6164" s="151" t="s">
        <v>2203</v>
      </c>
      <c r="D6164" s="152" t="s">
        <v>12349</v>
      </c>
    </row>
    <row r="6165" spans="1:4" x14ac:dyDescent="0.3">
      <c r="A6165" s="151">
        <v>105734</v>
      </c>
      <c r="B6165" s="151" t="s">
        <v>12350</v>
      </c>
      <c r="C6165" s="151" t="s">
        <v>2203</v>
      </c>
      <c r="D6165" s="152" t="s">
        <v>12351</v>
      </c>
    </row>
    <row r="6166" spans="1:4" x14ac:dyDescent="0.3">
      <c r="A6166" s="151">
        <v>105735</v>
      </c>
      <c r="B6166" s="151" t="s">
        <v>12352</v>
      </c>
      <c r="C6166" s="151" t="s">
        <v>2203</v>
      </c>
      <c r="D6166" s="152" t="s">
        <v>12353</v>
      </c>
    </row>
    <row r="6167" spans="1:4" x14ac:dyDescent="0.3">
      <c r="A6167" s="151">
        <v>105736</v>
      </c>
      <c r="B6167" s="151" t="s">
        <v>12354</v>
      </c>
      <c r="C6167" s="151" t="s">
        <v>2203</v>
      </c>
      <c r="D6167" s="152" t="s">
        <v>12355</v>
      </c>
    </row>
    <row r="6168" spans="1:4" x14ac:dyDescent="0.3">
      <c r="A6168" s="151">
        <v>105737</v>
      </c>
      <c r="B6168" s="151" t="s">
        <v>12356</v>
      </c>
      <c r="C6168" s="151" t="s">
        <v>2203</v>
      </c>
      <c r="D6168" s="152" t="s">
        <v>12357</v>
      </c>
    </row>
    <row r="6169" spans="1:4" x14ac:dyDescent="0.3">
      <c r="A6169" s="151">
        <v>105738</v>
      </c>
      <c r="B6169" s="151" t="s">
        <v>12358</v>
      </c>
      <c r="C6169" s="151" t="s">
        <v>2203</v>
      </c>
      <c r="D6169" s="152" t="s">
        <v>12359</v>
      </c>
    </row>
    <row r="6170" spans="1:4" x14ac:dyDescent="0.3">
      <c r="A6170" s="151">
        <v>105739</v>
      </c>
      <c r="B6170" s="151" t="s">
        <v>12360</v>
      </c>
      <c r="C6170" s="151" t="s">
        <v>2203</v>
      </c>
      <c r="D6170" s="152" t="s">
        <v>12361</v>
      </c>
    </row>
    <row r="6171" spans="1:4" x14ac:dyDescent="0.3">
      <c r="A6171" s="151">
        <v>105740</v>
      </c>
      <c r="B6171" s="151" t="s">
        <v>12362</v>
      </c>
      <c r="C6171" s="151" t="s">
        <v>2203</v>
      </c>
      <c r="D6171" s="152" t="s">
        <v>12363</v>
      </c>
    </row>
    <row r="6172" spans="1:4" x14ac:dyDescent="0.3">
      <c r="A6172" s="151">
        <v>105741</v>
      </c>
      <c r="B6172" s="151" t="s">
        <v>12364</v>
      </c>
      <c r="C6172" s="151" t="s">
        <v>2203</v>
      </c>
      <c r="D6172" s="152" t="s">
        <v>12365</v>
      </c>
    </row>
    <row r="6173" spans="1:4" x14ac:dyDescent="0.3">
      <c r="A6173" s="151">
        <v>105742</v>
      </c>
      <c r="B6173" s="151" t="s">
        <v>12366</v>
      </c>
      <c r="C6173" s="151" t="s">
        <v>2203</v>
      </c>
      <c r="D6173" s="152" t="s">
        <v>12367</v>
      </c>
    </row>
    <row r="6174" spans="1:4" x14ac:dyDescent="0.3">
      <c r="A6174" s="151">
        <v>105743</v>
      </c>
      <c r="B6174" s="151" t="s">
        <v>12368</v>
      </c>
      <c r="C6174" s="151" t="s">
        <v>2203</v>
      </c>
      <c r="D6174" s="152" t="s">
        <v>12369</v>
      </c>
    </row>
    <row r="6175" spans="1:4" x14ac:dyDescent="0.3">
      <c r="A6175" s="151">
        <v>105744</v>
      </c>
      <c r="B6175" s="151" t="s">
        <v>12370</v>
      </c>
      <c r="C6175" s="151" t="s">
        <v>2203</v>
      </c>
      <c r="D6175" s="152" t="s">
        <v>12371</v>
      </c>
    </row>
    <row r="6176" spans="1:4" x14ac:dyDescent="0.3">
      <c r="A6176" s="151">
        <v>105745</v>
      </c>
      <c r="B6176" s="151" t="s">
        <v>12372</v>
      </c>
      <c r="C6176" s="151" t="s">
        <v>2203</v>
      </c>
      <c r="D6176" s="152" t="s">
        <v>12373</v>
      </c>
    </row>
    <row r="6177" spans="1:4" x14ac:dyDescent="0.3">
      <c r="A6177" s="151">
        <v>105746</v>
      </c>
      <c r="B6177" s="151" t="s">
        <v>12374</v>
      </c>
      <c r="C6177" s="151" t="s">
        <v>2203</v>
      </c>
      <c r="D6177" s="152" t="s">
        <v>12375</v>
      </c>
    </row>
    <row r="6178" spans="1:4" x14ac:dyDescent="0.3">
      <c r="A6178" s="151">
        <v>105747</v>
      </c>
      <c r="B6178" s="151" t="s">
        <v>12376</v>
      </c>
      <c r="C6178" s="151" t="s">
        <v>2203</v>
      </c>
      <c r="D6178" s="152" t="s">
        <v>12377</v>
      </c>
    </row>
    <row r="6179" spans="1:4" x14ac:dyDescent="0.3">
      <c r="A6179" s="151">
        <v>105748</v>
      </c>
      <c r="B6179" s="151" t="s">
        <v>12378</v>
      </c>
      <c r="C6179" s="151" t="s">
        <v>2203</v>
      </c>
      <c r="D6179" s="152" t="s">
        <v>12379</v>
      </c>
    </row>
    <row r="6180" spans="1:4" x14ac:dyDescent="0.3">
      <c r="A6180" s="151">
        <v>105749</v>
      </c>
      <c r="B6180" s="151" t="s">
        <v>12380</v>
      </c>
      <c r="C6180" s="151" t="s">
        <v>2203</v>
      </c>
      <c r="D6180" s="152" t="s">
        <v>12381</v>
      </c>
    </row>
    <row r="6181" spans="1:4" x14ac:dyDescent="0.3">
      <c r="A6181" s="151">
        <v>105750</v>
      </c>
      <c r="B6181" s="151" t="s">
        <v>12382</v>
      </c>
      <c r="C6181" s="151" t="s">
        <v>2203</v>
      </c>
      <c r="D6181" s="152" t="s">
        <v>4366</v>
      </c>
    </row>
    <row r="6182" spans="1:4" x14ac:dyDescent="0.3">
      <c r="A6182" s="151">
        <v>105751</v>
      </c>
      <c r="B6182" s="151" t="s">
        <v>12383</v>
      </c>
      <c r="C6182" s="151" t="s">
        <v>2203</v>
      </c>
      <c r="D6182" s="152" t="s">
        <v>12384</v>
      </c>
    </row>
    <row r="6183" spans="1:4" x14ac:dyDescent="0.3">
      <c r="A6183" s="151">
        <v>105752</v>
      </c>
      <c r="B6183" s="151" t="s">
        <v>12385</v>
      </c>
      <c r="C6183" s="151" t="s">
        <v>2203</v>
      </c>
      <c r="D6183" s="152" t="s">
        <v>12386</v>
      </c>
    </row>
    <row r="6184" spans="1:4" x14ac:dyDescent="0.3">
      <c r="A6184" s="151">
        <v>105753</v>
      </c>
      <c r="B6184" s="151" t="s">
        <v>12387</v>
      </c>
      <c r="C6184" s="151" t="s">
        <v>2203</v>
      </c>
      <c r="D6184" s="152" t="s">
        <v>12388</v>
      </c>
    </row>
    <row r="6185" spans="1:4" x14ac:dyDescent="0.3">
      <c r="A6185" s="151">
        <v>105754</v>
      </c>
      <c r="B6185" s="151" t="s">
        <v>12389</v>
      </c>
      <c r="C6185" s="151" t="s">
        <v>2203</v>
      </c>
      <c r="D6185" s="152" t="s">
        <v>12390</v>
      </c>
    </row>
    <row r="6186" spans="1:4" x14ac:dyDescent="0.3">
      <c r="A6186" s="151">
        <v>105755</v>
      </c>
      <c r="B6186" s="151" t="s">
        <v>12391</v>
      </c>
      <c r="C6186" s="151" t="s">
        <v>2203</v>
      </c>
      <c r="D6186" s="152" t="s">
        <v>12392</v>
      </c>
    </row>
    <row r="6187" spans="1:4" x14ac:dyDescent="0.3">
      <c r="A6187" s="151">
        <v>92391</v>
      </c>
      <c r="B6187" s="151" t="s">
        <v>12393</v>
      </c>
      <c r="C6187" s="151" t="s">
        <v>2167</v>
      </c>
      <c r="D6187" s="152" t="s">
        <v>12394</v>
      </c>
    </row>
    <row r="6188" spans="1:4" x14ac:dyDescent="0.3">
      <c r="A6188" s="151">
        <v>92392</v>
      </c>
      <c r="B6188" s="151" t="s">
        <v>12395</v>
      </c>
      <c r="C6188" s="151" t="s">
        <v>2167</v>
      </c>
      <c r="D6188" s="152" t="s">
        <v>12396</v>
      </c>
    </row>
    <row r="6189" spans="1:4" x14ac:dyDescent="0.3">
      <c r="A6189" s="151">
        <v>92393</v>
      </c>
      <c r="B6189" s="151" t="s">
        <v>12397</v>
      </c>
      <c r="C6189" s="151" t="s">
        <v>2167</v>
      </c>
      <c r="D6189" s="152" t="s">
        <v>12398</v>
      </c>
    </row>
    <row r="6190" spans="1:4" x14ac:dyDescent="0.3">
      <c r="A6190" s="151">
        <v>92394</v>
      </c>
      <c r="B6190" s="151" t="s">
        <v>12399</v>
      </c>
      <c r="C6190" s="151" t="s">
        <v>2167</v>
      </c>
      <c r="D6190" s="152" t="s">
        <v>12400</v>
      </c>
    </row>
    <row r="6191" spans="1:4" x14ac:dyDescent="0.3">
      <c r="A6191" s="151">
        <v>92395</v>
      </c>
      <c r="B6191" s="151" t="s">
        <v>12401</v>
      </c>
      <c r="C6191" s="151" t="s">
        <v>2167</v>
      </c>
      <c r="D6191" s="152" t="s">
        <v>9458</v>
      </c>
    </row>
    <row r="6192" spans="1:4" x14ac:dyDescent="0.3">
      <c r="A6192" s="151">
        <v>92396</v>
      </c>
      <c r="B6192" s="151" t="s">
        <v>12402</v>
      </c>
      <c r="C6192" s="151" t="s">
        <v>2167</v>
      </c>
      <c r="D6192" s="152" t="s">
        <v>12403</v>
      </c>
    </row>
    <row r="6193" spans="1:4" x14ac:dyDescent="0.3">
      <c r="A6193" s="151">
        <v>92397</v>
      </c>
      <c r="B6193" s="151" t="s">
        <v>12404</v>
      </c>
      <c r="C6193" s="151" t="s">
        <v>2167</v>
      </c>
      <c r="D6193" s="152" t="s">
        <v>12405</v>
      </c>
    </row>
    <row r="6194" spans="1:4" x14ac:dyDescent="0.3">
      <c r="A6194" s="151">
        <v>92398</v>
      </c>
      <c r="B6194" s="151" t="s">
        <v>12406</v>
      </c>
      <c r="C6194" s="151" t="s">
        <v>2167</v>
      </c>
      <c r="D6194" s="152" t="s">
        <v>12407</v>
      </c>
    </row>
    <row r="6195" spans="1:4" x14ac:dyDescent="0.3">
      <c r="A6195" s="151">
        <v>92400</v>
      </c>
      <c r="B6195" s="151" t="s">
        <v>12408</v>
      </c>
      <c r="C6195" s="151" t="s">
        <v>2167</v>
      </c>
      <c r="D6195" s="152" t="s">
        <v>12409</v>
      </c>
    </row>
    <row r="6196" spans="1:4" x14ac:dyDescent="0.3">
      <c r="A6196" s="151">
        <v>92402</v>
      </c>
      <c r="B6196" s="151" t="s">
        <v>12410</v>
      </c>
      <c r="C6196" s="151" t="s">
        <v>2167</v>
      </c>
      <c r="D6196" s="152" t="s">
        <v>12411</v>
      </c>
    </row>
    <row r="6197" spans="1:4" x14ac:dyDescent="0.3">
      <c r="A6197" s="151">
        <v>92403</v>
      </c>
      <c r="B6197" s="151" t="s">
        <v>12412</v>
      </c>
      <c r="C6197" s="151" t="s">
        <v>2167</v>
      </c>
      <c r="D6197" s="152" t="s">
        <v>12413</v>
      </c>
    </row>
    <row r="6198" spans="1:4" x14ac:dyDescent="0.3">
      <c r="A6198" s="151">
        <v>92404</v>
      </c>
      <c r="B6198" s="151" t="s">
        <v>12414</v>
      </c>
      <c r="C6198" s="151" t="s">
        <v>2167</v>
      </c>
      <c r="D6198" s="152" t="s">
        <v>12415</v>
      </c>
    </row>
    <row r="6199" spans="1:4" x14ac:dyDescent="0.3">
      <c r="A6199" s="151">
        <v>92406</v>
      </c>
      <c r="B6199" s="151" t="s">
        <v>12416</v>
      </c>
      <c r="C6199" s="151" t="s">
        <v>2167</v>
      </c>
      <c r="D6199" s="152" t="s">
        <v>12417</v>
      </c>
    </row>
    <row r="6200" spans="1:4" x14ac:dyDescent="0.3">
      <c r="A6200" s="151">
        <v>93679</v>
      </c>
      <c r="B6200" s="151" t="s">
        <v>12418</v>
      </c>
      <c r="C6200" s="151" t="s">
        <v>2167</v>
      </c>
      <c r="D6200" s="152" t="s">
        <v>12419</v>
      </c>
    </row>
    <row r="6201" spans="1:4" x14ac:dyDescent="0.3">
      <c r="A6201" s="151">
        <v>93680</v>
      </c>
      <c r="B6201" s="151" t="s">
        <v>12420</v>
      </c>
      <c r="C6201" s="151" t="s">
        <v>2167</v>
      </c>
      <c r="D6201" s="152" t="s">
        <v>12421</v>
      </c>
    </row>
    <row r="6202" spans="1:4" x14ac:dyDescent="0.3">
      <c r="A6202" s="151">
        <v>93681</v>
      </c>
      <c r="B6202" s="151" t="s">
        <v>12422</v>
      </c>
      <c r="C6202" s="151" t="s">
        <v>2167</v>
      </c>
      <c r="D6202" s="152" t="s">
        <v>12423</v>
      </c>
    </row>
    <row r="6203" spans="1:4" x14ac:dyDescent="0.3">
      <c r="A6203" s="151">
        <v>97104</v>
      </c>
      <c r="B6203" s="151" t="s">
        <v>12424</v>
      </c>
      <c r="C6203" s="151" t="s">
        <v>2167</v>
      </c>
      <c r="D6203" s="152" t="s">
        <v>12425</v>
      </c>
    </row>
    <row r="6204" spans="1:4" x14ac:dyDescent="0.3">
      <c r="A6204" s="151">
        <v>97105</v>
      </c>
      <c r="B6204" s="151" t="s">
        <v>12426</v>
      </c>
      <c r="C6204" s="151" t="s">
        <v>2167</v>
      </c>
      <c r="D6204" s="152" t="s">
        <v>12427</v>
      </c>
    </row>
    <row r="6205" spans="1:4" x14ac:dyDescent="0.3">
      <c r="A6205" s="151">
        <v>97106</v>
      </c>
      <c r="B6205" s="151" t="s">
        <v>12428</v>
      </c>
      <c r="C6205" s="151" t="s">
        <v>2167</v>
      </c>
      <c r="D6205" s="152" t="s">
        <v>12429</v>
      </c>
    </row>
    <row r="6206" spans="1:4" x14ac:dyDescent="0.3">
      <c r="A6206" s="151">
        <v>97107</v>
      </c>
      <c r="B6206" s="151" t="s">
        <v>12430</v>
      </c>
      <c r="C6206" s="151" t="s">
        <v>2167</v>
      </c>
      <c r="D6206" s="152" t="s">
        <v>12431</v>
      </c>
    </row>
    <row r="6207" spans="1:4" x14ac:dyDescent="0.3">
      <c r="A6207" s="151">
        <v>97108</v>
      </c>
      <c r="B6207" s="151" t="s">
        <v>12432</v>
      </c>
      <c r="C6207" s="151" t="s">
        <v>2167</v>
      </c>
      <c r="D6207" s="152" t="s">
        <v>12433</v>
      </c>
    </row>
    <row r="6208" spans="1:4" x14ac:dyDescent="0.3">
      <c r="A6208" s="151">
        <v>97109</v>
      </c>
      <c r="B6208" s="151" t="s">
        <v>12434</v>
      </c>
      <c r="C6208" s="151" t="s">
        <v>2167</v>
      </c>
      <c r="D6208" s="152" t="s">
        <v>12435</v>
      </c>
    </row>
    <row r="6209" spans="1:4" x14ac:dyDescent="0.3">
      <c r="A6209" s="151">
        <v>97111</v>
      </c>
      <c r="B6209" s="151" t="s">
        <v>12436</v>
      </c>
      <c r="C6209" s="151" t="s">
        <v>2167</v>
      </c>
      <c r="D6209" s="152" t="s">
        <v>12437</v>
      </c>
    </row>
    <row r="6210" spans="1:4" x14ac:dyDescent="0.3">
      <c r="A6210" s="151">
        <v>97112</v>
      </c>
      <c r="B6210" s="151" t="s">
        <v>12438</v>
      </c>
      <c r="C6210" s="151" t="s">
        <v>2167</v>
      </c>
      <c r="D6210" s="152" t="s">
        <v>4368</v>
      </c>
    </row>
    <row r="6211" spans="1:4" x14ac:dyDescent="0.3">
      <c r="A6211" s="151">
        <v>97113</v>
      </c>
      <c r="B6211" s="151" t="s">
        <v>12439</v>
      </c>
      <c r="C6211" s="151" t="s">
        <v>2167</v>
      </c>
      <c r="D6211" s="152" t="s">
        <v>2924</v>
      </c>
    </row>
    <row r="6212" spans="1:4" x14ac:dyDescent="0.3">
      <c r="A6212" s="151">
        <v>97114</v>
      </c>
      <c r="B6212" s="151" t="s">
        <v>12440</v>
      </c>
      <c r="C6212" s="151" t="s">
        <v>31</v>
      </c>
      <c r="D6212" s="152" t="s">
        <v>3114</v>
      </c>
    </row>
    <row r="6213" spans="1:4" x14ac:dyDescent="0.3">
      <c r="A6213" s="151">
        <v>97115</v>
      </c>
      <c r="B6213" s="151" t="s">
        <v>12441</v>
      </c>
      <c r="C6213" s="151" t="s">
        <v>38</v>
      </c>
      <c r="D6213" s="152" t="s">
        <v>3634</v>
      </c>
    </row>
    <row r="6214" spans="1:4" x14ac:dyDescent="0.3">
      <c r="A6214" s="151">
        <v>97116</v>
      </c>
      <c r="B6214" s="151" t="s">
        <v>12442</v>
      </c>
      <c r="C6214" s="151" t="s">
        <v>38</v>
      </c>
      <c r="D6214" s="152" t="s">
        <v>12443</v>
      </c>
    </row>
    <row r="6215" spans="1:4" x14ac:dyDescent="0.3">
      <c r="A6215" s="151">
        <v>97117</v>
      </c>
      <c r="B6215" s="151" t="s">
        <v>12444</v>
      </c>
      <c r="C6215" s="151" t="s">
        <v>38</v>
      </c>
      <c r="D6215" s="152" t="s">
        <v>11593</v>
      </c>
    </row>
    <row r="6216" spans="1:4" x14ac:dyDescent="0.3">
      <c r="A6216" s="151">
        <v>97118</v>
      </c>
      <c r="B6216" s="151" t="s">
        <v>12445</v>
      </c>
      <c r="C6216" s="151" t="s">
        <v>38</v>
      </c>
      <c r="D6216" s="152" t="s">
        <v>6705</v>
      </c>
    </row>
    <row r="6217" spans="1:4" x14ac:dyDescent="0.3">
      <c r="A6217" s="151">
        <v>97119</v>
      </c>
      <c r="B6217" s="151" t="s">
        <v>12446</v>
      </c>
      <c r="C6217" s="151" t="s">
        <v>38</v>
      </c>
      <c r="D6217" s="152" t="s">
        <v>1224</v>
      </c>
    </row>
    <row r="6218" spans="1:4" x14ac:dyDescent="0.3">
      <c r="A6218" s="151">
        <v>97120</v>
      </c>
      <c r="B6218" s="151" t="s">
        <v>12447</v>
      </c>
      <c r="C6218" s="151" t="s">
        <v>38</v>
      </c>
      <c r="D6218" s="152" t="s">
        <v>2961</v>
      </c>
    </row>
    <row r="6219" spans="1:4" x14ac:dyDescent="0.3">
      <c r="A6219" s="151">
        <v>101167</v>
      </c>
      <c r="B6219" s="151" t="s">
        <v>12448</v>
      </c>
      <c r="C6219" s="151" t="s">
        <v>2167</v>
      </c>
      <c r="D6219" s="152" t="s">
        <v>12449</v>
      </c>
    </row>
    <row r="6220" spans="1:4" x14ac:dyDescent="0.3">
      <c r="A6220" s="151">
        <v>101169</v>
      </c>
      <c r="B6220" s="151" t="s">
        <v>12450</v>
      </c>
      <c r="C6220" s="151" t="s">
        <v>2167</v>
      </c>
      <c r="D6220" s="152" t="s">
        <v>12451</v>
      </c>
    </row>
    <row r="6221" spans="1:4" x14ac:dyDescent="0.3">
      <c r="A6221" s="151">
        <v>101170</v>
      </c>
      <c r="B6221" s="151" t="s">
        <v>12452</v>
      </c>
      <c r="C6221" s="151" t="s">
        <v>2167</v>
      </c>
      <c r="D6221" s="152" t="s">
        <v>12453</v>
      </c>
    </row>
    <row r="6222" spans="1:4" x14ac:dyDescent="0.3">
      <c r="A6222" s="151">
        <v>101172</v>
      </c>
      <c r="B6222" s="151" t="s">
        <v>12454</v>
      </c>
      <c r="C6222" s="151" t="s">
        <v>2167</v>
      </c>
      <c r="D6222" s="152" t="s">
        <v>12455</v>
      </c>
    </row>
    <row r="6223" spans="1:4" x14ac:dyDescent="0.3">
      <c r="A6223" s="151">
        <v>103904</v>
      </c>
      <c r="B6223" s="151" t="s">
        <v>12456</v>
      </c>
      <c r="C6223" s="151" t="s">
        <v>2167</v>
      </c>
      <c r="D6223" s="152" t="s">
        <v>12457</v>
      </c>
    </row>
    <row r="6224" spans="1:4" x14ac:dyDescent="0.3">
      <c r="A6224" s="151">
        <v>103905</v>
      </c>
      <c r="B6224" s="151" t="s">
        <v>12458</v>
      </c>
      <c r="C6224" s="151" t="s">
        <v>2167</v>
      </c>
      <c r="D6224" s="152" t="s">
        <v>12459</v>
      </c>
    </row>
    <row r="6225" spans="1:4" x14ac:dyDescent="0.3">
      <c r="A6225" s="151">
        <v>103906</v>
      </c>
      <c r="B6225" s="151" t="s">
        <v>12460</v>
      </c>
      <c r="C6225" s="151" t="s">
        <v>2167</v>
      </c>
      <c r="D6225" s="152" t="s">
        <v>12461</v>
      </c>
    </row>
    <row r="6226" spans="1:4" x14ac:dyDescent="0.3">
      <c r="A6226" s="151">
        <v>103907</v>
      </c>
      <c r="B6226" s="151" t="s">
        <v>12462</v>
      </c>
      <c r="C6226" s="151" t="s">
        <v>2167</v>
      </c>
      <c r="D6226" s="152" t="s">
        <v>12463</v>
      </c>
    </row>
    <row r="6227" spans="1:4" x14ac:dyDescent="0.3">
      <c r="A6227" s="151">
        <v>103908</v>
      </c>
      <c r="B6227" s="151" t="s">
        <v>12464</v>
      </c>
      <c r="C6227" s="151" t="s">
        <v>2167</v>
      </c>
      <c r="D6227" s="152" t="s">
        <v>12465</v>
      </c>
    </row>
    <row r="6228" spans="1:4" x14ac:dyDescent="0.3">
      <c r="A6228" s="151">
        <v>103909</v>
      </c>
      <c r="B6228" s="151" t="s">
        <v>12466</v>
      </c>
      <c r="C6228" s="151" t="s">
        <v>2167</v>
      </c>
      <c r="D6228" s="152" t="s">
        <v>12467</v>
      </c>
    </row>
    <row r="6229" spans="1:4" x14ac:dyDescent="0.3">
      <c r="A6229" s="151">
        <v>103911</v>
      </c>
      <c r="B6229" s="151" t="s">
        <v>12468</v>
      </c>
      <c r="C6229" s="151" t="s">
        <v>2167</v>
      </c>
      <c r="D6229" s="152" t="s">
        <v>12469</v>
      </c>
    </row>
    <row r="6230" spans="1:4" x14ac:dyDescent="0.3">
      <c r="A6230" s="151">
        <v>103912</v>
      </c>
      <c r="B6230" s="151" t="s">
        <v>12470</v>
      </c>
      <c r="C6230" s="151" t="s">
        <v>2167</v>
      </c>
      <c r="D6230" s="152" t="s">
        <v>12471</v>
      </c>
    </row>
    <row r="6231" spans="1:4" x14ac:dyDescent="0.3">
      <c r="A6231" s="151">
        <v>103913</v>
      </c>
      <c r="B6231" s="151" t="s">
        <v>12472</v>
      </c>
      <c r="C6231" s="151" t="s">
        <v>2167</v>
      </c>
      <c r="D6231" s="152" t="s">
        <v>12473</v>
      </c>
    </row>
    <row r="6232" spans="1:4" x14ac:dyDescent="0.3">
      <c r="A6232" s="151">
        <v>103914</v>
      </c>
      <c r="B6232" s="151" t="s">
        <v>12474</v>
      </c>
      <c r="C6232" s="151" t="s">
        <v>2167</v>
      </c>
      <c r="D6232" s="152" t="s">
        <v>12475</v>
      </c>
    </row>
    <row r="6233" spans="1:4" x14ac:dyDescent="0.3">
      <c r="A6233" s="151">
        <v>103915</v>
      </c>
      <c r="B6233" s="151" t="s">
        <v>12476</v>
      </c>
      <c r="C6233" s="151" t="s">
        <v>2167</v>
      </c>
      <c r="D6233" s="152" t="s">
        <v>12477</v>
      </c>
    </row>
    <row r="6234" spans="1:4" x14ac:dyDescent="0.3">
      <c r="A6234" s="151">
        <v>103916</v>
      </c>
      <c r="B6234" s="151" t="s">
        <v>12478</v>
      </c>
      <c r="C6234" s="151" t="s">
        <v>2167</v>
      </c>
      <c r="D6234" s="152" t="s">
        <v>12479</v>
      </c>
    </row>
    <row r="6235" spans="1:4" x14ac:dyDescent="0.3">
      <c r="A6235" s="151">
        <v>103917</v>
      </c>
      <c r="B6235" s="151" t="s">
        <v>12480</v>
      </c>
      <c r="C6235" s="151" t="s">
        <v>2167</v>
      </c>
      <c r="D6235" s="152" t="s">
        <v>12481</v>
      </c>
    </row>
    <row r="6236" spans="1:4" x14ac:dyDescent="0.3">
      <c r="A6236" s="151">
        <v>103918</v>
      </c>
      <c r="B6236" s="151" t="s">
        <v>12482</v>
      </c>
      <c r="C6236" s="151" t="s">
        <v>2167</v>
      </c>
      <c r="D6236" s="152" t="s">
        <v>12483</v>
      </c>
    </row>
    <row r="6237" spans="1:4" x14ac:dyDescent="0.3">
      <c r="A6237" s="151">
        <v>104432</v>
      </c>
      <c r="B6237" s="151" t="s">
        <v>12484</v>
      </c>
      <c r="C6237" s="151" t="s">
        <v>2167</v>
      </c>
      <c r="D6237" s="152" t="s">
        <v>12485</v>
      </c>
    </row>
    <row r="6238" spans="1:4" x14ac:dyDescent="0.3">
      <c r="A6238" s="151">
        <v>104433</v>
      </c>
      <c r="B6238" s="151" t="s">
        <v>12486</v>
      </c>
      <c r="C6238" s="151" t="s">
        <v>2167</v>
      </c>
      <c r="D6238" s="152" t="s">
        <v>12487</v>
      </c>
    </row>
    <row r="6239" spans="1:4" x14ac:dyDescent="0.3">
      <c r="A6239" s="151">
        <v>103689</v>
      </c>
      <c r="B6239" s="151" t="s">
        <v>27</v>
      </c>
      <c r="C6239" s="151" t="s">
        <v>2167</v>
      </c>
      <c r="D6239" s="152" t="s">
        <v>12488</v>
      </c>
    </row>
    <row r="6240" spans="1:4" x14ac:dyDescent="0.3">
      <c r="A6240" s="151">
        <v>103694</v>
      </c>
      <c r="B6240" s="151" t="s">
        <v>12489</v>
      </c>
      <c r="C6240" s="151" t="s">
        <v>26</v>
      </c>
      <c r="D6240" s="152" t="s">
        <v>12490</v>
      </c>
    </row>
    <row r="6241" spans="1:4" x14ac:dyDescent="0.3">
      <c r="A6241" s="151">
        <v>103695</v>
      </c>
      <c r="B6241" s="151" t="s">
        <v>12491</v>
      </c>
      <c r="C6241" s="151" t="s">
        <v>26</v>
      </c>
      <c r="D6241" s="152" t="s">
        <v>12492</v>
      </c>
    </row>
    <row r="6242" spans="1:4" x14ac:dyDescent="0.3">
      <c r="A6242" s="151">
        <v>103696</v>
      </c>
      <c r="B6242" s="151" t="s">
        <v>12493</v>
      </c>
      <c r="C6242" s="151" t="s">
        <v>26</v>
      </c>
      <c r="D6242" s="152" t="s">
        <v>12494</v>
      </c>
    </row>
    <row r="6243" spans="1:4" x14ac:dyDescent="0.3">
      <c r="A6243" s="151">
        <v>103697</v>
      </c>
      <c r="B6243" s="151" t="s">
        <v>12495</v>
      </c>
      <c r="C6243" s="151" t="s">
        <v>26</v>
      </c>
      <c r="D6243" s="152" t="s">
        <v>12496</v>
      </c>
    </row>
    <row r="6244" spans="1:4" x14ac:dyDescent="0.3">
      <c r="A6244" s="151">
        <v>95995</v>
      </c>
      <c r="B6244" s="151" t="s">
        <v>12497</v>
      </c>
      <c r="C6244" s="151" t="s">
        <v>2203</v>
      </c>
      <c r="D6244" s="152" t="s">
        <v>12498</v>
      </c>
    </row>
    <row r="6245" spans="1:4" x14ac:dyDescent="0.3">
      <c r="A6245" s="151">
        <v>95996</v>
      </c>
      <c r="B6245" s="151" t="s">
        <v>12499</v>
      </c>
      <c r="C6245" s="151" t="s">
        <v>2203</v>
      </c>
      <c r="D6245" s="152" t="s">
        <v>12500</v>
      </c>
    </row>
    <row r="6246" spans="1:4" x14ac:dyDescent="0.3">
      <c r="A6246" s="151">
        <v>96001</v>
      </c>
      <c r="B6246" s="151" t="s">
        <v>12501</v>
      </c>
      <c r="C6246" s="151" t="s">
        <v>2167</v>
      </c>
      <c r="D6246" s="152" t="s">
        <v>11758</v>
      </c>
    </row>
    <row r="6247" spans="1:4" x14ac:dyDescent="0.3">
      <c r="A6247" s="151">
        <v>96393</v>
      </c>
      <c r="B6247" s="151" t="s">
        <v>12502</v>
      </c>
      <c r="C6247" s="151" t="s">
        <v>2203</v>
      </c>
      <c r="D6247" s="152" t="s">
        <v>12503</v>
      </c>
    </row>
    <row r="6248" spans="1:4" x14ac:dyDescent="0.3">
      <c r="A6248" s="151">
        <v>96394</v>
      </c>
      <c r="B6248" s="151" t="s">
        <v>12504</v>
      </c>
      <c r="C6248" s="151" t="s">
        <v>2203</v>
      </c>
      <c r="D6248" s="152" t="s">
        <v>12505</v>
      </c>
    </row>
    <row r="6249" spans="1:4" x14ac:dyDescent="0.3">
      <c r="A6249" s="151">
        <v>96395</v>
      </c>
      <c r="B6249" s="151" t="s">
        <v>12506</v>
      </c>
      <c r="C6249" s="151" t="s">
        <v>2203</v>
      </c>
      <c r="D6249" s="152" t="s">
        <v>12507</v>
      </c>
    </row>
    <row r="6250" spans="1:4" x14ac:dyDescent="0.3">
      <c r="A6250" s="151">
        <v>88411</v>
      </c>
      <c r="B6250" s="151" t="s">
        <v>12508</v>
      </c>
      <c r="C6250" s="151" t="s">
        <v>2167</v>
      </c>
      <c r="D6250" s="152" t="s">
        <v>12509</v>
      </c>
    </row>
    <row r="6251" spans="1:4" x14ac:dyDescent="0.3">
      <c r="A6251" s="151">
        <v>88412</v>
      </c>
      <c r="B6251" s="151" t="s">
        <v>12510</v>
      </c>
      <c r="C6251" s="151" t="s">
        <v>2167</v>
      </c>
      <c r="D6251" s="152" t="s">
        <v>12511</v>
      </c>
    </row>
    <row r="6252" spans="1:4" x14ac:dyDescent="0.3">
      <c r="A6252" s="151">
        <v>88413</v>
      </c>
      <c r="B6252" s="151" t="s">
        <v>12512</v>
      </c>
      <c r="C6252" s="151" t="s">
        <v>2167</v>
      </c>
      <c r="D6252" s="152" t="s">
        <v>12513</v>
      </c>
    </row>
    <row r="6253" spans="1:4" x14ac:dyDescent="0.3">
      <c r="A6253" s="151">
        <v>88414</v>
      </c>
      <c r="B6253" s="151" t="s">
        <v>12514</v>
      </c>
      <c r="C6253" s="151" t="s">
        <v>2167</v>
      </c>
      <c r="D6253" s="152" t="s">
        <v>12515</v>
      </c>
    </row>
    <row r="6254" spans="1:4" x14ac:dyDescent="0.3">
      <c r="A6254" s="151">
        <v>88415</v>
      </c>
      <c r="B6254" s="151" t="s">
        <v>12516</v>
      </c>
      <c r="C6254" s="151" t="s">
        <v>2167</v>
      </c>
      <c r="D6254" s="152" t="s">
        <v>12517</v>
      </c>
    </row>
    <row r="6255" spans="1:4" x14ac:dyDescent="0.3">
      <c r="A6255" s="151">
        <v>88416</v>
      </c>
      <c r="B6255" s="151" t="s">
        <v>12518</v>
      </c>
      <c r="C6255" s="151" t="s">
        <v>2167</v>
      </c>
      <c r="D6255" s="152" t="s">
        <v>12519</v>
      </c>
    </row>
    <row r="6256" spans="1:4" x14ac:dyDescent="0.3">
      <c r="A6256" s="151">
        <v>88417</v>
      </c>
      <c r="B6256" s="151" t="s">
        <v>12520</v>
      </c>
      <c r="C6256" s="151" t="s">
        <v>2167</v>
      </c>
      <c r="D6256" s="152" t="s">
        <v>12521</v>
      </c>
    </row>
    <row r="6257" spans="1:4" x14ac:dyDescent="0.3">
      <c r="A6257" s="151">
        <v>88420</v>
      </c>
      <c r="B6257" s="151" t="s">
        <v>12522</v>
      </c>
      <c r="C6257" s="151" t="s">
        <v>2167</v>
      </c>
      <c r="D6257" s="152" t="s">
        <v>7598</v>
      </c>
    </row>
    <row r="6258" spans="1:4" x14ac:dyDescent="0.3">
      <c r="A6258" s="151">
        <v>88421</v>
      </c>
      <c r="B6258" s="151" t="s">
        <v>12523</v>
      </c>
      <c r="C6258" s="151" t="s">
        <v>2167</v>
      </c>
      <c r="D6258" s="152" t="s">
        <v>12524</v>
      </c>
    </row>
    <row r="6259" spans="1:4" x14ac:dyDescent="0.3">
      <c r="A6259" s="151">
        <v>88423</v>
      </c>
      <c r="B6259" s="151" t="s">
        <v>12525</v>
      </c>
      <c r="C6259" s="151" t="s">
        <v>2167</v>
      </c>
      <c r="D6259" s="152" t="s">
        <v>12526</v>
      </c>
    </row>
    <row r="6260" spans="1:4" x14ac:dyDescent="0.3">
      <c r="A6260" s="151">
        <v>88424</v>
      </c>
      <c r="B6260" s="151" t="s">
        <v>12527</v>
      </c>
      <c r="C6260" s="151" t="s">
        <v>2167</v>
      </c>
      <c r="D6260" s="152" t="s">
        <v>11324</v>
      </c>
    </row>
    <row r="6261" spans="1:4" x14ac:dyDescent="0.3">
      <c r="A6261" s="151">
        <v>88426</v>
      </c>
      <c r="B6261" s="151" t="s">
        <v>12528</v>
      </c>
      <c r="C6261" s="151" t="s">
        <v>2167</v>
      </c>
      <c r="D6261" s="152" t="s">
        <v>12529</v>
      </c>
    </row>
    <row r="6262" spans="1:4" x14ac:dyDescent="0.3">
      <c r="A6262" s="151">
        <v>88428</v>
      </c>
      <c r="B6262" s="151" t="s">
        <v>12530</v>
      </c>
      <c r="C6262" s="151" t="s">
        <v>2167</v>
      </c>
      <c r="D6262" s="152" t="s">
        <v>12531</v>
      </c>
    </row>
    <row r="6263" spans="1:4" x14ac:dyDescent="0.3">
      <c r="A6263" s="151">
        <v>88429</v>
      </c>
      <c r="B6263" s="151" t="s">
        <v>12532</v>
      </c>
      <c r="C6263" s="151" t="s">
        <v>2167</v>
      </c>
      <c r="D6263" s="152" t="s">
        <v>12533</v>
      </c>
    </row>
    <row r="6264" spans="1:4" x14ac:dyDescent="0.3">
      <c r="A6264" s="151">
        <v>88431</v>
      </c>
      <c r="B6264" s="151" t="s">
        <v>12534</v>
      </c>
      <c r="C6264" s="151" t="s">
        <v>2167</v>
      </c>
      <c r="D6264" s="152" t="s">
        <v>12535</v>
      </c>
    </row>
    <row r="6265" spans="1:4" x14ac:dyDescent="0.3">
      <c r="A6265" s="151">
        <v>88432</v>
      </c>
      <c r="B6265" s="151" t="s">
        <v>12536</v>
      </c>
      <c r="C6265" s="151" t="s">
        <v>2167</v>
      </c>
      <c r="D6265" s="152" t="s">
        <v>12120</v>
      </c>
    </row>
    <row r="6266" spans="1:4" x14ac:dyDescent="0.3">
      <c r="A6266" s="151">
        <v>88484</v>
      </c>
      <c r="B6266" s="151" t="s">
        <v>12537</v>
      </c>
      <c r="C6266" s="151" t="s">
        <v>2167</v>
      </c>
      <c r="D6266" s="152" t="s">
        <v>12538</v>
      </c>
    </row>
    <row r="6267" spans="1:4" x14ac:dyDescent="0.3">
      <c r="A6267" s="151">
        <v>88485</v>
      </c>
      <c r="B6267" s="151" t="s">
        <v>198</v>
      </c>
      <c r="C6267" s="151" t="s">
        <v>2167</v>
      </c>
      <c r="D6267" s="152" t="s">
        <v>12539</v>
      </c>
    </row>
    <row r="6268" spans="1:4" x14ac:dyDescent="0.3">
      <c r="A6268" s="151">
        <v>88488</v>
      </c>
      <c r="B6268" s="151" t="s">
        <v>12540</v>
      </c>
      <c r="C6268" s="151" t="s">
        <v>2167</v>
      </c>
      <c r="D6268" s="152" t="s">
        <v>1278</v>
      </c>
    </row>
    <row r="6269" spans="1:4" x14ac:dyDescent="0.3">
      <c r="A6269" s="151">
        <v>88489</v>
      </c>
      <c r="B6269" s="151" t="s">
        <v>12541</v>
      </c>
      <c r="C6269" s="151" t="s">
        <v>2167</v>
      </c>
      <c r="D6269" s="152" t="s">
        <v>1258</v>
      </c>
    </row>
    <row r="6270" spans="1:4" x14ac:dyDescent="0.3">
      <c r="A6270" s="151">
        <v>88494</v>
      </c>
      <c r="B6270" s="151" t="s">
        <v>858</v>
      </c>
      <c r="C6270" s="151" t="s">
        <v>2167</v>
      </c>
      <c r="D6270" s="152" t="s">
        <v>10318</v>
      </c>
    </row>
    <row r="6271" spans="1:4" x14ac:dyDescent="0.3">
      <c r="A6271" s="151">
        <v>88495</v>
      </c>
      <c r="B6271" s="151" t="s">
        <v>857</v>
      </c>
      <c r="C6271" s="151" t="s">
        <v>2167</v>
      </c>
      <c r="D6271" s="152" t="s">
        <v>1314</v>
      </c>
    </row>
    <row r="6272" spans="1:4" x14ac:dyDescent="0.3">
      <c r="A6272" s="151">
        <v>88496</v>
      </c>
      <c r="B6272" s="151" t="s">
        <v>12542</v>
      </c>
      <c r="C6272" s="151" t="s">
        <v>2167</v>
      </c>
      <c r="D6272" s="152" t="s">
        <v>12543</v>
      </c>
    </row>
    <row r="6273" spans="1:4" x14ac:dyDescent="0.3">
      <c r="A6273" s="151">
        <v>88497</v>
      </c>
      <c r="B6273" s="151" t="s">
        <v>12544</v>
      </c>
      <c r="C6273" s="151" t="s">
        <v>2167</v>
      </c>
      <c r="D6273" s="152" t="s">
        <v>12545</v>
      </c>
    </row>
    <row r="6274" spans="1:4" x14ac:dyDescent="0.3">
      <c r="A6274" s="151">
        <v>95305</v>
      </c>
      <c r="B6274" s="151" t="s">
        <v>865</v>
      </c>
      <c r="C6274" s="151" t="s">
        <v>2167</v>
      </c>
      <c r="D6274" s="152" t="s">
        <v>12546</v>
      </c>
    </row>
    <row r="6275" spans="1:4" x14ac:dyDescent="0.3">
      <c r="A6275" s="151">
        <v>95306</v>
      </c>
      <c r="B6275" s="151" t="s">
        <v>12547</v>
      </c>
      <c r="C6275" s="151" t="s">
        <v>2167</v>
      </c>
      <c r="D6275" s="152" t="s">
        <v>11836</v>
      </c>
    </row>
    <row r="6276" spans="1:4" x14ac:dyDescent="0.3">
      <c r="A6276" s="151">
        <v>95622</v>
      </c>
      <c r="B6276" s="151" t="s">
        <v>12548</v>
      </c>
      <c r="C6276" s="151" t="s">
        <v>2167</v>
      </c>
      <c r="D6276" s="152" t="s">
        <v>12549</v>
      </c>
    </row>
    <row r="6277" spans="1:4" x14ac:dyDescent="0.3">
      <c r="A6277" s="151">
        <v>95623</v>
      </c>
      <c r="B6277" s="151" t="s">
        <v>12550</v>
      </c>
      <c r="C6277" s="151" t="s">
        <v>2167</v>
      </c>
      <c r="D6277" s="152" t="s">
        <v>8552</v>
      </c>
    </row>
    <row r="6278" spans="1:4" x14ac:dyDescent="0.3">
      <c r="A6278" s="151">
        <v>95624</v>
      </c>
      <c r="B6278" s="151" t="s">
        <v>12551</v>
      </c>
      <c r="C6278" s="151" t="s">
        <v>2167</v>
      </c>
      <c r="D6278" s="152" t="s">
        <v>12552</v>
      </c>
    </row>
    <row r="6279" spans="1:4" x14ac:dyDescent="0.3">
      <c r="A6279" s="151">
        <v>95625</v>
      </c>
      <c r="B6279" s="151" t="s">
        <v>12553</v>
      </c>
      <c r="C6279" s="151" t="s">
        <v>2167</v>
      </c>
      <c r="D6279" s="152" t="s">
        <v>12554</v>
      </c>
    </row>
    <row r="6280" spans="1:4" x14ac:dyDescent="0.3">
      <c r="A6280" s="151">
        <v>95626</v>
      </c>
      <c r="B6280" s="151" t="s">
        <v>12555</v>
      </c>
      <c r="C6280" s="151" t="s">
        <v>2167</v>
      </c>
      <c r="D6280" s="152" t="s">
        <v>12556</v>
      </c>
    </row>
    <row r="6281" spans="1:4" x14ac:dyDescent="0.3">
      <c r="A6281" s="151">
        <v>96126</v>
      </c>
      <c r="B6281" s="151" t="s">
        <v>12557</v>
      </c>
      <c r="C6281" s="151" t="s">
        <v>2167</v>
      </c>
      <c r="D6281" s="152" t="s">
        <v>12558</v>
      </c>
    </row>
    <row r="6282" spans="1:4" x14ac:dyDescent="0.3">
      <c r="A6282" s="151">
        <v>96127</v>
      </c>
      <c r="B6282" s="151" t="s">
        <v>12559</v>
      </c>
      <c r="C6282" s="151" t="s">
        <v>2167</v>
      </c>
      <c r="D6282" s="152" t="s">
        <v>5264</v>
      </c>
    </row>
    <row r="6283" spans="1:4" x14ac:dyDescent="0.3">
      <c r="A6283" s="151">
        <v>96128</v>
      </c>
      <c r="B6283" s="151" t="s">
        <v>12560</v>
      </c>
      <c r="C6283" s="151" t="s">
        <v>2167</v>
      </c>
      <c r="D6283" s="152" t="s">
        <v>12561</v>
      </c>
    </row>
    <row r="6284" spans="1:4" x14ac:dyDescent="0.3">
      <c r="A6284" s="151">
        <v>96129</v>
      </c>
      <c r="B6284" s="151" t="s">
        <v>12562</v>
      </c>
      <c r="C6284" s="151" t="s">
        <v>2167</v>
      </c>
      <c r="D6284" s="152" t="s">
        <v>7194</v>
      </c>
    </row>
    <row r="6285" spans="1:4" x14ac:dyDescent="0.3">
      <c r="A6285" s="151">
        <v>96130</v>
      </c>
      <c r="B6285" s="151" t="s">
        <v>12563</v>
      </c>
      <c r="C6285" s="151" t="s">
        <v>2167</v>
      </c>
      <c r="D6285" s="152" t="s">
        <v>6814</v>
      </c>
    </row>
    <row r="6286" spans="1:4" x14ac:dyDescent="0.3">
      <c r="A6286" s="151">
        <v>96131</v>
      </c>
      <c r="B6286" s="151" t="s">
        <v>12564</v>
      </c>
      <c r="C6286" s="151" t="s">
        <v>2167</v>
      </c>
      <c r="D6286" s="152" t="s">
        <v>12565</v>
      </c>
    </row>
    <row r="6287" spans="1:4" x14ac:dyDescent="0.3">
      <c r="A6287" s="151">
        <v>96132</v>
      </c>
      <c r="B6287" s="151" t="s">
        <v>12566</v>
      </c>
      <c r="C6287" s="151" t="s">
        <v>2167</v>
      </c>
      <c r="D6287" s="152" t="s">
        <v>7838</v>
      </c>
    </row>
    <row r="6288" spans="1:4" x14ac:dyDescent="0.3">
      <c r="A6288" s="151">
        <v>96133</v>
      </c>
      <c r="B6288" s="151" t="s">
        <v>12567</v>
      </c>
      <c r="C6288" s="151" t="s">
        <v>2167</v>
      </c>
      <c r="D6288" s="152" t="s">
        <v>12568</v>
      </c>
    </row>
    <row r="6289" spans="1:4" x14ac:dyDescent="0.3">
      <c r="A6289" s="151">
        <v>96134</v>
      </c>
      <c r="B6289" s="151" t="s">
        <v>12569</v>
      </c>
      <c r="C6289" s="151" t="s">
        <v>2167</v>
      </c>
      <c r="D6289" s="152" t="s">
        <v>8225</v>
      </c>
    </row>
    <row r="6290" spans="1:4" x14ac:dyDescent="0.3">
      <c r="A6290" s="151">
        <v>96135</v>
      </c>
      <c r="B6290" s="151" t="s">
        <v>12570</v>
      </c>
      <c r="C6290" s="151" t="s">
        <v>2167</v>
      </c>
      <c r="D6290" s="152" t="s">
        <v>8654</v>
      </c>
    </row>
    <row r="6291" spans="1:4" x14ac:dyDescent="0.3">
      <c r="A6291" s="151">
        <v>104639</v>
      </c>
      <c r="B6291" s="151" t="s">
        <v>866</v>
      </c>
      <c r="C6291" s="151" t="s">
        <v>2167</v>
      </c>
      <c r="D6291" s="152" t="s">
        <v>12571</v>
      </c>
    </row>
    <row r="6292" spans="1:4" x14ac:dyDescent="0.3">
      <c r="A6292" s="151">
        <v>104640</v>
      </c>
      <c r="B6292" s="151" t="s">
        <v>12572</v>
      </c>
      <c r="C6292" s="151" t="s">
        <v>2167</v>
      </c>
      <c r="D6292" s="152" t="s">
        <v>6517</v>
      </c>
    </row>
    <row r="6293" spans="1:4" x14ac:dyDescent="0.3">
      <c r="A6293" s="151">
        <v>104641</v>
      </c>
      <c r="B6293" s="151" t="s">
        <v>864</v>
      </c>
      <c r="C6293" s="151" t="s">
        <v>2167</v>
      </c>
      <c r="D6293" s="152" t="s">
        <v>12573</v>
      </c>
    </row>
    <row r="6294" spans="1:4" x14ac:dyDescent="0.3">
      <c r="A6294" s="151">
        <v>104642</v>
      </c>
      <c r="B6294" s="151" t="s">
        <v>12574</v>
      </c>
      <c r="C6294" s="151" t="s">
        <v>2167</v>
      </c>
      <c r="D6294" s="152" t="s">
        <v>3398</v>
      </c>
    </row>
    <row r="6295" spans="1:4" x14ac:dyDescent="0.3">
      <c r="A6295" s="151">
        <v>102193</v>
      </c>
      <c r="B6295" s="151" t="s">
        <v>12575</v>
      </c>
      <c r="C6295" s="151" t="s">
        <v>2167</v>
      </c>
      <c r="D6295" s="152" t="s">
        <v>12576</v>
      </c>
    </row>
    <row r="6296" spans="1:4" x14ac:dyDescent="0.3">
      <c r="A6296" s="151">
        <v>102194</v>
      </c>
      <c r="B6296" s="151" t="s">
        <v>12577</v>
      </c>
      <c r="C6296" s="151" t="s">
        <v>2167</v>
      </c>
      <c r="D6296" s="152" t="s">
        <v>3371</v>
      </c>
    </row>
    <row r="6297" spans="1:4" x14ac:dyDescent="0.3">
      <c r="A6297" s="151">
        <v>102197</v>
      </c>
      <c r="B6297" s="151" t="s">
        <v>1036</v>
      </c>
      <c r="C6297" s="151" t="s">
        <v>2167</v>
      </c>
      <c r="D6297" s="152" t="s">
        <v>12578</v>
      </c>
    </row>
    <row r="6298" spans="1:4" x14ac:dyDescent="0.3">
      <c r="A6298" s="151">
        <v>102200</v>
      </c>
      <c r="B6298" s="151" t="s">
        <v>12579</v>
      </c>
      <c r="C6298" s="151" t="s">
        <v>2167</v>
      </c>
      <c r="D6298" s="152" t="s">
        <v>12580</v>
      </c>
    </row>
    <row r="6299" spans="1:4" x14ac:dyDescent="0.3">
      <c r="A6299" s="151">
        <v>102201</v>
      </c>
      <c r="B6299" s="151" t="s">
        <v>12581</v>
      </c>
      <c r="C6299" s="151" t="s">
        <v>2167</v>
      </c>
      <c r="D6299" s="152" t="s">
        <v>8094</v>
      </c>
    </row>
    <row r="6300" spans="1:4" x14ac:dyDescent="0.3">
      <c r="A6300" s="151">
        <v>102202</v>
      </c>
      <c r="B6300" s="151" t="s">
        <v>12582</v>
      </c>
      <c r="C6300" s="151" t="s">
        <v>2167</v>
      </c>
      <c r="D6300" s="152" t="s">
        <v>12583</v>
      </c>
    </row>
    <row r="6301" spans="1:4" x14ac:dyDescent="0.3">
      <c r="A6301" s="151">
        <v>102203</v>
      </c>
      <c r="B6301" s="151" t="s">
        <v>12584</v>
      </c>
      <c r="C6301" s="151" t="s">
        <v>2167</v>
      </c>
      <c r="D6301" s="152" t="s">
        <v>12585</v>
      </c>
    </row>
    <row r="6302" spans="1:4" x14ac:dyDescent="0.3">
      <c r="A6302" s="151">
        <v>102204</v>
      </c>
      <c r="B6302" s="151" t="s">
        <v>12586</v>
      </c>
      <c r="C6302" s="151" t="s">
        <v>2167</v>
      </c>
      <c r="D6302" s="152" t="s">
        <v>12587</v>
      </c>
    </row>
    <row r="6303" spans="1:4" x14ac:dyDescent="0.3">
      <c r="A6303" s="151">
        <v>102205</v>
      </c>
      <c r="B6303" s="151" t="s">
        <v>12588</v>
      </c>
      <c r="C6303" s="151" t="s">
        <v>2167</v>
      </c>
      <c r="D6303" s="152" t="s">
        <v>6089</v>
      </c>
    </row>
    <row r="6304" spans="1:4" x14ac:dyDescent="0.3">
      <c r="A6304" s="151">
        <v>102207</v>
      </c>
      <c r="B6304" s="151" t="s">
        <v>12589</v>
      </c>
      <c r="C6304" s="151" t="s">
        <v>2167</v>
      </c>
      <c r="D6304" s="152" t="s">
        <v>12590</v>
      </c>
    </row>
    <row r="6305" spans="1:4" x14ac:dyDescent="0.3">
      <c r="A6305" s="151">
        <v>102208</v>
      </c>
      <c r="B6305" s="151" t="s">
        <v>12591</v>
      </c>
      <c r="C6305" s="151" t="s">
        <v>2167</v>
      </c>
      <c r="D6305" s="152" t="s">
        <v>12592</v>
      </c>
    </row>
    <row r="6306" spans="1:4" x14ac:dyDescent="0.3">
      <c r="A6306" s="151">
        <v>102209</v>
      </c>
      <c r="B6306" s="151" t="s">
        <v>12593</v>
      </c>
      <c r="C6306" s="151" t="s">
        <v>2167</v>
      </c>
      <c r="D6306" s="152" t="s">
        <v>8316</v>
      </c>
    </row>
    <row r="6307" spans="1:4" x14ac:dyDescent="0.3">
      <c r="A6307" s="151">
        <v>102210</v>
      </c>
      <c r="B6307" s="151" t="s">
        <v>12594</v>
      </c>
      <c r="C6307" s="151" t="s">
        <v>2167</v>
      </c>
      <c r="D6307" s="152" t="s">
        <v>1252</v>
      </c>
    </row>
    <row r="6308" spans="1:4" x14ac:dyDescent="0.3">
      <c r="A6308" s="151">
        <v>102213</v>
      </c>
      <c r="B6308" s="151" t="s">
        <v>12595</v>
      </c>
      <c r="C6308" s="151" t="s">
        <v>2167</v>
      </c>
      <c r="D6308" s="152" t="s">
        <v>12596</v>
      </c>
    </row>
    <row r="6309" spans="1:4" x14ac:dyDescent="0.3">
      <c r="A6309" s="151">
        <v>102214</v>
      </c>
      <c r="B6309" s="151" t="s">
        <v>12597</v>
      </c>
      <c r="C6309" s="151" t="s">
        <v>2167</v>
      </c>
      <c r="D6309" s="152" t="s">
        <v>3321</v>
      </c>
    </row>
    <row r="6310" spans="1:4" x14ac:dyDescent="0.3">
      <c r="A6310" s="151">
        <v>102215</v>
      </c>
      <c r="B6310" s="151" t="s">
        <v>12598</v>
      </c>
      <c r="C6310" s="151" t="s">
        <v>2167</v>
      </c>
      <c r="D6310" s="152" t="s">
        <v>12599</v>
      </c>
    </row>
    <row r="6311" spans="1:4" x14ac:dyDescent="0.3">
      <c r="A6311" s="151">
        <v>102217</v>
      </c>
      <c r="B6311" s="151" t="s">
        <v>12600</v>
      </c>
      <c r="C6311" s="151" t="s">
        <v>2167</v>
      </c>
      <c r="D6311" s="152" t="s">
        <v>3058</v>
      </c>
    </row>
    <row r="6312" spans="1:4" x14ac:dyDescent="0.3">
      <c r="A6312" s="151">
        <v>102218</v>
      </c>
      <c r="B6312" s="151" t="s">
        <v>12601</v>
      </c>
      <c r="C6312" s="151" t="s">
        <v>2167</v>
      </c>
      <c r="D6312" s="152" t="s">
        <v>6209</v>
      </c>
    </row>
    <row r="6313" spans="1:4" x14ac:dyDescent="0.3">
      <c r="A6313" s="151">
        <v>102219</v>
      </c>
      <c r="B6313" s="151" t="s">
        <v>1038</v>
      </c>
      <c r="C6313" s="151" t="s">
        <v>2167</v>
      </c>
      <c r="D6313" s="152" t="s">
        <v>6803</v>
      </c>
    </row>
    <row r="6314" spans="1:4" x14ac:dyDescent="0.3">
      <c r="A6314" s="151">
        <v>102220</v>
      </c>
      <c r="B6314" s="151" t="s">
        <v>12602</v>
      </c>
      <c r="C6314" s="151" t="s">
        <v>2167</v>
      </c>
      <c r="D6314" s="152" t="s">
        <v>6794</v>
      </c>
    </row>
    <row r="6315" spans="1:4" x14ac:dyDescent="0.3">
      <c r="A6315" s="151">
        <v>102223</v>
      </c>
      <c r="B6315" s="151" t="s">
        <v>12603</v>
      </c>
      <c r="C6315" s="151" t="s">
        <v>2167</v>
      </c>
      <c r="D6315" s="152" t="s">
        <v>12604</v>
      </c>
    </row>
    <row r="6316" spans="1:4" x14ac:dyDescent="0.3">
      <c r="A6316" s="151">
        <v>102224</v>
      </c>
      <c r="B6316" s="151" t="s">
        <v>12605</v>
      </c>
      <c r="C6316" s="151" t="s">
        <v>2167</v>
      </c>
      <c r="D6316" s="152" t="s">
        <v>10104</v>
      </c>
    </row>
    <row r="6317" spans="1:4" x14ac:dyDescent="0.3">
      <c r="A6317" s="151">
        <v>102225</v>
      </c>
      <c r="B6317" s="151" t="s">
        <v>12606</v>
      </c>
      <c r="C6317" s="151" t="s">
        <v>2167</v>
      </c>
      <c r="D6317" s="152" t="s">
        <v>8679</v>
      </c>
    </row>
    <row r="6318" spans="1:4" x14ac:dyDescent="0.3">
      <c r="A6318" s="151">
        <v>102227</v>
      </c>
      <c r="B6318" s="151" t="s">
        <v>12607</v>
      </c>
      <c r="C6318" s="151" t="s">
        <v>2167</v>
      </c>
      <c r="D6318" s="152" t="s">
        <v>12608</v>
      </c>
    </row>
    <row r="6319" spans="1:4" x14ac:dyDescent="0.3">
      <c r="A6319" s="151">
        <v>102228</v>
      </c>
      <c r="B6319" s="151" t="s">
        <v>12609</v>
      </c>
      <c r="C6319" s="151" t="s">
        <v>2167</v>
      </c>
      <c r="D6319" s="152" t="s">
        <v>12610</v>
      </c>
    </row>
    <row r="6320" spans="1:4" x14ac:dyDescent="0.3">
      <c r="A6320" s="151">
        <v>102229</v>
      </c>
      <c r="B6320" s="151" t="s">
        <v>12611</v>
      </c>
      <c r="C6320" s="151" t="s">
        <v>2167</v>
      </c>
      <c r="D6320" s="152" t="s">
        <v>6911</v>
      </c>
    </row>
    <row r="6321" spans="1:4" x14ac:dyDescent="0.3">
      <c r="A6321" s="151">
        <v>102230</v>
      </c>
      <c r="B6321" s="151" t="s">
        <v>12612</v>
      </c>
      <c r="C6321" s="151" t="s">
        <v>2167</v>
      </c>
      <c r="D6321" s="152" t="s">
        <v>1862</v>
      </c>
    </row>
    <row r="6322" spans="1:4" x14ac:dyDescent="0.3">
      <c r="A6322" s="151">
        <v>102233</v>
      </c>
      <c r="B6322" s="151" t="s">
        <v>12613</v>
      </c>
      <c r="C6322" s="151" t="s">
        <v>2167</v>
      </c>
      <c r="D6322" s="152" t="s">
        <v>1220</v>
      </c>
    </row>
    <row r="6323" spans="1:4" x14ac:dyDescent="0.3">
      <c r="A6323" s="151">
        <v>102234</v>
      </c>
      <c r="B6323" s="151" t="s">
        <v>12614</v>
      </c>
      <c r="C6323" s="151" t="s">
        <v>2167</v>
      </c>
      <c r="D6323" s="152" t="s">
        <v>8070</v>
      </c>
    </row>
    <row r="6324" spans="1:4" x14ac:dyDescent="0.3">
      <c r="A6324" s="151">
        <v>100716</v>
      </c>
      <c r="B6324" s="151" t="s">
        <v>12615</v>
      </c>
      <c r="C6324" s="151" t="s">
        <v>2167</v>
      </c>
      <c r="D6324" s="152" t="s">
        <v>12616</v>
      </c>
    </row>
    <row r="6325" spans="1:4" x14ac:dyDescent="0.3">
      <c r="A6325" s="151">
        <v>100717</v>
      </c>
      <c r="B6325" s="151" t="s">
        <v>12617</v>
      </c>
      <c r="C6325" s="151" t="s">
        <v>2167</v>
      </c>
      <c r="D6325" s="152" t="s">
        <v>2453</v>
      </c>
    </row>
    <row r="6326" spans="1:4" x14ac:dyDescent="0.3">
      <c r="A6326" s="151">
        <v>100718</v>
      </c>
      <c r="B6326" s="151" t="s">
        <v>12618</v>
      </c>
      <c r="C6326" s="151" t="s">
        <v>31</v>
      </c>
      <c r="D6326" s="152" t="s">
        <v>12619</v>
      </c>
    </row>
    <row r="6327" spans="1:4" x14ac:dyDescent="0.3">
      <c r="A6327" s="151">
        <v>100719</v>
      </c>
      <c r="B6327" s="151" t="s">
        <v>12620</v>
      </c>
      <c r="C6327" s="151" t="s">
        <v>2167</v>
      </c>
      <c r="D6327" s="152" t="s">
        <v>12621</v>
      </c>
    </row>
    <row r="6328" spans="1:4" x14ac:dyDescent="0.3">
      <c r="A6328" s="151">
        <v>100720</v>
      </c>
      <c r="B6328" s="151" t="s">
        <v>12622</v>
      </c>
      <c r="C6328" s="151" t="s">
        <v>2167</v>
      </c>
      <c r="D6328" s="152" t="s">
        <v>12623</v>
      </c>
    </row>
    <row r="6329" spans="1:4" x14ac:dyDescent="0.3">
      <c r="A6329" s="151">
        <v>100721</v>
      </c>
      <c r="B6329" s="151" t="s">
        <v>12624</v>
      </c>
      <c r="C6329" s="151" t="s">
        <v>2167</v>
      </c>
      <c r="D6329" s="152" t="s">
        <v>12625</v>
      </c>
    </row>
    <row r="6330" spans="1:4" x14ac:dyDescent="0.3">
      <c r="A6330" s="151">
        <v>100722</v>
      </c>
      <c r="B6330" s="151" t="s">
        <v>12626</v>
      </c>
      <c r="C6330" s="151" t="s">
        <v>2167</v>
      </c>
      <c r="D6330" s="152" t="s">
        <v>12627</v>
      </c>
    </row>
    <row r="6331" spans="1:4" x14ac:dyDescent="0.3">
      <c r="A6331" s="151">
        <v>100723</v>
      </c>
      <c r="B6331" s="151" t="s">
        <v>12628</v>
      </c>
      <c r="C6331" s="151" t="s">
        <v>2167</v>
      </c>
      <c r="D6331" s="152" t="s">
        <v>12629</v>
      </c>
    </row>
    <row r="6332" spans="1:4" x14ac:dyDescent="0.3">
      <c r="A6332" s="151">
        <v>100724</v>
      </c>
      <c r="B6332" s="151" t="s">
        <v>12630</v>
      </c>
      <c r="C6332" s="151" t="s">
        <v>2167</v>
      </c>
      <c r="D6332" s="152" t="s">
        <v>6060</v>
      </c>
    </row>
    <row r="6333" spans="1:4" x14ac:dyDescent="0.3">
      <c r="A6333" s="151">
        <v>100725</v>
      </c>
      <c r="B6333" s="151" t="s">
        <v>12631</v>
      </c>
      <c r="C6333" s="151" t="s">
        <v>2167</v>
      </c>
      <c r="D6333" s="152" t="s">
        <v>10412</v>
      </c>
    </row>
    <row r="6334" spans="1:4" x14ac:dyDescent="0.3">
      <c r="A6334" s="151">
        <v>100726</v>
      </c>
      <c r="B6334" s="151" t="s">
        <v>12632</v>
      </c>
      <c r="C6334" s="151" t="s">
        <v>2167</v>
      </c>
      <c r="D6334" s="152" t="s">
        <v>12633</v>
      </c>
    </row>
    <row r="6335" spans="1:4" x14ac:dyDescent="0.3">
      <c r="A6335" s="151">
        <v>100727</v>
      </c>
      <c r="B6335" s="151" t="s">
        <v>12634</v>
      </c>
      <c r="C6335" s="151" t="s">
        <v>2167</v>
      </c>
      <c r="D6335" s="152" t="s">
        <v>12635</v>
      </c>
    </row>
    <row r="6336" spans="1:4" x14ac:dyDescent="0.3">
      <c r="A6336" s="151">
        <v>100728</v>
      </c>
      <c r="B6336" s="151" t="s">
        <v>12636</v>
      </c>
      <c r="C6336" s="151" t="s">
        <v>2167</v>
      </c>
      <c r="D6336" s="152" t="s">
        <v>12637</v>
      </c>
    </row>
    <row r="6337" spans="1:4" x14ac:dyDescent="0.3">
      <c r="A6337" s="151">
        <v>100729</v>
      </c>
      <c r="B6337" s="151" t="s">
        <v>12638</v>
      </c>
      <c r="C6337" s="151" t="s">
        <v>2167</v>
      </c>
      <c r="D6337" s="152" t="s">
        <v>8781</v>
      </c>
    </row>
    <row r="6338" spans="1:4" x14ac:dyDescent="0.3">
      <c r="A6338" s="151">
        <v>100730</v>
      </c>
      <c r="B6338" s="151" t="s">
        <v>12639</v>
      </c>
      <c r="C6338" s="151" t="s">
        <v>2167</v>
      </c>
      <c r="D6338" s="152" t="s">
        <v>12640</v>
      </c>
    </row>
    <row r="6339" spans="1:4" x14ac:dyDescent="0.3">
      <c r="A6339" s="151">
        <v>100733</v>
      </c>
      <c r="B6339" s="151" t="s">
        <v>12641</v>
      </c>
      <c r="C6339" s="151" t="s">
        <v>2167</v>
      </c>
      <c r="D6339" s="152" t="s">
        <v>11746</v>
      </c>
    </row>
    <row r="6340" spans="1:4" x14ac:dyDescent="0.3">
      <c r="A6340" s="151">
        <v>100734</v>
      </c>
      <c r="B6340" s="151" t="s">
        <v>12642</v>
      </c>
      <c r="C6340" s="151" t="s">
        <v>2167</v>
      </c>
      <c r="D6340" s="152" t="s">
        <v>8644</v>
      </c>
    </row>
    <row r="6341" spans="1:4" x14ac:dyDescent="0.3">
      <c r="A6341" s="151">
        <v>100735</v>
      </c>
      <c r="B6341" s="151" t="s">
        <v>12643</v>
      </c>
      <c r="C6341" s="151" t="s">
        <v>2167</v>
      </c>
      <c r="D6341" s="152" t="s">
        <v>3863</v>
      </c>
    </row>
    <row r="6342" spans="1:4" x14ac:dyDescent="0.3">
      <c r="A6342" s="151">
        <v>100736</v>
      </c>
      <c r="B6342" s="151" t="s">
        <v>12644</v>
      </c>
      <c r="C6342" s="151" t="s">
        <v>2167</v>
      </c>
      <c r="D6342" s="152" t="s">
        <v>12645</v>
      </c>
    </row>
    <row r="6343" spans="1:4" x14ac:dyDescent="0.3">
      <c r="A6343" s="151">
        <v>100739</v>
      </c>
      <c r="B6343" s="151" t="s">
        <v>12646</v>
      </c>
      <c r="C6343" s="151" t="s">
        <v>2167</v>
      </c>
      <c r="D6343" s="152" t="s">
        <v>2338</v>
      </c>
    </row>
    <row r="6344" spans="1:4" x14ac:dyDescent="0.3">
      <c r="A6344" s="151">
        <v>100740</v>
      </c>
      <c r="B6344" s="151" t="s">
        <v>12647</v>
      </c>
      <c r="C6344" s="151" t="s">
        <v>2167</v>
      </c>
      <c r="D6344" s="152" t="s">
        <v>12648</v>
      </c>
    </row>
    <row r="6345" spans="1:4" x14ac:dyDescent="0.3">
      <c r="A6345" s="151">
        <v>100741</v>
      </c>
      <c r="B6345" s="151" t="s">
        <v>12649</v>
      </c>
      <c r="C6345" s="151" t="s">
        <v>2167</v>
      </c>
      <c r="D6345" s="152" t="s">
        <v>12650</v>
      </c>
    </row>
    <row r="6346" spans="1:4" x14ac:dyDescent="0.3">
      <c r="A6346" s="151">
        <v>100742</v>
      </c>
      <c r="B6346" s="151" t="s">
        <v>12651</v>
      </c>
      <c r="C6346" s="151" t="s">
        <v>2167</v>
      </c>
      <c r="D6346" s="152" t="s">
        <v>10319</v>
      </c>
    </row>
    <row r="6347" spans="1:4" x14ac:dyDescent="0.3">
      <c r="A6347" s="151">
        <v>100743</v>
      </c>
      <c r="B6347" s="151" t="s">
        <v>12652</v>
      </c>
      <c r="C6347" s="151" t="s">
        <v>2167</v>
      </c>
      <c r="D6347" s="152" t="s">
        <v>6703</v>
      </c>
    </row>
    <row r="6348" spans="1:4" x14ac:dyDescent="0.3">
      <c r="A6348" s="151">
        <v>100744</v>
      </c>
      <c r="B6348" s="151" t="s">
        <v>12653</v>
      </c>
      <c r="C6348" s="151" t="s">
        <v>2167</v>
      </c>
      <c r="D6348" s="152" t="s">
        <v>6709</v>
      </c>
    </row>
    <row r="6349" spans="1:4" x14ac:dyDescent="0.3">
      <c r="A6349" s="151">
        <v>100745</v>
      </c>
      <c r="B6349" s="151" t="s">
        <v>12654</v>
      </c>
      <c r="C6349" s="151" t="s">
        <v>2167</v>
      </c>
      <c r="D6349" s="152" t="s">
        <v>12655</v>
      </c>
    </row>
    <row r="6350" spans="1:4" x14ac:dyDescent="0.3">
      <c r="A6350" s="151">
        <v>100746</v>
      </c>
      <c r="B6350" s="151" t="s">
        <v>12656</v>
      </c>
      <c r="C6350" s="151" t="s">
        <v>2167</v>
      </c>
      <c r="D6350" s="152" t="s">
        <v>12657</v>
      </c>
    </row>
    <row r="6351" spans="1:4" x14ac:dyDescent="0.3">
      <c r="A6351" s="151">
        <v>100747</v>
      </c>
      <c r="B6351" s="151" t="s">
        <v>12658</v>
      </c>
      <c r="C6351" s="151" t="s">
        <v>2167</v>
      </c>
      <c r="D6351" s="152" t="s">
        <v>12659</v>
      </c>
    </row>
    <row r="6352" spans="1:4" x14ac:dyDescent="0.3">
      <c r="A6352" s="151">
        <v>100748</v>
      </c>
      <c r="B6352" s="151" t="s">
        <v>12660</v>
      </c>
      <c r="C6352" s="151" t="s">
        <v>2167</v>
      </c>
      <c r="D6352" s="152" t="s">
        <v>10355</v>
      </c>
    </row>
    <row r="6353" spans="1:4" x14ac:dyDescent="0.3">
      <c r="A6353" s="151">
        <v>100749</v>
      </c>
      <c r="B6353" s="151" t="s">
        <v>12661</v>
      </c>
      <c r="C6353" s="151" t="s">
        <v>2167</v>
      </c>
      <c r="D6353" s="152" t="s">
        <v>7912</v>
      </c>
    </row>
    <row r="6354" spans="1:4" x14ac:dyDescent="0.3">
      <c r="A6354" s="151">
        <v>100750</v>
      </c>
      <c r="B6354" s="151" t="s">
        <v>12662</v>
      </c>
      <c r="C6354" s="151" t="s">
        <v>2167</v>
      </c>
      <c r="D6354" s="152" t="s">
        <v>12663</v>
      </c>
    </row>
    <row r="6355" spans="1:4" x14ac:dyDescent="0.3">
      <c r="A6355" s="151">
        <v>100751</v>
      </c>
      <c r="B6355" s="151" t="s">
        <v>12664</v>
      </c>
      <c r="C6355" s="151" t="s">
        <v>2167</v>
      </c>
      <c r="D6355" s="152" t="s">
        <v>12665</v>
      </c>
    </row>
    <row r="6356" spans="1:4" x14ac:dyDescent="0.3">
      <c r="A6356" s="151">
        <v>100752</v>
      </c>
      <c r="B6356" s="151" t="s">
        <v>12666</v>
      </c>
      <c r="C6356" s="151" t="s">
        <v>2167</v>
      </c>
      <c r="D6356" s="152" t="s">
        <v>12667</v>
      </c>
    </row>
    <row r="6357" spans="1:4" x14ac:dyDescent="0.3">
      <c r="A6357" s="151">
        <v>100753</v>
      </c>
      <c r="B6357" s="151" t="s">
        <v>12668</v>
      </c>
      <c r="C6357" s="151" t="s">
        <v>2167</v>
      </c>
      <c r="D6357" s="152" t="s">
        <v>12669</v>
      </c>
    </row>
    <row r="6358" spans="1:4" x14ac:dyDescent="0.3">
      <c r="A6358" s="151">
        <v>100754</v>
      </c>
      <c r="B6358" s="151" t="s">
        <v>12670</v>
      </c>
      <c r="C6358" s="151" t="s">
        <v>2167</v>
      </c>
      <c r="D6358" s="152" t="s">
        <v>6913</v>
      </c>
    </row>
    <row r="6359" spans="1:4" x14ac:dyDescent="0.3">
      <c r="A6359" s="151">
        <v>100757</v>
      </c>
      <c r="B6359" s="151" t="s">
        <v>12671</v>
      </c>
      <c r="C6359" s="151" t="s">
        <v>2167</v>
      </c>
      <c r="D6359" s="152" t="s">
        <v>7900</v>
      </c>
    </row>
    <row r="6360" spans="1:4" x14ac:dyDescent="0.3">
      <c r="A6360" s="151">
        <v>100758</v>
      </c>
      <c r="B6360" s="151" t="s">
        <v>12672</v>
      </c>
      <c r="C6360" s="151" t="s">
        <v>2167</v>
      </c>
      <c r="D6360" s="152" t="s">
        <v>12673</v>
      </c>
    </row>
    <row r="6361" spans="1:4" x14ac:dyDescent="0.3">
      <c r="A6361" s="151">
        <v>100759</v>
      </c>
      <c r="B6361" s="151" t="s">
        <v>12674</v>
      </c>
      <c r="C6361" s="151" t="s">
        <v>2167</v>
      </c>
      <c r="D6361" s="152" t="s">
        <v>12675</v>
      </c>
    </row>
    <row r="6362" spans="1:4" x14ac:dyDescent="0.3">
      <c r="A6362" s="151">
        <v>100760</v>
      </c>
      <c r="B6362" s="151" t="s">
        <v>12676</v>
      </c>
      <c r="C6362" s="151" t="s">
        <v>2167</v>
      </c>
      <c r="D6362" s="152" t="s">
        <v>12677</v>
      </c>
    </row>
    <row r="6363" spans="1:4" x14ac:dyDescent="0.3">
      <c r="A6363" s="151">
        <v>100761</v>
      </c>
      <c r="B6363" s="151" t="s">
        <v>12678</v>
      </c>
      <c r="C6363" s="151" t="s">
        <v>2167</v>
      </c>
      <c r="D6363" s="152" t="s">
        <v>12679</v>
      </c>
    </row>
    <row r="6364" spans="1:4" x14ac:dyDescent="0.3">
      <c r="A6364" s="151">
        <v>100762</v>
      </c>
      <c r="B6364" s="151" t="s">
        <v>12680</v>
      </c>
      <c r="C6364" s="151" t="s">
        <v>2167</v>
      </c>
      <c r="D6364" s="152" t="s">
        <v>12681</v>
      </c>
    </row>
    <row r="6365" spans="1:4" x14ac:dyDescent="0.3">
      <c r="A6365" s="151">
        <v>102488</v>
      </c>
      <c r="B6365" s="151" t="s">
        <v>12682</v>
      </c>
      <c r="C6365" s="151" t="s">
        <v>2167</v>
      </c>
      <c r="D6365" s="152" t="s">
        <v>12683</v>
      </c>
    </row>
    <row r="6366" spans="1:4" x14ac:dyDescent="0.3">
      <c r="A6366" s="151">
        <v>102489</v>
      </c>
      <c r="B6366" s="151" t="s">
        <v>12684</v>
      </c>
      <c r="C6366" s="151" t="s">
        <v>2167</v>
      </c>
      <c r="D6366" s="152" t="s">
        <v>3060</v>
      </c>
    </row>
    <row r="6367" spans="1:4" x14ac:dyDescent="0.3">
      <c r="A6367" s="151">
        <v>102491</v>
      </c>
      <c r="B6367" s="151" t="s">
        <v>12685</v>
      </c>
      <c r="C6367" s="151" t="s">
        <v>2167</v>
      </c>
      <c r="D6367" s="152" t="s">
        <v>10208</v>
      </c>
    </row>
    <row r="6368" spans="1:4" x14ac:dyDescent="0.3">
      <c r="A6368" s="151">
        <v>102492</v>
      </c>
      <c r="B6368" s="151" t="s">
        <v>12686</v>
      </c>
      <c r="C6368" s="151" t="s">
        <v>2167</v>
      </c>
      <c r="D6368" s="152" t="s">
        <v>12687</v>
      </c>
    </row>
    <row r="6369" spans="1:4" x14ac:dyDescent="0.3">
      <c r="A6369" s="151">
        <v>102494</v>
      </c>
      <c r="B6369" s="151" t="s">
        <v>12688</v>
      </c>
      <c r="C6369" s="151" t="s">
        <v>2167</v>
      </c>
      <c r="D6369" s="152" t="s">
        <v>12689</v>
      </c>
    </row>
    <row r="6370" spans="1:4" x14ac:dyDescent="0.3">
      <c r="A6370" s="151">
        <v>102496</v>
      </c>
      <c r="B6370" s="151" t="s">
        <v>12690</v>
      </c>
      <c r="C6370" s="151" t="s">
        <v>31</v>
      </c>
      <c r="D6370" s="152" t="s">
        <v>12691</v>
      </c>
    </row>
    <row r="6371" spans="1:4" x14ac:dyDescent="0.3">
      <c r="A6371" s="151">
        <v>102497</v>
      </c>
      <c r="B6371" s="151" t="s">
        <v>12692</v>
      </c>
      <c r="C6371" s="151" t="s">
        <v>31</v>
      </c>
      <c r="D6371" s="152" t="s">
        <v>2592</v>
      </c>
    </row>
    <row r="6372" spans="1:4" x14ac:dyDescent="0.3">
      <c r="A6372" s="151">
        <v>102498</v>
      </c>
      <c r="B6372" s="151" t="s">
        <v>12693</v>
      </c>
      <c r="C6372" s="151" t="s">
        <v>31</v>
      </c>
      <c r="D6372" s="152" t="s">
        <v>12694</v>
      </c>
    </row>
    <row r="6373" spans="1:4" x14ac:dyDescent="0.3">
      <c r="A6373" s="151">
        <v>102499</v>
      </c>
      <c r="B6373" s="151" t="s">
        <v>12695</v>
      </c>
      <c r="C6373" s="151" t="s">
        <v>2167</v>
      </c>
      <c r="D6373" s="152" t="s">
        <v>3404</v>
      </c>
    </row>
    <row r="6374" spans="1:4" x14ac:dyDescent="0.3">
      <c r="A6374" s="151">
        <v>102500</v>
      </c>
      <c r="B6374" s="151" t="s">
        <v>12696</v>
      </c>
      <c r="C6374" s="151" t="s">
        <v>31</v>
      </c>
      <c r="D6374" s="152" t="s">
        <v>11496</v>
      </c>
    </row>
    <row r="6375" spans="1:4" x14ac:dyDescent="0.3">
      <c r="A6375" s="151">
        <v>102501</v>
      </c>
      <c r="B6375" s="151" t="s">
        <v>12697</v>
      </c>
      <c r="C6375" s="151" t="s">
        <v>2167</v>
      </c>
      <c r="D6375" s="152" t="s">
        <v>4278</v>
      </c>
    </row>
    <row r="6376" spans="1:4" x14ac:dyDescent="0.3">
      <c r="A6376" s="151">
        <v>102504</v>
      </c>
      <c r="B6376" s="151" t="s">
        <v>12698</v>
      </c>
      <c r="C6376" s="151" t="s">
        <v>31</v>
      </c>
      <c r="D6376" s="152" t="s">
        <v>6202</v>
      </c>
    </row>
    <row r="6377" spans="1:4" x14ac:dyDescent="0.3">
      <c r="A6377" s="151">
        <v>102505</v>
      </c>
      <c r="B6377" s="151" t="s">
        <v>12699</v>
      </c>
      <c r="C6377" s="151" t="s">
        <v>31</v>
      </c>
      <c r="D6377" s="152" t="s">
        <v>6083</v>
      </c>
    </row>
    <row r="6378" spans="1:4" x14ac:dyDescent="0.3">
      <c r="A6378" s="151">
        <v>102506</v>
      </c>
      <c r="B6378" s="151" t="s">
        <v>12700</v>
      </c>
      <c r="C6378" s="151" t="s">
        <v>31</v>
      </c>
      <c r="D6378" s="152" t="s">
        <v>12701</v>
      </c>
    </row>
    <row r="6379" spans="1:4" x14ac:dyDescent="0.3">
      <c r="A6379" s="151">
        <v>102507</v>
      </c>
      <c r="B6379" s="151" t="s">
        <v>12702</v>
      </c>
      <c r="C6379" s="151" t="s">
        <v>31</v>
      </c>
      <c r="D6379" s="152" t="s">
        <v>8657</v>
      </c>
    </row>
    <row r="6380" spans="1:4" x14ac:dyDescent="0.3">
      <c r="A6380" s="151">
        <v>102508</v>
      </c>
      <c r="B6380" s="151" t="s">
        <v>12703</v>
      </c>
      <c r="C6380" s="151" t="s">
        <v>2167</v>
      </c>
      <c r="D6380" s="152" t="s">
        <v>12704</v>
      </c>
    </row>
    <row r="6381" spans="1:4" x14ac:dyDescent="0.3">
      <c r="A6381" s="151">
        <v>102509</v>
      </c>
      <c r="B6381" s="151" t="s">
        <v>12705</v>
      </c>
      <c r="C6381" s="151" t="s">
        <v>2167</v>
      </c>
      <c r="D6381" s="152" t="s">
        <v>12706</v>
      </c>
    </row>
    <row r="6382" spans="1:4" x14ac:dyDescent="0.3">
      <c r="A6382" s="151">
        <v>102512</v>
      </c>
      <c r="B6382" s="151" t="s">
        <v>12707</v>
      </c>
      <c r="C6382" s="151" t="s">
        <v>31</v>
      </c>
      <c r="D6382" s="152" t="s">
        <v>2947</v>
      </c>
    </row>
    <row r="6383" spans="1:4" x14ac:dyDescent="0.3">
      <c r="A6383" s="151">
        <v>102513</v>
      </c>
      <c r="B6383" s="151" t="s">
        <v>12708</v>
      </c>
      <c r="C6383" s="151" t="s">
        <v>2167</v>
      </c>
      <c r="D6383" s="152" t="s">
        <v>1601</v>
      </c>
    </row>
    <row r="6384" spans="1:4" x14ac:dyDescent="0.3">
      <c r="A6384" s="151">
        <v>102520</v>
      </c>
      <c r="B6384" s="151" t="s">
        <v>12709</v>
      </c>
      <c r="C6384" s="151" t="s">
        <v>2167</v>
      </c>
      <c r="D6384" s="152" t="s">
        <v>12710</v>
      </c>
    </row>
    <row r="6385" spans="1:4" x14ac:dyDescent="0.3">
      <c r="A6385" s="151">
        <v>101749</v>
      </c>
      <c r="B6385" s="151" t="s">
        <v>12711</v>
      </c>
      <c r="C6385" s="151" t="s">
        <v>2167</v>
      </c>
      <c r="D6385" s="152" t="s">
        <v>12712</v>
      </c>
    </row>
    <row r="6386" spans="1:4" x14ac:dyDescent="0.3">
      <c r="A6386" s="151">
        <v>101750</v>
      </c>
      <c r="B6386" s="151" t="s">
        <v>12713</v>
      </c>
      <c r="C6386" s="151" t="s">
        <v>2167</v>
      </c>
      <c r="D6386" s="152" t="s">
        <v>12714</v>
      </c>
    </row>
    <row r="6387" spans="1:4" x14ac:dyDescent="0.3">
      <c r="A6387" s="151">
        <v>101729</v>
      </c>
      <c r="B6387" s="151" t="s">
        <v>12715</v>
      </c>
      <c r="C6387" s="151" t="s">
        <v>2167</v>
      </c>
      <c r="D6387" s="152" t="s">
        <v>12716</v>
      </c>
    </row>
    <row r="6388" spans="1:4" x14ac:dyDescent="0.3">
      <c r="A6388" s="151">
        <v>101746</v>
      </c>
      <c r="B6388" s="151" t="s">
        <v>12717</v>
      </c>
      <c r="C6388" s="151" t="s">
        <v>2167</v>
      </c>
      <c r="D6388" s="152" t="s">
        <v>12718</v>
      </c>
    </row>
    <row r="6389" spans="1:4" x14ac:dyDescent="0.3">
      <c r="A6389" s="151">
        <v>101751</v>
      </c>
      <c r="B6389" s="151" t="s">
        <v>12719</v>
      </c>
      <c r="C6389" s="151" t="s">
        <v>2167</v>
      </c>
      <c r="D6389" s="152" t="s">
        <v>12720</v>
      </c>
    </row>
    <row r="6390" spans="1:4" x14ac:dyDescent="0.3">
      <c r="A6390" s="151">
        <v>87246</v>
      </c>
      <c r="B6390" s="151" t="s">
        <v>12721</v>
      </c>
      <c r="C6390" s="151" t="s">
        <v>2167</v>
      </c>
      <c r="D6390" s="152" t="s">
        <v>12722</v>
      </c>
    </row>
    <row r="6391" spans="1:4" x14ac:dyDescent="0.3">
      <c r="A6391" s="151">
        <v>87247</v>
      </c>
      <c r="B6391" s="151" t="s">
        <v>12723</v>
      </c>
      <c r="C6391" s="151" t="s">
        <v>2167</v>
      </c>
      <c r="D6391" s="152" t="s">
        <v>12724</v>
      </c>
    </row>
    <row r="6392" spans="1:4" x14ac:dyDescent="0.3">
      <c r="A6392" s="151">
        <v>87248</v>
      </c>
      <c r="B6392" s="151" t="s">
        <v>12725</v>
      </c>
      <c r="C6392" s="151" t="s">
        <v>2167</v>
      </c>
      <c r="D6392" s="152" t="s">
        <v>12726</v>
      </c>
    </row>
    <row r="6393" spans="1:4" x14ac:dyDescent="0.3">
      <c r="A6393" s="151">
        <v>87249</v>
      </c>
      <c r="B6393" s="151" t="s">
        <v>12727</v>
      </c>
      <c r="C6393" s="151" t="s">
        <v>2167</v>
      </c>
      <c r="D6393" s="152" t="s">
        <v>12728</v>
      </c>
    </row>
    <row r="6394" spans="1:4" x14ac:dyDescent="0.3">
      <c r="A6394" s="151">
        <v>87250</v>
      </c>
      <c r="B6394" s="151" t="s">
        <v>12729</v>
      </c>
      <c r="C6394" s="151" t="s">
        <v>2167</v>
      </c>
      <c r="D6394" s="152" t="s">
        <v>12730</v>
      </c>
    </row>
    <row r="6395" spans="1:4" x14ac:dyDescent="0.3">
      <c r="A6395" s="151">
        <v>87251</v>
      </c>
      <c r="B6395" s="151" t="s">
        <v>12731</v>
      </c>
      <c r="C6395" s="151" t="s">
        <v>2167</v>
      </c>
      <c r="D6395" s="152" t="s">
        <v>12732</v>
      </c>
    </row>
    <row r="6396" spans="1:4" x14ac:dyDescent="0.3">
      <c r="A6396" s="151">
        <v>87255</v>
      </c>
      <c r="B6396" s="151" t="s">
        <v>12733</v>
      </c>
      <c r="C6396" s="151" t="s">
        <v>2167</v>
      </c>
      <c r="D6396" s="152" t="s">
        <v>12734</v>
      </c>
    </row>
    <row r="6397" spans="1:4" x14ac:dyDescent="0.3">
      <c r="A6397" s="151">
        <v>87256</v>
      </c>
      <c r="B6397" s="151" t="s">
        <v>12735</v>
      </c>
      <c r="C6397" s="151" t="s">
        <v>2167</v>
      </c>
      <c r="D6397" s="152" t="s">
        <v>12736</v>
      </c>
    </row>
    <row r="6398" spans="1:4" x14ac:dyDescent="0.3">
      <c r="A6398" s="151">
        <v>87257</v>
      </c>
      <c r="B6398" s="151" t="s">
        <v>12737</v>
      </c>
      <c r="C6398" s="151" t="s">
        <v>2167</v>
      </c>
      <c r="D6398" s="152" t="s">
        <v>12738</v>
      </c>
    </row>
    <row r="6399" spans="1:4" x14ac:dyDescent="0.3">
      <c r="A6399" s="151">
        <v>87261</v>
      </c>
      <c r="B6399" s="151" t="s">
        <v>12739</v>
      </c>
      <c r="C6399" s="151" t="s">
        <v>2167</v>
      </c>
      <c r="D6399" s="152" t="s">
        <v>5838</v>
      </c>
    </row>
    <row r="6400" spans="1:4" x14ac:dyDescent="0.3">
      <c r="A6400" s="151">
        <v>87262</v>
      </c>
      <c r="B6400" s="151" t="s">
        <v>12740</v>
      </c>
      <c r="C6400" s="151" t="s">
        <v>2167</v>
      </c>
      <c r="D6400" s="152" t="s">
        <v>12741</v>
      </c>
    </row>
    <row r="6401" spans="1:4" x14ac:dyDescent="0.3">
      <c r="A6401" s="151">
        <v>87263</v>
      </c>
      <c r="B6401" s="151" t="s">
        <v>12742</v>
      </c>
      <c r="C6401" s="151" t="s">
        <v>2167</v>
      </c>
      <c r="D6401" s="152" t="s">
        <v>12743</v>
      </c>
    </row>
    <row r="6402" spans="1:4" x14ac:dyDescent="0.3">
      <c r="A6402" s="151">
        <v>104593</v>
      </c>
      <c r="B6402" s="151" t="s">
        <v>12744</v>
      </c>
      <c r="C6402" s="151" t="s">
        <v>2167</v>
      </c>
      <c r="D6402" s="152" t="s">
        <v>12745</v>
      </c>
    </row>
    <row r="6403" spans="1:4" x14ac:dyDescent="0.3">
      <c r="A6403" s="151">
        <v>104594</v>
      </c>
      <c r="B6403" s="151" t="s">
        <v>12746</v>
      </c>
      <c r="C6403" s="151" t="s">
        <v>2167</v>
      </c>
      <c r="D6403" s="152" t="s">
        <v>12747</v>
      </c>
    </row>
    <row r="6404" spans="1:4" x14ac:dyDescent="0.3">
      <c r="A6404" s="151">
        <v>104595</v>
      </c>
      <c r="B6404" s="151" t="s">
        <v>12748</v>
      </c>
      <c r="C6404" s="151" t="s">
        <v>2167</v>
      </c>
      <c r="D6404" s="152" t="s">
        <v>12749</v>
      </c>
    </row>
    <row r="6405" spans="1:4" x14ac:dyDescent="0.3">
      <c r="A6405" s="151">
        <v>104596</v>
      </c>
      <c r="B6405" s="151" t="s">
        <v>12750</v>
      </c>
      <c r="C6405" s="151" t="s">
        <v>2167</v>
      </c>
      <c r="D6405" s="152" t="s">
        <v>12751</v>
      </c>
    </row>
    <row r="6406" spans="1:4" x14ac:dyDescent="0.3">
      <c r="A6406" s="151">
        <v>104597</v>
      </c>
      <c r="B6406" s="151" t="s">
        <v>12752</v>
      </c>
      <c r="C6406" s="151" t="s">
        <v>2167</v>
      </c>
      <c r="D6406" s="152" t="s">
        <v>12753</v>
      </c>
    </row>
    <row r="6407" spans="1:4" x14ac:dyDescent="0.3">
      <c r="A6407" s="151">
        <v>104598</v>
      </c>
      <c r="B6407" s="151" t="s">
        <v>12754</v>
      </c>
      <c r="C6407" s="151" t="s">
        <v>2167</v>
      </c>
      <c r="D6407" s="152" t="s">
        <v>12755</v>
      </c>
    </row>
    <row r="6408" spans="1:4" x14ac:dyDescent="0.3">
      <c r="A6408" s="151">
        <v>104599</v>
      </c>
      <c r="B6408" s="151" t="s">
        <v>12756</v>
      </c>
      <c r="C6408" s="151" t="s">
        <v>2167</v>
      </c>
      <c r="D6408" s="152" t="s">
        <v>12757</v>
      </c>
    </row>
    <row r="6409" spans="1:4" x14ac:dyDescent="0.3">
      <c r="A6409" s="151">
        <v>104601</v>
      </c>
      <c r="B6409" s="151" t="s">
        <v>12758</v>
      </c>
      <c r="C6409" s="151" t="s">
        <v>2167</v>
      </c>
      <c r="D6409" s="152" t="s">
        <v>12759</v>
      </c>
    </row>
    <row r="6410" spans="1:4" x14ac:dyDescent="0.3">
      <c r="A6410" s="151">
        <v>104603</v>
      </c>
      <c r="B6410" s="151" t="s">
        <v>12760</v>
      </c>
      <c r="C6410" s="151" t="s">
        <v>2167</v>
      </c>
      <c r="D6410" s="152" t="s">
        <v>11472</v>
      </c>
    </row>
    <row r="6411" spans="1:4" x14ac:dyDescent="0.3">
      <c r="A6411" s="151">
        <v>104605</v>
      </c>
      <c r="B6411" s="151" t="s">
        <v>12761</v>
      </c>
      <c r="C6411" s="151" t="s">
        <v>2167</v>
      </c>
      <c r="D6411" s="152" t="s">
        <v>2663</v>
      </c>
    </row>
    <row r="6412" spans="1:4" x14ac:dyDescent="0.3">
      <c r="A6412" s="151">
        <v>104606</v>
      </c>
      <c r="B6412" s="151" t="s">
        <v>12762</v>
      </c>
      <c r="C6412" s="151" t="s">
        <v>2167</v>
      </c>
      <c r="D6412" s="152" t="s">
        <v>12763</v>
      </c>
    </row>
    <row r="6413" spans="1:4" x14ac:dyDescent="0.3">
      <c r="A6413" s="151">
        <v>104607</v>
      </c>
      <c r="B6413" s="151" t="s">
        <v>12764</v>
      </c>
      <c r="C6413" s="151" t="s">
        <v>2167</v>
      </c>
      <c r="D6413" s="152" t="s">
        <v>12765</v>
      </c>
    </row>
    <row r="6414" spans="1:4" x14ac:dyDescent="0.3">
      <c r="A6414" s="151">
        <v>98671</v>
      </c>
      <c r="B6414" s="151" t="s">
        <v>12766</v>
      </c>
      <c r="C6414" s="151" t="s">
        <v>2167</v>
      </c>
      <c r="D6414" s="152" t="s">
        <v>12767</v>
      </c>
    </row>
    <row r="6415" spans="1:4" x14ac:dyDescent="0.3">
      <c r="A6415" s="151">
        <v>98672</v>
      </c>
      <c r="B6415" s="151" t="s">
        <v>12768</v>
      </c>
      <c r="C6415" s="151" t="s">
        <v>2167</v>
      </c>
      <c r="D6415" s="152" t="s">
        <v>12769</v>
      </c>
    </row>
    <row r="6416" spans="1:4" x14ac:dyDescent="0.3">
      <c r="A6416" s="151">
        <v>98678</v>
      </c>
      <c r="B6416" s="151" t="s">
        <v>12770</v>
      </c>
      <c r="C6416" s="151" t="s">
        <v>2167</v>
      </c>
      <c r="D6416" s="152" t="s">
        <v>12771</v>
      </c>
    </row>
    <row r="6417" spans="1:4" x14ac:dyDescent="0.3">
      <c r="A6417" s="151">
        <v>98679</v>
      </c>
      <c r="B6417" s="151" t="s">
        <v>12772</v>
      </c>
      <c r="C6417" s="151" t="s">
        <v>2167</v>
      </c>
      <c r="D6417" s="152" t="s">
        <v>12773</v>
      </c>
    </row>
    <row r="6418" spans="1:4" x14ac:dyDescent="0.3">
      <c r="A6418" s="151">
        <v>98680</v>
      </c>
      <c r="B6418" s="151" t="s">
        <v>12774</v>
      </c>
      <c r="C6418" s="151" t="s">
        <v>2167</v>
      </c>
      <c r="D6418" s="152" t="s">
        <v>3697</v>
      </c>
    </row>
    <row r="6419" spans="1:4" x14ac:dyDescent="0.3">
      <c r="A6419" s="151">
        <v>98681</v>
      </c>
      <c r="B6419" s="151" t="s">
        <v>12775</v>
      </c>
      <c r="C6419" s="151" t="s">
        <v>2167</v>
      </c>
      <c r="D6419" s="152" t="s">
        <v>10447</v>
      </c>
    </row>
    <row r="6420" spans="1:4" x14ac:dyDescent="0.3">
      <c r="A6420" s="151">
        <v>98682</v>
      </c>
      <c r="B6420" s="151" t="s">
        <v>12776</v>
      </c>
      <c r="C6420" s="151" t="s">
        <v>2167</v>
      </c>
      <c r="D6420" s="152" t="s">
        <v>12777</v>
      </c>
    </row>
    <row r="6421" spans="1:4" x14ac:dyDescent="0.3">
      <c r="A6421" s="151">
        <v>98685</v>
      </c>
      <c r="B6421" s="151" t="s">
        <v>12778</v>
      </c>
      <c r="C6421" s="151" t="s">
        <v>31</v>
      </c>
      <c r="D6421" s="152" t="s">
        <v>12779</v>
      </c>
    </row>
    <row r="6422" spans="1:4" x14ac:dyDescent="0.3">
      <c r="A6422" s="151">
        <v>98686</v>
      </c>
      <c r="B6422" s="151" t="s">
        <v>12780</v>
      </c>
      <c r="C6422" s="151" t="s">
        <v>31</v>
      </c>
      <c r="D6422" s="152" t="s">
        <v>12781</v>
      </c>
    </row>
    <row r="6423" spans="1:4" x14ac:dyDescent="0.3">
      <c r="A6423" s="151">
        <v>98688</v>
      </c>
      <c r="B6423" s="151" t="s">
        <v>12782</v>
      </c>
      <c r="C6423" s="151" t="s">
        <v>31</v>
      </c>
      <c r="D6423" s="152" t="s">
        <v>12783</v>
      </c>
    </row>
    <row r="6424" spans="1:4" x14ac:dyDescent="0.3">
      <c r="A6424" s="151">
        <v>98689</v>
      </c>
      <c r="B6424" s="151" t="s">
        <v>12784</v>
      </c>
      <c r="C6424" s="151" t="s">
        <v>31</v>
      </c>
      <c r="D6424" s="152" t="s">
        <v>12785</v>
      </c>
    </row>
    <row r="6425" spans="1:4" x14ac:dyDescent="0.3">
      <c r="A6425" s="151">
        <v>101090</v>
      </c>
      <c r="B6425" s="151" t="s">
        <v>12786</v>
      </c>
      <c r="C6425" s="151" t="s">
        <v>2167</v>
      </c>
      <c r="D6425" s="152" t="s">
        <v>12787</v>
      </c>
    </row>
    <row r="6426" spans="1:4" x14ac:dyDescent="0.3">
      <c r="A6426" s="151">
        <v>101091</v>
      </c>
      <c r="B6426" s="151" t="s">
        <v>12788</v>
      </c>
      <c r="C6426" s="151" t="s">
        <v>2167</v>
      </c>
      <c r="D6426" s="152" t="s">
        <v>12789</v>
      </c>
    </row>
    <row r="6427" spans="1:4" x14ac:dyDescent="0.3">
      <c r="A6427" s="151">
        <v>101725</v>
      </c>
      <c r="B6427" s="151" t="s">
        <v>12790</v>
      </c>
      <c r="C6427" s="151" t="s">
        <v>2167</v>
      </c>
      <c r="D6427" s="152" t="s">
        <v>12791</v>
      </c>
    </row>
    <row r="6428" spans="1:4" x14ac:dyDescent="0.3">
      <c r="A6428" s="151">
        <v>101726</v>
      </c>
      <c r="B6428" s="151" t="s">
        <v>12792</v>
      </c>
      <c r="C6428" s="151" t="s">
        <v>2167</v>
      </c>
      <c r="D6428" s="152" t="s">
        <v>12793</v>
      </c>
    </row>
    <row r="6429" spans="1:4" x14ac:dyDescent="0.3">
      <c r="A6429" s="151">
        <v>101731</v>
      </c>
      <c r="B6429" s="151" t="s">
        <v>12794</v>
      </c>
      <c r="C6429" s="151" t="s">
        <v>2167</v>
      </c>
      <c r="D6429" s="152" t="s">
        <v>12795</v>
      </c>
    </row>
    <row r="6430" spans="1:4" x14ac:dyDescent="0.3">
      <c r="A6430" s="151">
        <v>101732</v>
      </c>
      <c r="B6430" s="151" t="s">
        <v>12796</v>
      </c>
      <c r="C6430" s="151" t="s">
        <v>2167</v>
      </c>
      <c r="D6430" s="152" t="s">
        <v>12797</v>
      </c>
    </row>
    <row r="6431" spans="1:4" x14ac:dyDescent="0.3">
      <c r="A6431" s="151">
        <v>101094</v>
      </c>
      <c r="B6431" s="151" t="s">
        <v>12798</v>
      </c>
      <c r="C6431" s="151" t="s">
        <v>31</v>
      </c>
      <c r="D6431" s="152" t="s">
        <v>12799</v>
      </c>
    </row>
    <row r="6432" spans="1:4" x14ac:dyDescent="0.3">
      <c r="A6432" s="151">
        <v>101727</v>
      </c>
      <c r="B6432" s="151" t="s">
        <v>12800</v>
      </c>
      <c r="C6432" s="151" t="s">
        <v>2167</v>
      </c>
      <c r="D6432" s="152" t="s">
        <v>12801</v>
      </c>
    </row>
    <row r="6433" spans="1:4" x14ac:dyDescent="0.3">
      <c r="A6433" s="151">
        <v>101733</v>
      </c>
      <c r="B6433" s="151" t="s">
        <v>12802</v>
      </c>
      <c r="C6433" s="151" t="s">
        <v>2167</v>
      </c>
      <c r="D6433" s="152" t="s">
        <v>12803</v>
      </c>
    </row>
    <row r="6434" spans="1:4" x14ac:dyDescent="0.3">
      <c r="A6434" s="151">
        <v>101734</v>
      </c>
      <c r="B6434" s="151" t="s">
        <v>12804</v>
      </c>
      <c r="C6434" s="151" t="s">
        <v>2167</v>
      </c>
      <c r="D6434" s="152" t="s">
        <v>12805</v>
      </c>
    </row>
    <row r="6435" spans="1:4" x14ac:dyDescent="0.3">
      <c r="A6435" s="151">
        <v>101735</v>
      </c>
      <c r="B6435" s="151" t="s">
        <v>12806</v>
      </c>
      <c r="C6435" s="151" t="s">
        <v>2167</v>
      </c>
      <c r="D6435" s="152" t="s">
        <v>12807</v>
      </c>
    </row>
    <row r="6436" spans="1:4" x14ac:dyDescent="0.3">
      <c r="A6436" s="151">
        <v>101736</v>
      </c>
      <c r="B6436" s="151" t="s">
        <v>12808</v>
      </c>
      <c r="C6436" s="151" t="s">
        <v>2167</v>
      </c>
      <c r="D6436" s="152" t="s">
        <v>12809</v>
      </c>
    </row>
    <row r="6437" spans="1:4" x14ac:dyDescent="0.3">
      <c r="A6437" s="151">
        <v>101737</v>
      </c>
      <c r="B6437" s="151" t="s">
        <v>12810</v>
      </c>
      <c r="C6437" s="151" t="s">
        <v>2167</v>
      </c>
      <c r="D6437" s="152" t="s">
        <v>12811</v>
      </c>
    </row>
    <row r="6438" spans="1:4" x14ac:dyDescent="0.3">
      <c r="A6438" s="151">
        <v>101748</v>
      </c>
      <c r="B6438" s="151" t="s">
        <v>12812</v>
      </c>
      <c r="C6438" s="151" t="s">
        <v>2167</v>
      </c>
      <c r="D6438" s="152" t="s">
        <v>12813</v>
      </c>
    </row>
    <row r="6439" spans="1:4" x14ac:dyDescent="0.3">
      <c r="A6439" s="151">
        <v>104162</v>
      </c>
      <c r="B6439" s="151" t="s">
        <v>12814</v>
      </c>
      <c r="C6439" s="151" t="s">
        <v>2167</v>
      </c>
      <c r="D6439" s="152" t="s">
        <v>12815</v>
      </c>
    </row>
    <row r="6440" spans="1:4" x14ac:dyDescent="0.3">
      <c r="A6440" s="151">
        <v>101092</v>
      </c>
      <c r="B6440" s="151" t="s">
        <v>12816</v>
      </c>
      <c r="C6440" s="151" t="s">
        <v>2167</v>
      </c>
      <c r="D6440" s="152" t="s">
        <v>12817</v>
      </c>
    </row>
    <row r="6441" spans="1:4" x14ac:dyDescent="0.3">
      <c r="A6441" s="151">
        <v>101093</v>
      </c>
      <c r="B6441" s="151" t="s">
        <v>12818</v>
      </c>
      <c r="C6441" s="151" t="s">
        <v>2167</v>
      </c>
      <c r="D6441" s="152" t="s">
        <v>12819</v>
      </c>
    </row>
    <row r="6442" spans="1:4" x14ac:dyDescent="0.3">
      <c r="A6442" s="151">
        <v>98695</v>
      </c>
      <c r="B6442" s="151" t="s">
        <v>12820</v>
      </c>
      <c r="C6442" s="151" t="s">
        <v>31</v>
      </c>
      <c r="D6442" s="152" t="s">
        <v>12821</v>
      </c>
    </row>
    <row r="6443" spans="1:4" x14ac:dyDescent="0.3">
      <c r="A6443" s="151">
        <v>98697</v>
      </c>
      <c r="B6443" s="151" t="s">
        <v>12822</v>
      </c>
      <c r="C6443" s="151" t="s">
        <v>31</v>
      </c>
      <c r="D6443" s="152" t="s">
        <v>12823</v>
      </c>
    </row>
    <row r="6444" spans="1:4" x14ac:dyDescent="0.3">
      <c r="A6444" s="151">
        <v>101738</v>
      </c>
      <c r="B6444" s="151" t="s">
        <v>12824</v>
      </c>
      <c r="C6444" s="151" t="s">
        <v>31</v>
      </c>
      <c r="D6444" s="152" t="s">
        <v>6860</v>
      </c>
    </row>
    <row r="6445" spans="1:4" x14ac:dyDescent="0.3">
      <c r="A6445" s="151">
        <v>101739</v>
      </c>
      <c r="B6445" s="151" t="s">
        <v>12825</v>
      </c>
      <c r="C6445" s="151" t="s">
        <v>31</v>
      </c>
      <c r="D6445" s="152" t="s">
        <v>6342</v>
      </c>
    </row>
    <row r="6446" spans="1:4" x14ac:dyDescent="0.3">
      <c r="A6446" s="151">
        <v>88648</v>
      </c>
      <c r="B6446" s="151" t="s">
        <v>12826</v>
      </c>
      <c r="C6446" s="151" t="s">
        <v>31</v>
      </c>
      <c r="D6446" s="152" t="s">
        <v>12827</v>
      </c>
    </row>
    <row r="6447" spans="1:4" x14ac:dyDescent="0.3">
      <c r="A6447" s="151">
        <v>88649</v>
      </c>
      <c r="B6447" s="151" t="s">
        <v>12828</v>
      </c>
      <c r="C6447" s="151" t="s">
        <v>31</v>
      </c>
      <c r="D6447" s="152" t="s">
        <v>12829</v>
      </c>
    </row>
    <row r="6448" spans="1:4" x14ac:dyDescent="0.3">
      <c r="A6448" s="151">
        <v>88650</v>
      </c>
      <c r="B6448" s="151" t="s">
        <v>12830</v>
      </c>
      <c r="C6448" s="151" t="s">
        <v>31</v>
      </c>
      <c r="D6448" s="152" t="s">
        <v>5545</v>
      </c>
    </row>
    <row r="6449" spans="1:4" x14ac:dyDescent="0.3">
      <c r="A6449" s="151">
        <v>101740</v>
      </c>
      <c r="B6449" s="151" t="s">
        <v>12831</v>
      </c>
      <c r="C6449" s="151" t="s">
        <v>31</v>
      </c>
      <c r="D6449" s="152" t="s">
        <v>2099</v>
      </c>
    </row>
    <row r="6450" spans="1:4" x14ac:dyDescent="0.3">
      <c r="A6450" s="151">
        <v>101741</v>
      </c>
      <c r="B6450" s="151" t="s">
        <v>12832</v>
      </c>
      <c r="C6450" s="151" t="s">
        <v>31</v>
      </c>
      <c r="D6450" s="152" t="s">
        <v>3912</v>
      </c>
    </row>
    <row r="6451" spans="1:4" x14ac:dyDescent="0.3">
      <c r="A6451" s="151">
        <v>94990</v>
      </c>
      <c r="B6451" s="151" t="s">
        <v>12833</v>
      </c>
      <c r="C6451" s="151" t="s">
        <v>2203</v>
      </c>
      <c r="D6451" s="152" t="s">
        <v>12834</v>
      </c>
    </row>
    <row r="6452" spans="1:4" x14ac:dyDescent="0.3">
      <c r="A6452" s="151">
        <v>94991</v>
      </c>
      <c r="B6452" s="151" t="s">
        <v>12835</v>
      </c>
      <c r="C6452" s="151" t="s">
        <v>2203</v>
      </c>
      <c r="D6452" s="152" t="s">
        <v>12836</v>
      </c>
    </row>
    <row r="6453" spans="1:4" x14ac:dyDescent="0.3">
      <c r="A6453" s="151">
        <v>94992</v>
      </c>
      <c r="B6453" s="151" t="s">
        <v>12837</v>
      </c>
      <c r="C6453" s="151" t="s">
        <v>2167</v>
      </c>
      <c r="D6453" s="152" t="s">
        <v>1850</v>
      </c>
    </row>
    <row r="6454" spans="1:4" x14ac:dyDescent="0.3">
      <c r="A6454" s="151">
        <v>94993</v>
      </c>
      <c r="B6454" s="151" t="s">
        <v>12838</v>
      </c>
      <c r="C6454" s="151" t="s">
        <v>2167</v>
      </c>
      <c r="D6454" s="152" t="s">
        <v>12839</v>
      </c>
    </row>
    <row r="6455" spans="1:4" x14ac:dyDescent="0.3">
      <c r="A6455" s="151">
        <v>94994</v>
      </c>
      <c r="B6455" s="151" t="s">
        <v>12840</v>
      </c>
      <c r="C6455" s="151" t="s">
        <v>2167</v>
      </c>
      <c r="D6455" s="152" t="s">
        <v>12841</v>
      </c>
    </row>
    <row r="6456" spans="1:4" x14ac:dyDescent="0.3">
      <c r="A6456" s="151">
        <v>94995</v>
      </c>
      <c r="B6456" s="151" t="s">
        <v>328</v>
      </c>
      <c r="C6456" s="151" t="s">
        <v>2167</v>
      </c>
      <c r="D6456" s="152" t="s">
        <v>12842</v>
      </c>
    </row>
    <row r="6457" spans="1:4" x14ac:dyDescent="0.3">
      <c r="A6457" s="151">
        <v>101747</v>
      </c>
      <c r="B6457" s="151" t="s">
        <v>12843</v>
      </c>
      <c r="C6457" s="151" t="s">
        <v>2167</v>
      </c>
      <c r="D6457" s="152" t="s">
        <v>12844</v>
      </c>
    </row>
    <row r="6458" spans="1:4" x14ac:dyDescent="0.3">
      <c r="A6458" s="151">
        <v>104626</v>
      </c>
      <c r="B6458" s="151" t="s">
        <v>12845</v>
      </c>
      <c r="C6458" s="151" t="s">
        <v>2203</v>
      </c>
      <c r="D6458" s="152" t="s">
        <v>12846</v>
      </c>
    </row>
    <row r="6459" spans="1:4" x14ac:dyDescent="0.3">
      <c r="A6459" s="151">
        <v>104658</v>
      </c>
      <c r="B6459" s="151" t="s">
        <v>853</v>
      </c>
      <c r="C6459" s="151" t="s">
        <v>2167</v>
      </c>
      <c r="D6459" s="152" t="s">
        <v>12847</v>
      </c>
    </row>
    <row r="6460" spans="1:4" x14ac:dyDescent="0.3">
      <c r="A6460" s="151">
        <v>87620</v>
      </c>
      <c r="B6460" s="151" t="s">
        <v>12848</v>
      </c>
      <c r="C6460" s="151" t="s">
        <v>2167</v>
      </c>
      <c r="D6460" s="152" t="s">
        <v>12849</v>
      </c>
    </row>
    <row r="6461" spans="1:4" x14ac:dyDescent="0.3">
      <c r="A6461" s="151">
        <v>87622</v>
      </c>
      <c r="B6461" s="151" t="s">
        <v>12850</v>
      </c>
      <c r="C6461" s="151" t="s">
        <v>2167</v>
      </c>
      <c r="D6461" s="152" t="s">
        <v>12851</v>
      </c>
    </row>
    <row r="6462" spans="1:4" x14ac:dyDescent="0.3">
      <c r="A6462" s="151">
        <v>87623</v>
      </c>
      <c r="B6462" s="151" t="s">
        <v>12852</v>
      </c>
      <c r="C6462" s="151" t="s">
        <v>2167</v>
      </c>
      <c r="D6462" s="152" t="s">
        <v>12853</v>
      </c>
    </row>
    <row r="6463" spans="1:4" x14ac:dyDescent="0.3">
      <c r="A6463" s="151">
        <v>87624</v>
      </c>
      <c r="B6463" s="151" t="s">
        <v>12854</v>
      </c>
      <c r="C6463" s="151" t="s">
        <v>2167</v>
      </c>
      <c r="D6463" s="152" t="s">
        <v>3207</v>
      </c>
    </row>
    <row r="6464" spans="1:4" x14ac:dyDescent="0.3">
      <c r="A6464" s="151">
        <v>87630</v>
      </c>
      <c r="B6464" s="151" t="s">
        <v>12855</v>
      </c>
      <c r="C6464" s="151" t="s">
        <v>2167</v>
      </c>
      <c r="D6464" s="152" t="s">
        <v>12856</v>
      </c>
    </row>
    <row r="6465" spans="1:4" x14ac:dyDescent="0.3">
      <c r="A6465" s="151">
        <v>87632</v>
      </c>
      <c r="B6465" s="151" t="s">
        <v>12857</v>
      </c>
      <c r="C6465" s="151" t="s">
        <v>2167</v>
      </c>
      <c r="D6465" s="152" t="s">
        <v>12858</v>
      </c>
    </row>
    <row r="6466" spans="1:4" x14ac:dyDescent="0.3">
      <c r="A6466" s="151">
        <v>87633</v>
      </c>
      <c r="B6466" s="151" t="s">
        <v>12859</v>
      </c>
      <c r="C6466" s="151" t="s">
        <v>2167</v>
      </c>
      <c r="D6466" s="152" t="s">
        <v>12860</v>
      </c>
    </row>
    <row r="6467" spans="1:4" x14ac:dyDescent="0.3">
      <c r="A6467" s="151">
        <v>87634</v>
      </c>
      <c r="B6467" s="151" t="s">
        <v>12861</v>
      </c>
      <c r="C6467" s="151" t="s">
        <v>2167</v>
      </c>
      <c r="D6467" s="152" t="s">
        <v>12862</v>
      </c>
    </row>
    <row r="6468" spans="1:4" x14ac:dyDescent="0.3">
      <c r="A6468" s="151">
        <v>87640</v>
      </c>
      <c r="B6468" s="151" t="s">
        <v>12863</v>
      </c>
      <c r="C6468" s="151" t="s">
        <v>2167</v>
      </c>
      <c r="D6468" s="152" t="s">
        <v>12864</v>
      </c>
    </row>
    <row r="6469" spans="1:4" x14ac:dyDescent="0.3">
      <c r="A6469" s="151">
        <v>87642</v>
      </c>
      <c r="B6469" s="151" t="s">
        <v>12865</v>
      </c>
      <c r="C6469" s="151" t="s">
        <v>2167</v>
      </c>
      <c r="D6469" s="152" t="s">
        <v>12866</v>
      </c>
    </row>
    <row r="6470" spans="1:4" x14ac:dyDescent="0.3">
      <c r="A6470" s="151">
        <v>87643</v>
      </c>
      <c r="B6470" s="151" t="s">
        <v>12867</v>
      </c>
      <c r="C6470" s="151" t="s">
        <v>2167</v>
      </c>
      <c r="D6470" s="152" t="s">
        <v>12868</v>
      </c>
    </row>
    <row r="6471" spans="1:4" x14ac:dyDescent="0.3">
      <c r="A6471" s="151">
        <v>87644</v>
      </c>
      <c r="B6471" s="151" t="s">
        <v>12869</v>
      </c>
      <c r="C6471" s="151" t="s">
        <v>2167</v>
      </c>
      <c r="D6471" s="152" t="s">
        <v>7450</v>
      </c>
    </row>
    <row r="6472" spans="1:4" x14ac:dyDescent="0.3">
      <c r="A6472" s="151">
        <v>87680</v>
      </c>
      <c r="B6472" s="151" t="s">
        <v>12870</v>
      </c>
      <c r="C6472" s="151" t="s">
        <v>2167</v>
      </c>
      <c r="D6472" s="152" t="s">
        <v>12871</v>
      </c>
    </row>
    <row r="6473" spans="1:4" x14ac:dyDescent="0.3">
      <c r="A6473" s="151">
        <v>87682</v>
      </c>
      <c r="B6473" s="151" t="s">
        <v>12872</v>
      </c>
      <c r="C6473" s="151" t="s">
        <v>2167</v>
      </c>
      <c r="D6473" s="152" t="s">
        <v>12873</v>
      </c>
    </row>
    <row r="6474" spans="1:4" x14ac:dyDescent="0.3">
      <c r="A6474" s="151">
        <v>87683</v>
      </c>
      <c r="B6474" s="151" t="s">
        <v>12874</v>
      </c>
      <c r="C6474" s="151" t="s">
        <v>2167</v>
      </c>
      <c r="D6474" s="152" t="s">
        <v>12875</v>
      </c>
    </row>
    <row r="6475" spans="1:4" x14ac:dyDescent="0.3">
      <c r="A6475" s="151">
        <v>87684</v>
      </c>
      <c r="B6475" s="151" t="s">
        <v>12876</v>
      </c>
      <c r="C6475" s="151" t="s">
        <v>2167</v>
      </c>
      <c r="D6475" s="152" t="s">
        <v>12877</v>
      </c>
    </row>
    <row r="6476" spans="1:4" x14ac:dyDescent="0.3">
      <c r="A6476" s="151">
        <v>87690</v>
      </c>
      <c r="B6476" s="151" t="s">
        <v>12878</v>
      </c>
      <c r="C6476" s="151" t="s">
        <v>2167</v>
      </c>
      <c r="D6476" s="152" t="s">
        <v>12879</v>
      </c>
    </row>
    <row r="6477" spans="1:4" x14ac:dyDescent="0.3">
      <c r="A6477" s="151">
        <v>87692</v>
      </c>
      <c r="B6477" s="151" t="s">
        <v>12880</v>
      </c>
      <c r="C6477" s="151" t="s">
        <v>2167</v>
      </c>
      <c r="D6477" s="152" t="s">
        <v>12881</v>
      </c>
    </row>
    <row r="6478" spans="1:4" x14ac:dyDescent="0.3">
      <c r="A6478" s="151">
        <v>87693</v>
      </c>
      <c r="B6478" s="151" t="s">
        <v>12882</v>
      </c>
      <c r="C6478" s="151" t="s">
        <v>2167</v>
      </c>
      <c r="D6478" s="152" t="s">
        <v>12883</v>
      </c>
    </row>
    <row r="6479" spans="1:4" x14ac:dyDescent="0.3">
      <c r="A6479" s="151">
        <v>87694</v>
      </c>
      <c r="B6479" s="151" t="s">
        <v>12884</v>
      </c>
      <c r="C6479" s="151" t="s">
        <v>2167</v>
      </c>
      <c r="D6479" s="152" t="s">
        <v>12885</v>
      </c>
    </row>
    <row r="6480" spans="1:4" x14ac:dyDescent="0.3">
      <c r="A6480" s="151">
        <v>87700</v>
      </c>
      <c r="B6480" s="151" t="s">
        <v>12886</v>
      </c>
      <c r="C6480" s="151" t="s">
        <v>2167</v>
      </c>
      <c r="D6480" s="152" t="s">
        <v>12887</v>
      </c>
    </row>
    <row r="6481" spans="1:4" x14ac:dyDescent="0.3">
      <c r="A6481" s="151">
        <v>87702</v>
      </c>
      <c r="B6481" s="151" t="s">
        <v>12888</v>
      </c>
      <c r="C6481" s="151" t="s">
        <v>2167</v>
      </c>
      <c r="D6481" s="152" t="s">
        <v>12889</v>
      </c>
    </row>
    <row r="6482" spans="1:4" x14ac:dyDescent="0.3">
      <c r="A6482" s="151">
        <v>87703</v>
      </c>
      <c r="B6482" s="151" t="s">
        <v>12890</v>
      </c>
      <c r="C6482" s="151" t="s">
        <v>2167</v>
      </c>
      <c r="D6482" s="152" t="s">
        <v>12891</v>
      </c>
    </row>
    <row r="6483" spans="1:4" x14ac:dyDescent="0.3">
      <c r="A6483" s="151">
        <v>87704</v>
      </c>
      <c r="B6483" s="151" t="s">
        <v>12892</v>
      </c>
      <c r="C6483" s="151" t="s">
        <v>2167</v>
      </c>
      <c r="D6483" s="152" t="s">
        <v>12893</v>
      </c>
    </row>
    <row r="6484" spans="1:4" x14ac:dyDescent="0.3">
      <c r="A6484" s="151">
        <v>87735</v>
      </c>
      <c r="B6484" s="151" t="s">
        <v>12894</v>
      </c>
      <c r="C6484" s="151" t="s">
        <v>2167</v>
      </c>
      <c r="D6484" s="152" t="s">
        <v>12895</v>
      </c>
    </row>
    <row r="6485" spans="1:4" x14ac:dyDescent="0.3">
      <c r="A6485" s="151">
        <v>87737</v>
      </c>
      <c r="B6485" s="151" t="s">
        <v>12896</v>
      </c>
      <c r="C6485" s="151" t="s">
        <v>2167</v>
      </c>
      <c r="D6485" s="152" t="s">
        <v>9266</v>
      </c>
    </row>
    <row r="6486" spans="1:4" x14ac:dyDescent="0.3">
      <c r="A6486" s="151">
        <v>87738</v>
      </c>
      <c r="B6486" s="151" t="s">
        <v>12897</v>
      </c>
      <c r="C6486" s="151" t="s">
        <v>2167</v>
      </c>
      <c r="D6486" s="152" t="s">
        <v>9999</v>
      </c>
    </row>
    <row r="6487" spans="1:4" x14ac:dyDescent="0.3">
      <c r="A6487" s="151">
        <v>87739</v>
      </c>
      <c r="B6487" s="151" t="s">
        <v>12898</v>
      </c>
      <c r="C6487" s="151" t="s">
        <v>2167</v>
      </c>
      <c r="D6487" s="152" t="s">
        <v>12899</v>
      </c>
    </row>
    <row r="6488" spans="1:4" x14ac:dyDescent="0.3">
      <c r="A6488" s="151">
        <v>87745</v>
      </c>
      <c r="B6488" s="151" t="s">
        <v>12900</v>
      </c>
      <c r="C6488" s="151" t="s">
        <v>2167</v>
      </c>
      <c r="D6488" s="152" t="s">
        <v>12215</v>
      </c>
    </row>
    <row r="6489" spans="1:4" x14ac:dyDescent="0.3">
      <c r="A6489" s="151">
        <v>87747</v>
      </c>
      <c r="B6489" s="151" t="s">
        <v>12901</v>
      </c>
      <c r="C6489" s="151" t="s">
        <v>2167</v>
      </c>
      <c r="D6489" s="152" t="s">
        <v>12902</v>
      </c>
    </row>
    <row r="6490" spans="1:4" x14ac:dyDescent="0.3">
      <c r="A6490" s="151">
        <v>87748</v>
      </c>
      <c r="B6490" s="151" t="s">
        <v>12903</v>
      </c>
      <c r="C6490" s="151" t="s">
        <v>2167</v>
      </c>
      <c r="D6490" s="152" t="s">
        <v>12904</v>
      </c>
    </row>
    <row r="6491" spans="1:4" x14ac:dyDescent="0.3">
      <c r="A6491" s="151">
        <v>87749</v>
      </c>
      <c r="B6491" s="151" t="s">
        <v>12905</v>
      </c>
      <c r="C6491" s="151" t="s">
        <v>2167</v>
      </c>
      <c r="D6491" s="152" t="s">
        <v>12906</v>
      </c>
    </row>
    <row r="6492" spans="1:4" x14ac:dyDescent="0.3">
      <c r="A6492" s="151">
        <v>87755</v>
      </c>
      <c r="B6492" s="151" t="s">
        <v>12907</v>
      </c>
      <c r="C6492" s="151" t="s">
        <v>2167</v>
      </c>
      <c r="D6492" s="152" t="s">
        <v>12908</v>
      </c>
    </row>
    <row r="6493" spans="1:4" x14ac:dyDescent="0.3">
      <c r="A6493" s="151">
        <v>87757</v>
      </c>
      <c r="B6493" s="151" t="s">
        <v>12909</v>
      </c>
      <c r="C6493" s="151" t="s">
        <v>2167</v>
      </c>
      <c r="D6493" s="152" t="s">
        <v>12910</v>
      </c>
    </row>
    <row r="6494" spans="1:4" x14ac:dyDescent="0.3">
      <c r="A6494" s="151">
        <v>87758</v>
      </c>
      <c r="B6494" s="151" t="s">
        <v>12911</v>
      </c>
      <c r="C6494" s="151" t="s">
        <v>2167</v>
      </c>
      <c r="D6494" s="152" t="s">
        <v>12912</v>
      </c>
    </row>
    <row r="6495" spans="1:4" x14ac:dyDescent="0.3">
      <c r="A6495" s="151">
        <v>87759</v>
      </c>
      <c r="B6495" s="151" t="s">
        <v>12913</v>
      </c>
      <c r="C6495" s="151" t="s">
        <v>2167</v>
      </c>
      <c r="D6495" s="152" t="s">
        <v>12914</v>
      </c>
    </row>
    <row r="6496" spans="1:4" x14ac:dyDescent="0.3">
      <c r="A6496" s="151">
        <v>87765</v>
      </c>
      <c r="B6496" s="151" t="s">
        <v>12915</v>
      </c>
      <c r="C6496" s="151" t="s">
        <v>2167</v>
      </c>
      <c r="D6496" s="152" t="s">
        <v>12916</v>
      </c>
    </row>
    <row r="6497" spans="1:4" x14ac:dyDescent="0.3">
      <c r="A6497" s="151">
        <v>87767</v>
      </c>
      <c r="B6497" s="151" t="s">
        <v>12917</v>
      </c>
      <c r="C6497" s="151" t="s">
        <v>2167</v>
      </c>
      <c r="D6497" s="152" t="s">
        <v>12918</v>
      </c>
    </row>
    <row r="6498" spans="1:4" x14ac:dyDescent="0.3">
      <c r="A6498" s="151">
        <v>87768</v>
      </c>
      <c r="B6498" s="151" t="s">
        <v>12919</v>
      </c>
      <c r="C6498" s="151" t="s">
        <v>2167</v>
      </c>
      <c r="D6498" s="152" t="s">
        <v>12920</v>
      </c>
    </row>
    <row r="6499" spans="1:4" x14ac:dyDescent="0.3">
      <c r="A6499" s="151">
        <v>87769</v>
      </c>
      <c r="B6499" s="151" t="s">
        <v>12921</v>
      </c>
      <c r="C6499" s="151" t="s">
        <v>2167</v>
      </c>
      <c r="D6499" s="152" t="s">
        <v>12922</v>
      </c>
    </row>
    <row r="6500" spans="1:4" x14ac:dyDescent="0.3">
      <c r="A6500" s="151">
        <v>88470</v>
      </c>
      <c r="B6500" s="151" t="s">
        <v>12923</v>
      </c>
      <c r="C6500" s="151" t="s">
        <v>2167</v>
      </c>
      <c r="D6500" s="152" t="s">
        <v>12924</v>
      </c>
    </row>
    <row r="6501" spans="1:4" x14ac:dyDescent="0.3">
      <c r="A6501" s="151">
        <v>88471</v>
      </c>
      <c r="B6501" s="151" t="s">
        <v>12925</v>
      </c>
      <c r="C6501" s="151" t="s">
        <v>2167</v>
      </c>
      <c r="D6501" s="152" t="s">
        <v>9286</v>
      </c>
    </row>
    <row r="6502" spans="1:4" x14ac:dyDescent="0.3">
      <c r="A6502" s="151">
        <v>88472</v>
      </c>
      <c r="B6502" s="151" t="s">
        <v>12926</v>
      </c>
      <c r="C6502" s="151" t="s">
        <v>2167</v>
      </c>
      <c r="D6502" s="152" t="s">
        <v>12927</v>
      </c>
    </row>
    <row r="6503" spans="1:4" x14ac:dyDescent="0.3">
      <c r="A6503" s="151">
        <v>88476</v>
      </c>
      <c r="B6503" s="151" t="s">
        <v>12928</v>
      </c>
      <c r="C6503" s="151" t="s">
        <v>2167</v>
      </c>
      <c r="D6503" s="152" t="s">
        <v>12929</v>
      </c>
    </row>
    <row r="6504" spans="1:4" x14ac:dyDescent="0.3">
      <c r="A6504" s="151">
        <v>88477</v>
      </c>
      <c r="B6504" s="151" t="s">
        <v>12930</v>
      </c>
      <c r="C6504" s="151" t="s">
        <v>2167</v>
      </c>
      <c r="D6504" s="152" t="s">
        <v>1715</v>
      </c>
    </row>
    <row r="6505" spans="1:4" x14ac:dyDescent="0.3">
      <c r="A6505" s="151">
        <v>88478</v>
      </c>
      <c r="B6505" s="151" t="s">
        <v>12931</v>
      </c>
      <c r="C6505" s="151" t="s">
        <v>2167</v>
      </c>
      <c r="D6505" s="152" t="s">
        <v>12932</v>
      </c>
    </row>
    <row r="6506" spans="1:4" x14ac:dyDescent="0.3">
      <c r="A6506" s="151">
        <v>90930</v>
      </c>
      <c r="B6506" s="151" t="s">
        <v>12933</v>
      </c>
      <c r="C6506" s="151" t="s">
        <v>2167</v>
      </c>
      <c r="D6506" s="152" t="s">
        <v>12934</v>
      </c>
    </row>
    <row r="6507" spans="1:4" x14ac:dyDescent="0.3">
      <c r="A6507" s="151">
        <v>90932</v>
      </c>
      <c r="B6507" s="151" t="s">
        <v>12935</v>
      </c>
      <c r="C6507" s="151" t="s">
        <v>2167</v>
      </c>
      <c r="D6507" s="152" t="s">
        <v>12936</v>
      </c>
    </row>
    <row r="6508" spans="1:4" x14ac:dyDescent="0.3">
      <c r="A6508" s="151">
        <v>90933</v>
      </c>
      <c r="B6508" s="151" t="s">
        <v>12937</v>
      </c>
      <c r="C6508" s="151" t="s">
        <v>2167</v>
      </c>
      <c r="D6508" s="152" t="s">
        <v>12938</v>
      </c>
    </row>
    <row r="6509" spans="1:4" x14ac:dyDescent="0.3">
      <c r="A6509" s="151">
        <v>90934</v>
      </c>
      <c r="B6509" s="151" t="s">
        <v>12939</v>
      </c>
      <c r="C6509" s="151" t="s">
        <v>2167</v>
      </c>
      <c r="D6509" s="152" t="s">
        <v>12940</v>
      </c>
    </row>
    <row r="6510" spans="1:4" x14ac:dyDescent="0.3">
      <c r="A6510" s="151">
        <v>90940</v>
      </c>
      <c r="B6510" s="151" t="s">
        <v>12941</v>
      </c>
      <c r="C6510" s="151" t="s">
        <v>2167</v>
      </c>
      <c r="D6510" s="152" t="s">
        <v>12942</v>
      </c>
    </row>
    <row r="6511" spans="1:4" x14ac:dyDescent="0.3">
      <c r="A6511" s="151">
        <v>90942</v>
      </c>
      <c r="B6511" s="151" t="s">
        <v>12943</v>
      </c>
      <c r="C6511" s="151" t="s">
        <v>2167</v>
      </c>
      <c r="D6511" s="152" t="s">
        <v>12944</v>
      </c>
    </row>
    <row r="6512" spans="1:4" x14ac:dyDescent="0.3">
      <c r="A6512" s="151">
        <v>90943</v>
      </c>
      <c r="B6512" s="151" t="s">
        <v>12945</v>
      </c>
      <c r="C6512" s="151" t="s">
        <v>2167</v>
      </c>
      <c r="D6512" s="152" t="s">
        <v>12946</v>
      </c>
    </row>
    <row r="6513" spans="1:4" x14ac:dyDescent="0.3">
      <c r="A6513" s="151">
        <v>90944</v>
      </c>
      <c r="B6513" s="151" t="s">
        <v>12947</v>
      </c>
      <c r="C6513" s="151" t="s">
        <v>2167</v>
      </c>
      <c r="D6513" s="152" t="s">
        <v>12948</v>
      </c>
    </row>
    <row r="6514" spans="1:4" x14ac:dyDescent="0.3">
      <c r="A6514" s="151">
        <v>90950</v>
      </c>
      <c r="B6514" s="151" t="s">
        <v>12949</v>
      </c>
      <c r="C6514" s="151" t="s">
        <v>2167</v>
      </c>
      <c r="D6514" s="152" t="s">
        <v>5851</v>
      </c>
    </row>
    <row r="6515" spans="1:4" x14ac:dyDescent="0.3">
      <c r="A6515" s="151">
        <v>90952</v>
      </c>
      <c r="B6515" s="151" t="s">
        <v>12950</v>
      </c>
      <c r="C6515" s="151" t="s">
        <v>2167</v>
      </c>
      <c r="D6515" s="152" t="s">
        <v>12951</v>
      </c>
    </row>
    <row r="6516" spans="1:4" x14ac:dyDescent="0.3">
      <c r="A6516" s="151">
        <v>90953</v>
      </c>
      <c r="B6516" s="151" t="s">
        <v>12952</v>
      </c>
      <c r="C6516" s="151" t="s">
        <v>2167</v>
      </c>
      <c r="D6516" s="152" t="s">
        <v>12953</v>
      </c>
    </row>
    <row r="6517" spans="1:4" x14ac:dyDescent="0.3">
      <c r="A6517" s="151">
        <v>90954</v>
      </c>
      <c r="B6517" s="151" t="s">
        <v>12954</v>
      </c>
      <c r="C6517" s="151" t="s">
        <v>2167</v>
      </c>
      <c r="D6517" s="152" t="s">
        <v>12955</v>
      </c>
    </row>
    <row r="6518" spans="1:4" x14ac:dyDescent="0.3">
      <c r="A6518" s="151">
        <v>102803</v>
      </c>
      <c r="B6518" s="151" t="s">
        <v>12956</v>
      </c>
      <c r="C6518" s="151" t="s">
        <v>2167</v>
      </c>
      <c r="D6518" s="152" t="s">
        <v>12957</v>
      </c>
    </row>
    <row r="6519" spans="1:4" x14ac:dyDescent="0.3">
      <c r="A6519" s="151">
        <v>101742</v>
      </c>
      <c r="B6519" s="151" t="s">
        <v>12958</v>
      </c>
      <c r="C6519" s="151" t="s">
        <v>31</v>
      </c>
      <c r="D6519" s="152" t="s">
        <v>5820</v>
      </c>
    </row>
    <row r="6520" spans="1:4" x14ac:dyDescent="0.3">
      <c r="A6520" s="151">
        <v>87878</v>
      </c>
      <c r="B6520" s="151" t="s">
        <v>12959</v>
      </c>
      <c r="C6520" s="151" t="s">
        <v>2167</v>
      </c>
      <c r="D6520" s="152" t="s">
        <v>12960</v>
      </c>
    </row>
    <row r="6521" spans="1:4" x14ac:dyDescent="0.3">
      <c r="A6521" s="151">
        <v>87879</v>
      </c>
      <c r="B6521" s="151" t="s">
        <v>12961</v>
      </c>
      <c r="C6521" s="151" t="s">
        <v>2167</v>
      </c>
      <c r="D6521" s="152" t="s">
        <v>1655</v>
      </c>
    </row>
    <row r="6522" spans="1:4" x14ac:dyDescent="0.3">
      <c r="A6522" s="151">
        <v>87881</v>
      </c>
      <c r="B6522" s="151" t="s">
        <v>12962</v>
      </c>
      <c r="C6522" s="151" t="s">
        <v>2167</v>
      </c>
      <c r="D6522" s="152" t="s">
        <v>12963</v>
      </c>
    </row>
    <row r="6523" spans="1:4" x14ac:dyDescent="0.3">
      <c r="A6523" s="151">
        <v>87882</v>
      </c>
      <c r="B6523" s="151" t="s">
        <v>12964</v>
      </c>
      <c r="C6523" s="151" t="s">
        <v>2167</v>
      </c>
      <c r="D6523" s="152" t="s">
        <v>1561</v>
      </c>
    </row>
    <row r="6524" spans="1:4" x14ac:dyDescent="0.3">
      <c r="A6524" s="151">
        <v>87884</v>
      </c>
      <c r="B6524" s="151" t="s">
        <v>12965</v>
      </c>
      <c r="C6524" s="151" t="s">
        <v>2167</v>
      </c>
      <c r="D6524" s="152" t="s">
        <v>9389</v>
      </c>
    </row>
    <row r="6525" spans="1:4" x14ac:dyDescent="0.3">
      <c r="A6525" s="151">
        <v>87885</v>
      </c>
      <c r="B6525" s="151" t="s">
        <v>681</v>
      </c>
      <c r="C6525" s="151" t="s">
        <v>2167</v>
      </c>
      <c r="D6525" s="152" t="s">
        <v>8377</v>
      </c>
    </row>
    <row r="6526" spans="1:4" x14ac:dyDescent="0.3">
      <c r="A6526" s="151">
        <v>87886</v>
      </c>
      <c r="B6526" s="151" t="s">
        <v>12966</v>
      </c>
      <c r="C6526" s="151" t="s">
        <v>2167</v>
      </c>
      <c r="D6526" s="152" t="s">
        <v>6770</v>
      </c>
    </row>
    <row r="6527" spans="1:4" x14ac:dyDescent="0.3">
      <c r="A6527" s="151">
        <v>87887</v>
      </c>
      <c r="B6527" s="151" t="s">
        <v>12967</v>
      </c>
      <c r="C6527" s="151" t="s">
        <v>2167</v>
      </c>
      <c r="D6527" s="152" t="s">
        <v>8835</v>
      </c>
    </row>
    <row r="6528" spans="1:4" x14ac:dyDescent="0.3">
      <c r="A6528" s="151">
        <v>87888</v>
      </c>
      <c r="B6528" s="151" t="s">
        <v>12968</v>
      </c>
      <c r="C6528" s="151" t="s">
        <v>2167</v>
      </c>
      <c r="D6528" s="152" t="s">
        <v>12969</v>
      </c>
    </row>
    <row r="6529" spans="1:4" x14ac:dyDescent="0.3">
      <c r="A6529" s="151">
        <v>87889</v>
      </c>
      <c r="B6529" s="151" t="s">
        <v>12970</v>
      </c>
      <c r="C6529" s="151" t="s">
        <v>2167</v>
      </c>
      <c r="D6529" s="152" t="s">
        <v>12971</v>
      </c>
    </row>
    <row r="6530" spans="1:4" x14ac:dyDescent="0.3">
      <c r="A6530" s="151">
        <v>87891</v>
      </c>
      <c r="B6530" s="151" t="s">
        <v>12972</v>
      </c>
      <c r="C6530" s="151" t="s">
        <v>2167</v>
      </c>
      <c r="D6530" s="152" t="s">
        <v>3190</v>
      </c>
    </row>
    <row r="6531" spans="1:4" x14ac:dyDescent="0.3">
      <c r="A6531" s="151">
        <v>87892</v>
      </c>
      <c r="B6531" s="151" t="s">
        <v>12973</v>
      </c>
      <c r="C6531" s="151" t="s">
        <v>2167</v>
      </c>
      <c r="D6531" s="152" t="s">
        <v>4407</v>
      </c>
    </row>
    <row r="6532" spans="1:4" x14ac:dyDescent="0.3">
      <c r="A6532" s="151">
        <v>87893</v>
      </c>
      <c r="B6532" s="151" t="s">
        <v>12974</v>
      </c>
      <c r="C6532" s="151" t="s">
        <v>2167</v>
      </c>
      <c r="D6532" s="152" t="s">
        <v>7404</v>
      </c>
    </row>
    <row r="6533" spans="1:4" x14ac:dyDescent="0.3">
      <c r="A6533" s="151">
        <v>87894</v>
      </c>
      <c r="B6533" s="151" t="s">
        <v>12975</v>
      </c>
      <c r="C6533" s="151" t="s">
        <v>2167</v>
      </c>
      <c r="D6533" s="152" t="s">
        <v>6844</v>
      </c>
    </row>
    <row r="6534" spans="1:4" x14ac:dyDescent="0.3">
      <c r="A6534" s="151">
        <v>87896</v>
      </c>
      <c r="B6534" s="151" t="s">
        <v>12976</v>
      </c>
      <c r="C6534" s="151" t="s">
        <v>2167</v>
      </c>
      <c r="D6534" s="152" t="s">
        <v>12977</v>
      </c>
    </row>
    <row r="6535" spans="1:4" x14ac:dyDescent="0.3">
      <c r="A6535" s="151">
        <v>87897</v>
      </c>
      <c r="B6535" s="151" t="s">
        <v>12978</v>
      </c>
      <c r="C6535" s="151" t="s">
        <v>2167</v>
      </c>
      <c r="D6535" s="152" t="s">
        <v>12979</v>
      </c>
    </row>
    <row r="6536" spans="1:4" x14ac:dyDescent="0.3">
      <c r="A6536" s="151">
        <v>87899</v>
      </c>
      <c r="B6536" s="151" t="s">
        <v>12980</v>
      </c>
      <c r="C6536" s="151" t="s">
        <v>2167</v>
      </c>
      <c r="D6536" s="152" t="s">
        <v>12981</v>
      </c>
    </row>
    <row r="6537" spans="1:4" x14ac:dyDescent="0.3">
      <c r="A6537" s="151">
        <v>87900</v>
      </c>
      <c r="B6537" s="151" t="s">
        <v>12982</v>
      </c>
      <c r="C6537" s="151" t="s">
        <v>2167</v>
      </c>
      <c r="D6537" s="152" t="s">
        <v>12983</v>
      </c>
    </row>
    <row r="6538" spans="1:4" x14ac:dyDescent="0.3">
      <c r="A6538" s="151">
        <v>87902</v>
      </c>
      <c r="B6538" s="151" t="s">
        <v>12984</v>
      </c>
      <c r="C6538" s="151" t="s">
        <v>2167</v>
      </c>
      <c r="D6538" s="152" t="s">
        <v>12985</v>
      </c>
    </row>
    <row r="6539" spans="1:4" x14ac:dyDescent="0.3">
      <c r="A6539" s="151">
        <v>87903</v>
      </c>
      <c r="B6539" s="151" t="s">
        <v>12986</v>
      </c>
      <c r="C6539" s="151" t="s">
        <v>2167</v>
      </c>
      <c r="D6539" s="152" t="s">
        <v>6087</v>
      </c>
    </row>
    <row r="6540" spans="1:4" x14ac:dyDescent="0.3">
      <c r="A6540" s="151">
        <v>87904</v>
      </c>
      <c r="B6540" s="151" t="s">
        <v>12987</v>
      </c>
      <c r="C6540" s="151" t="s">
        <v>2167</v>
      </c>
      <c r="D6540" s="152" t="s">
        <v>6753</v>
      </c>
    </row>
    <row r="6541" spans="1:4" x14ac:dyDescent="0.3">
      <c r="A6541" s="151">
        <v>87905</v>
      </c>
      <c r="B6541" s="151" t="s">
        <v>96</v>
      </c>
      <c r="C6541" s="151" t="s">
        <v>2167</v>
      </c>
      <c r="D6541" s="152" t="s">
        <v>9777</v>
      </c>
    </row>
    <row r="6542" spans="1:4" x14ac:dyDescent="0.3">
      <c r="A6542" s="151">
        <v>87907</v>
      </c>
      <c r="B6542" s="151" t="s">
        <v>12988</v>
      </c>
      <c r="C6542" s="151" t="s">
        <v>2167</v>
      </c>
      <c r="D6542" s="152" t="s">
        <v>12989</v>
      </c>
    </row>
    <row r="6543" spans="1:4" x14ac:dyDescent="0.3">
      <c r="A6543" s="151">
        <v>87908</v>
      </c>
      <c r="B6543" s="151" t="s">
        <v>12990</v>
      </c>
      <c r="C6543" s="151" t="s">
        <v>2167</v>
      </c>
      <c r="D6543" s="152" t="s">
        <v>3420</v>
      </c>
    </row>
    <row r="6544" spans="1:4" x14ac:dyDescent="0.3">
      <c r="A6544" s="151">
        <v>87910</v>
      </c>
      <c r="B6544" s="151" t="s">
        <v>12991</v>
      </c>
      <c r="C6544" s="151" t="s">
        <v>2167</v>
      </c>
      <c r="D6544" s="152" t="s">
        <v>12992</v>
      </c>
    </row>
    <row r="6545" spans="1:4" x14ac:dyDescent="0.3">
      <c r="A6545" s="151">
        <v>87911</v>
      </c>
      <c r="B6545" s="151" t="s">
        <v>12993</v>
      </c>
      <c r="C6545" s="151" t="s">
        <v>2167</v>
      </c>
      <c r="D6545" s="152" t="s">
        <v>3364</v>
      </c>
    </row>
    <row r="6546" spans="1:4" x14ac:dyDescent="0.3">
      <c r="A6546" s="151">
        <v>104410</v>
      </c>
      <c r="B6546" s="151" t="s">
        <v>12994</v>
      </c>
      <c r="C6546" s="151" t="s">
        <v>2167</v>
      </c>
      <c r="D6546" s="152" t="s">
        <v>3230</v>
      </c>
    </row>
    <row r="6547" spans="1:4" x14ac:dyDescent="0.3">
      <c r="A6547" s="151">
        <v>104411</v>
      </c>
      <c r="B6547" s="151" t="s">
        <v>12995</v>
      </c>
      <c r="C6547" s="151" t="s">
        <v>2167</v>
      </c>
      <c r="D6547" s="152" t="s">
        <v>3230</v>
      </c>
    </row>
    <row r="6548" spans="1:4" x14ac:dyDescent="0.3">
      <c r="A6548" s="151">
        <v>87411</v>
      </c>
      <c r="B6548" s="151" t="s">
        <v>12996</v>
      </c>
      <c r="C6548" s="151" t="s">
        <v>2167</v>
      </c>
      <c r="D6548" s="152" t="s">
        <v>12997</v>
      </c>
    </row>
    <row r="6549" spans="1:4" x14ac:dyDescent="0.3">
      <c r="A6549" s="151">
        <v>87412</v>
      </c>
      <c r="B6549" s="151" t="s">
        <v>12998</v>
      </c>
      <c r="C6549" s="151" t="s">
        <v>2167</v>
      </c>
      <c r="D6549" s="152" t="s">
        <v>11830</v>
      </c>
    </row>
    <row r="6550" spans="1:4" x14ac:dyDescent="0.3">
      <c r="A6550" s="151">
        <v>87413</v>
      </c>
      <c r="B6550" s="151" t="s">
        <v>12999</v>
      </c>
      <c r="C6550" s="151" t="s">
        <v>2167</v>
      </c>
      <c r="D6550" s="152" t="s">
        <v>11570</v>
      </c>
    </row>
    <row r="6551" spans="1:4" x14ac:dyDescent="0.3">
      <c r="A6551" s="151">
        <v>87414</v>
      </c>
      <c r="B6551" s="151" t="s">
        <v>13000</v>
      </c>
      <c r="C6551" s="151" t="s">
        <v>2167</v>
      </c>
      <c r="D6551" s="152" t="s">
        <v>13001</v>
      </c>
    </row>
    <row r="6552" spans="1:4" x14ac:dyDescent="0.3">
      <c r="A6552" s="151">
        <v>87415</v>
      </c>
      <c r="B6552" s="151" t="s">
        <v>13002</v>
      </c>
      <c r="C6552" s="151" t="s">
        <v>2167</v>
      </c>
      <c r="D6552" s="152" t="s">
        <v>13003</v>
      </c>
    </row>
    <row r="6553" spans="1:4" x14ac:dyDescent="0.3">
      <c r="A6553" s="151">
        <v>87416</v>
      </c>
      <c r="B6553" s="151" t="s">
        <v>13004</v>
      </c>
      <c r="C6553" s="151" t="s">
        <v>2167</v>
      </c>
      <c r="D6553" s="152" t="s">
        <v>2788</v>
      </c>
    </row>
    <row r="6554" spans="1:4" x14ac:dyDescent="0.3">
      <c r="A6554" s="151">
        <v>87418</v>
      </c>
      <c r="B6554" s="151" t="s">
        <v>13005</v>
      </c>
      <c r="C6554" s="151" t="s">
        <v>2167</v>
      </c>
      <c r="D6554" s="152" t="s">
        <v>3626</v>
      </c>
    </row>
    <row r="6555" spans="1:4" x14ac:dyDescent="0.3">
      <c r="A6555" s="151">
        <v>87421</v>
      </c>
      <c r="B6555" s="151" t="s">
        <v>13006</v>
      </c>
      <c r="C6555" s="151" t="s">
        <v>2167</v>
      </c>
      <c r="D6555" s="152" t="s">
        <v>13007</v>
      </c>
    </row>
    <row r="6556" spans="1:4" x14ac:dyDescent="0.3">
      <c r="A6556" s="151">
        <v>87424</v>
      </c>
      <c r="B6556" s="151" t="s">
        <v>13008</v>
      </c>
      <c r="C6556" s="151" t="s">
        <v>2167</v>
      </c>
      <c r="D6556" s="152" t="s">
        <v>13009</v>
      </c>
    </row>
    <row r="6557" spans="1:4" x14ac:dyDescent="0.3">
      <c r="A6557" s="151">
        <v>87427</v>
      </c>
      <c r="B6557" s="151" t="s">
        <v>13010</v>
      </c>
      <c r="C6557" s="151" t="s">
        <v>2167</v>
      </c>
      <c r="D6557" s="152" t="s">
        <v>13011</v>
      </c>
    </row>
    <row r="6558" spans="1:4" x14ac:dyDescent="0.3">
      <c r="A6558" s="151">
        <v>87430</v>
      </c>
      <c r="B6558" s="151" t="s">
        <v>13012</v>
      </c>
      <c r="C6558" s="151" t="s">
        <v>2167</v>
      </c>
      <c r="D6558" s="152" t="s">
        <v>13013</v>
      </c>
    </row>
    <row r="6559" spans="1:4" x14ac:dyDescent="0.3">
      <c r="A6559" s="151">
        <v>87433</v>
      </c>
      <c r="B6559" s="151" t="s">
        <v>13014</v>
      </c>
      <c r="C6559" s="151" t="s">
        <v>2167</v>
      </c>
      <c r="D6559" s="152" t="s">
        <v>13015</v>
      </c>
    </row>
    <row r="6560" spans="1:4" x14ac:dyDescent="0.3">
      <c r="A6560" s="151">
        <v>87436</v>
      </c>
      <c r="B6560" s="151" t="s">
        <v>13016</v>
      </c>
      <c r="C6560" s="151" t="s">
        <v>2167</v>
      </c>
      <c r="D6560" s="152" t="s">
        <v>13017</v>
      </c>
    </row>
    <row r="6561" spans="1:4" x14ac:dyDescent="0.3">
      <c r="A6561" s="151">
        <v>87439</v>
      </c>
      <c r="B6561" s="151" t="s">
        <v>13018</v>
      </c>
      <c r="C6561" s="151" t="s">
        <v>2167</v>
      </c>
      <c r="D6561" s="152" t="s">
        <v>13019</v>
      </c>
    </row>
    <row r="6562" spans="1:4" x14ac:dyDescent="0.3">
      <c r="A6562" s="151">
        <v>87527</v>
      </c>
      <c r="B6562" s="151" t="s">
        <v>13020</v>
      </c>
      <c r="C6562" s="151" t="s">
        <v>2167</v>
      </c>
      <c r="D6562" s="152" t="s">
        <v>13021</v>
      </c>
    </row>
    <row r="6563" spans="1:4" x14ac:dyDescent="0.3">
      <c r="A6563" s="151">
        <v>87528</v>
      </c>
      <c r="B6563" s="151" t="s">
        <v>13022</v>
      </c>
      <c r="C6563" s="151" t="s">
        <v>2167</v>
      </c>
      <c r="D6563" s="152" t="s">
        <v>3056</v>
      </c>
    </row>
    <row r="6564" spans="1:4" x14ac:dyDescent="0.3">
      <c r="A6564" s="151">
        <v>87529</v>
      </c>
      <c r="B6564" s="151" t="s">
        <v>13023</v>
      </c>
      <c r="C6564" s="151" t="s">
        <v>2167</v>
      </c>
      <c r="D6564" s="152" t="s">
        <v>13024</v>
      </c>
    </row>
    <row r="6565" spans="1:4" x14ac:dyDescent="0.3">
      <c r="A6565" s="151">
        <v>87530</v>
      </c>
      <c r="B6565" s="151" t="s">
        <v>13025</v>
      </c>
      <c r="C6565" s="151" t="s">
        <v>2167</v>
      </c>
      <c r="D6565" s="152" t="s">
        <v>13026</v>
      </c>
    </row>
    <row r="6566" spans="1:4" x14ac:dyDescent="0.3">
      <c r="A6566" s="151">
        <v>87531</v>
      </c>
      <c r="B6566" s="151" t="s">
        <v>13027</v>
      </c>
      <c r="C6566" s="151" t="s">
        <v>2167</v>
      </c>
      <c r="D6566" s="152" t="s">
        <v>13028</v>
      </c>
    </row>
    <row r="6567" spans="1:4" x14ac:dyDescent="0.3">
      <c r="A6567" s="151">
        <v>87532</v>
      </c>
      <c r="B6567" s="151" t="s">
        <v>13029</v>
      </c>
      <c r="C6567" s="151" t="s">
        <v>2167</v>
      </c>
      <c r="D6567" s="152" t="s">
        <v>13030</v>
      </c>
    </row>
    <row r="6568" spans="1:4" x14ac:dyDescent="0.3">
      <c r="A6568" s="151">
        <v>87535</v>
      </c>
      <c r="B6568" s="151" t="s">
        <v>13031</v>
      </c>
      <c r="C6568" s="151" t="s">
        <v>2167</v>
      </c>
      <c r="D6568" s="152" t="s">
        <v>13032</v>
      </c>
    </row>
    <row r="6569" spans="1:4" x14ac:dyDescent="0.3">
      <c r="A6569" s="151">
        <v>87536</v>
      </c>
      <c r="B6569" s="151" t="s">
        <v>13033</v>
      </c>
      <c r="C6569" s="151" t="s">
        <v>2167</v>
      </c>
      <c r="D6569" s="152" t="s">
        <v>13034</v>
      </c>
    </row>
    <row r="6570" spans="1:4" x14ac:dyDescent="0.3">
      <c r="A6570" s="151">
        <v>87539</v>
      </c>
      <c r="B6570" s="151" t="s">
        <v>13035</v>
      </c>
      <c r="C6570" s="151" t="s">
        <v>2167</v>
      </c>
      <c r="D6570" s="152" t="s">
        <v>12111</v>
      </c>
    </row>
    <row r="6571" spans="1:4" x14ac:dyDescent="0.3">
      <c r="A6571" s="151">
        <v>87543</v>
      </c>
      <c r="B6571" s="151" t="s">
        <v>13036</v>
      </c>
      <c r="C6571" s="151" t="s">
        <v>2167</v>
      </c>
      <c r="D6571" s="152" t="s">
        <v>13037</v>
      </c>
    </row>
    <row r="6572" spans="1:4" x14ac:dyDescent="0.3">
      <c r="A6572" s="151">
        <v>87545</v>
      </c>
      <c r="B6572" s="151" t="s">
        <v>13038</v>
      </c>
      <c r="C6572" s="151" t="s">
        <v>2167</v>
      </c>
      <c r="D6572" s="152" t="s">
        <v>11169</v>
      </c>
    </row>
    <row r="6573" spans="1:4" x14ac:dyDescent="0.3">
      <c r="A6573" s="151">
        <v>87546</v>
      </c>
      <c r="B6573" s="151" t="s">
        <v>13039</v>
      </c>
      <c r="C6573" s="151" t="s">
        <v>2167</v>
      </c>
      <c r="D6573" s="152" t="s">
        <v>8952</v>
      </c>
    </row>
    <row r="6574" spans="1:4" x14ac:dyDescent="0.3">
      <c r="A6574" s="151">
        <v>87547</v>
      </c>
      <c r="B6574" s="151" t="s">
        <v>13040</v>
      </c>
      <c r="C6574" s="151" t="s">
        <v>2167</v>
      </c>
      <c r="D6574" s="152" t="s">
        <v>12657</v>
      </c>
    </row>
    <row r="6575" spans="1:4" x14ac:dyDescent="0.3">
      <c r="A6575" s="151">
        <v>87548</v>
      </c>
      <c r="B6575" s="151" t="s">
        <v>13041</v>
      </c>
      <c r="C6575" s="151" t="s">
        <v>2167</v>
      </c>
      <c r="D6575" s="152" t="s">
        <v>13042</v>
      </c>
    </row>
    <row r="6576" spans="1:4" x14ac:dyDescent="0.3">
      <c r="A6576" s="151">
        <v>87549</v>
      </c>
      <c r="B6576" s="151" t="s">
        <v>13043</v>
      </c>
      <c r="C6576" s="151" t="s">
        <v>2167</v>
      </c>
      <c r="D6576" s="152" t="s">
        <v>13044</v>
      </c>
    </row>
    <row r="6577" spans="1:4" x14ac:dyDescent="0.3">
      <c r="A6577" s="151">
        <v>87550</v>
      </c>
      <c r="B6577" s="151" t="s">
        <v>13045</v>
      </c>
      <c r="C6577" s="151" t="s">
        <v>2167</v>
      </c>
      <c r="D6577" s="152" t="s">
        <v>13046</v>
      </c>
    </row>
    <row r="6578" spans="1:4" x14ac:dyDescent="0.3">
      <c r="A6578" s="151">
        <v>87553</v>
      </c>
      <c r="B6578" s="151" t="s">
        <v>863</v>
      </c>
      <c r="C6578" s="151" t="s">
        <v>2167</v>
      </c>
      <c r="D6578" s="152" t="s">
        <v>13047</v>
      </c>
    </row>
    <row r="6579" spans="1:4" x14ac:dyDescent="0.3">
      <c r="A6579" s="151">
        <v>87554</v>
      </c>
      <c r="B6579" s="151" t="s">
        <v>13048</v>
      </c>
      <c r="C6579" s="151" t="s">
        <v>2167</v>
      </c>
      <c r="D6579" s="152" t="s">
        <v>13049</v>
      </c>
    </row>
    <row r="6580" spans="1:4" x14ac:dyDescent="0.3">
      <c r="A6580" s="151">
        <v>87557</v>
      </c>
      <c r="B6580" s="151" t="s">
        <v>13050</v>
      </c>
      <c r="C6580" s="151" t="s">
        <v>2167</v>
      </c>
      <c r="D6580" s="152" t="s">
        <v>13051</v>
      </c>
    </row>
    <row r="6581" spans="1:4" x14ac:dyDescent="0.3">
      <c r="A6581" s="151">
        <v>87561</v>
      </c>
      <c r="B6581" s="151" t="s">
        <v>13052</v>
      </c>
      <c r="C6581" s="151" t="s">
        <v>2167</v>
      </c>
      <c r="D6581" s="152" t="s">
        <v>13053</v>
      </c>
    </row>
    <row r="6582" spans="1:4" x14ac:dyDescent="0.3">
      <c r="A6582" s="151">
        <v>87775</v>
      </c>
      <c r="B6582" s="151" t="s">
        <v>13054</v>
      </c>
      <c r="C6582" s="151" t="s">
        <v>2167</v>
      </c>
      <c r="D6582" s="152" t="s">
        <v>13055</v>
      </c>
    </row>
    <row r="6583" spans="1:4" x14ac:dyDescent="0.3">
      <c r="A6583" s="151">
        <v>87777</v>
      </c>
      <c r="B6583" s="151" t="s">
        <v>13056</v>
      </c>
      <c r="C6583" s="151" t="s">
        <v>2167</v>
      </c>
      <c r="D6583" s="152" t="s">
        <v>13057</v>
      </c>
    </row>
    <row r="6584" spans="1:4" x14ac:dyDescent="0.3">
      <c r="A6584" s="151">
        <v>87778</v>
      </c>
      <c r="B6584" s="151" t="s">
        <v>13058</v>
      </c>
      <c r="C6584" s="151" t="s">
        <v>2167</v>
      </c>
      <c r="D6584" s="152" t="s">
        <v>13059</v>
      </c>
    </row>
    <row r="6585" spans="1:4" x14ac:dyDescent="0.3">
      <c r="A6585" s="151">
        <v>87779</v>
      </c>
      <c r="B6585" s="151" t="s">
        <v>13060</v>
      </c>
      <c r="C6585" s="151" t="s">
        <v>2167</v>
      </c>
      <c r="D6585" s="152" t="s">
        <v>11109</v>
      </c>
    </row>
    <row r="6586" spans="1:4" x14ac:dyDescent="0.3">
      <c r="A6586" s="151">
        <v>87781</v>
      </c>
      <c r="B6586" s="151" t="s">
        <v>13061</v>
      </c>
      <c r="C6586" s="151" t="s">
        <v>2167</v>
      </c>
      <c r="D6586" s="152" t="s">
        <v>13062</v>
      </c>
    </row>
    <row r="6587" spans="1:4" x14ac:dyDescent="0.3">
      <c r="A6587" s="151">
        <v>87783</v>
      </c>
      <c r="B6587" s="151" t="s">
        <v>13063</v>
      </c>
      <c r="C6587" s="151" t="s">
        <v>2167</v>
      </c>
      <c r="D6587" s="152" t="s">
        <v>13064</v>
      </c>
    </row>
    <row r="6588" spans="1:4" x14ac:dyDescent="0.3">
      <c r="A6588" s="151">
        <v>87784</v>
      </c>
      <c r="B6588" s="151" t="s">
        <v>13065</v>
      </c>
      <c r="C6588" s="151" t="s">
        <v>2167</v>
      </c>
      <c r="D6588" s="152" t="s">
        <v>13066</v>
      </c>
    </row>
    <row r="6589" spans="1:4" x14ac:dyDescent="0.3">
      <c r="A6589" s="151">
        <v>87786</v>
      </c>
      <c r="B6589" s="151" t="s">
        <v>13067</v>
      </c>
      <c r="C6589" s="151" t="s">
        <v>2167</v>
      </c>
      <c r="D6589" s="152" t="s">
        <v>13068</v>
      </c>
    </row>
    <row r="6590" spans="1:4" x14ac:dyDescent="0.3">
      <c r="A6590" s="151">
        <v>87787</v>
      </c>
      <c r="B6590" s="151" t="s">
        <v>13069</v>
      </c>
      <c r="C6590" s="151" t="s">
        <v>2167</v>
      </c>
      <c r="D6590" s="152" t="s">
        <v>13070</v>
      </c>
    </row>
    <row r="6591" spans="1:4" x14ac:dyDescent="0.3">
      <c r="A6591" s="151">
        <v>87788</v>
      </c>
      <c r="B6591" s="151" t="s">
        <v>13071</v>
      </c>
      <c r="C6591" s="151" t="s">
        <v>2167</v>
      </c>
      <c r="D6591" s="152" t="s">
        <v>13072</v>
      </c>
    </row>
    <row r="6592" spans="1:4" x14ac:dyDescent="0.3">
      <c r="A6592" s="151">
        <v>87791</v>
      </c>
      <c r="B6592" s="151" t="s">
        <v>13073</v>
      </c>
      <c r="C6592" s="151" t="s">
        <v>2167</v>
      </c>
      <c r="D6592" s="152" t="s">
        <v>13074</v>
      </c>
    </row>
    <row r="6593" spans="1:4" x14ac:dyDescent="0.3">
      <c r="A6593" s="151">
        <v>87792</v>
      </c>
      <c r="B6593" s="151" t="s">
        <v>13075</v>
      </c>
      <c r="C6593" s="151" t="s">
        <v>2167</v>
      </c>
      <c r="D6593" s="152" t="s">
        <v>9513</v>
      </c>
    </row>
    <row r="6594" spans="1:4" x14ac:dyDescent="0.3">
      <c r="A6594" s="151">
        <v>87794</v>
      </c>
      <c r="B6594" s="151" t="s">
        <v>13076</v>
      </c>
      <c r="C6594" s="151" t="s">
        <v>2167</v>
      </c>
      <c r="D6594" s="152" t="s">
        <v>13077</v>
      </c>
    </row>
    <row r="6595" spans="1:4" x14ac:dyDescent="0.3">
      <c r="A6595" s="151">
        <v>87795</v>
      </c>
      <c r="B6595" s="151" t="s">
        <v>13078</v>
      </c>
      <c r="C6595" s="151" t="s">
        <v>2167</v>
      </c>
      <c r="D6595" s="152" t="s">
        <v>13079</v>
      </c>
    </row>
    <row r="6596" spans="1:4" x14ac:dyDescent="0.3">
      <c r="A6596" s="151">
        <v>87797</v>
      </c>
      <c r="B6596" s="151" t="s">
        <v>13080</v>
      </c>
      <c r="C6596" s="151" t="s">
        <v>2167</v>
      </c>
      <c r="D6596" s="152" t="s">
        <v>13081</v>
      </c>
    </row>
    <row r="6597" spans="1:4" x14ac:dyDescent="0.3">
      <c r="A6597" s="151">
        <v>87799</v>
      </c>
      <c r="B6597" s="151" t="s">
        <v>13082</v>
      </c>
      <c r="C6597" s="151" t="s">
        <v>2167</v>
      </c>
      <c r="D6597" s="152" t="s">
        <v>13083</v>
      </c>
    </row>
    <row r="6598" spans="1:4" x14ac:dyDescent="0.3">
      <c r="A6598" s="151">
        <v>87800</v>
      </c>
      <c r="B6598" s="151" t="s">
        <v>13084</v>
      </c>
      <c r="C6598" s="151" t="s">
        <v>2167</v>
      </c>
      <c r="D6598" s="152" t="s">
        <v>13085</v>
      </c>
    </row>
    <row r="6599" spans="1:4" x14ac:dyDescent="0.3">
      <c r="A6599" s="151">
        <v>87801</v>
      </c>
      <c r="B6599" s="151" t="s">
        <v>13086</v>
      </c>
      <c r="C6599" s="151" t="s">
        <v>2167</v>
      </c>
      <c r="D6599" s="152" t="s">
        <v>13087</v>
      </c>
    </row>
    <row r="6600" spans="1:4" x14ac:dyDescent="0.3">
      <c r="A6600" s="151">
        <v>87803</v>
      </c>
      <c r="B6600" s="151" t="s">
        <v>13088</v>
      </c>
      <c r="C6600" s="151" t="s">
        <v>2167</v>
      </c>
      <c r="D6600" s="152" t="s">
        <v>9088</v>
      </c>
    </row>
    <row r="6601" spans="1:4" x14ac:dyDescent="0.3">
      <c r="A6601" s="151">
        <v>87804</v>
      </c>
      <c r="B6601" s="151" t="s">
        <v>13089</v>
      </c>
      <c r="C6601" s="151" t="s">
        <v>2167</v>
      </c>
      <c r="D6601" s="152" t="s">
        <v>13090</v>
      </c>
    </row>
    <row r="6602" spans="1:4" x14ac:dyDescent="0.3">
      <c r="A6602" s="151">
        <v>87805</v>
      </c>
      <c r="B6602" s="151" t="s">
        <v>13091</v>
      </c>
      <c r="C6602" s="151" t="s">
        <v>2167</v>
      </c>
      <c r="D6602" s="152" t="s">
        <v>13092</v>
      </c>
    </row>
    <row r="6603" spans="1:4" x14ac:dyDescent="0.3">
      <c r="A6603" s="151">
        <v>87807</v>
      </c>
      <c r="B6603" s="151" t="s">
        <v>13093</v>
      </c>
      <c r="C6603" s="151" t="s">
        <v>2167</v>
      </c>
      <c r="D6603" s="152" t="s">
        <v>7826</v>
      </c>
    </row>
    <row r="6604" spans="1:4" x14ac:dyDescent="0.3">
      <c r="A6604" s="151">
        <v>87808</v>
      </c>
      <c r="B6604" s="151" t="s">
        <v>13094</v>
      </c>
      <c r="C6604" s="151" t="s">
        <v>2167</v>
      </c>
      <c r="D6604" s="152" t="s">
        <v>13095</v>
      </c>
    </row>
    <row r="6605" spans="1:4" x14ac:dyDescent="0.3">
      <c r="A6605" s="151">
        <v>87809</v>
      </c>
      <c r="B6605" s="151" t="s">
        <v>13096</v>
      </c>
      <c r="C6605" s="151" t="s">
        <v>2167</v>
      </c>
      <c r="D6605" s="152" t="s">
        <v>13097</v>
      </c>
    </row>
    <row r="6606" spans="1:4" x14ac:dyDescent="0.3">
      <c r="A6606" s="151">
        <v>87811</v>
      </c>
      <c r="B6606" s="151" t="s">
        <v>13098</v>
      </c>
      <c r="C6606" s="151" t="s">
        <v>2167</v>
      </c>
      <c r="D6606" s="152" t="s">
        <v>13099</v>
      </c>
    </row>
    <row r="6607" spans="1:4" x14ac:dyDescent="0.3">
      <c r="A6607" s="151">
        <v>87812</v>
      </c>
      <c r="B6607" s="151" t="s">
        <v>13100</v>
      </c>
      <c r="C6607" s="151" t="s">
        <v>2167</v>
      </c>
      <c r="D6607" s="152" t="s">
        <v>9109</v>
      </c>
    </row>
    <row r="6608" spans="1:4" x14ac:dyDescent="0.3">
      <c r="A6608" s="151">
        <v>87813</v>
      </c>
      <c r="B6608" s="151" t="s">
        <v>13101</v>
      </c>
      <c r="C6608" s="151" t="s">
        <v>2167</v>
      </c>
      <c r="D6608" s="152" t="s">
        <v>13102</v>
      </c>
    </row>
    <row r="6609" spans="1:4" x14ac:dyDescent="0.3">
      <c r="A6609" s="151">
        <v>87815</v>
      </c>
      <c r="B6609" s="151" t="s">
        <v>13103</v>
      </c>
      <c r="C6609" s="151" t="s">
        <v>2167</v>
      </c>
      <c r="D6609" s="152" t="s">
        <v>13104</v>
      </c>
    </row>
    <row r="6610" spans="1:4" x14ac:dyDescent="0.3">
      <c r="A6610" s="151">
        <v>87816</v>
      </c>
      <c r="B6610" s="151" t="s">
        <v>13105</v>
      </c>
      <c r="C6610" s="151" t="s">
        <v>2167</v>
      </c>
      <c r="D6610" s="152" t="s">
        <v>13106</v>
      </c>
    </row>
    <row r="6611" spans="1:4" x14ac:dyDescent="0.3">
      <c r="A6611" s="151">
        <v>87817</v>
      </c>
      <c r="B6611" s="151" t="s">
        <v>13107</v>
      </c>
      <c r="C6611" s="151" t="s">
        <v>2167</v>
      </c>
      <c r="D6611" s="152" t="s">
        <v>13108</v>
      </c>
    </row>
    <row r="6612" spans="1:4" x14ac:dyDescent="0.3">
      <c r="A6612" s="151">
        <v>87819</v>
      </c>
      <c r="B6612" s="151" t="s">
        <v>13109</v>
      </c>
      <c r="C6612" s="151" t="s">
        <v>2167</v>
      </c>
      <c r="D6612" s="152" t="s">
        <v>13110</v>
      </c>
    </row>
    <row r="6613" spans="1:4" x14ac:dyDescent="0.3">
      <c r="A6613" s="151">
        <v>87820</v>
      </c>
      <c r="B6613" s="151" t="s">
        <v>13111</v>
      </c>
      <c r="C6613" s="151" t="s">
        <v>2167</v>
      </c>
      <c r="D6613" s="152" t="s">
        <v>13112</v>
      </c>
    </row>
    <row r="6614" spans="1:4" x14ac:dyDescent="0.3">
      <c r="A6614" s="151">
        <v>87821</v>
      </c>
      <c r="B6614" s="151" t="s">
        <v>13113</v>
      </c>
      <c r="C6614" s="151" t="s">
        <v>2167</v>
      </c>
      <c r="D6614" s="152" t="s">
        <v>13114</v>
      </c>
    </row>
    <row r="6615" spans="1:4" x14ac:dyDescent="0.3">
      <c r="A6615" s="151">
        <v>87823</v>
      </c>
      <c r="B6615" s="151" t="s">
        <v>13115</v>
      </c>
      <c r="C6615" s="151" t="s">
        <v>2167</v>
      </c>
      <c r="D6615" s="152" t="s">
        <v>13116</v>
      </c>
    </row>
    <row r="6616" spans="1:4" x14ac:dyDescent="0.3">
      <c r="A6616" s="151">
        <v>87824</v>
      </c>
      <c r="B6616" s="151" t="s">
        <v>13117</v>
      </c>
      <c r="C6616" s="151" t="s">
        <v>2167</v>
      </c>
      <c r="D6616" s="152" t="s">
        <v>13118</v>
      </c>
    </row>
    <row r="6617" spans="1:4" x14ac:dyDescent="0.3">
      <c r="A6617" s="151">
        <v>87825</v>
      </c>
      <c r="B6617" s="151" t="s">
        <v>13119</v>
      </c>
      <c r="C6617" s="151" t="s">
        <v>2167</v>
      </c>
      <c r="D6617" s="152" t="s">
        <v>13120</v>
      </c>
    </row>
    <row r="6618" spans="1:4" x14ac:dyDescent="0.3">
      <c r="A6618" s="151">
        <v>87827</v>
      </c>
      <c r="B6618" s="151" t="s">
        <v>13121</v>
      </c>
      <c r="C6618" s="151" t="s">
        <v>2167</v>
      </c>
      <c r="D6618" s="152" t="s">
        <v>13122</v>
      </c>
    </row>
    <row r="6619" spans="1:4" x14ac:dyDescent="0.3">
      <c r="A6619" s="151">
        <v>87828</v>
      </c>
      <c r="B6619" s="151" t="s">
        <v>13123</v>
      </c>
      <c r="C6619" s="151" t="s">
        <v>2167</v>
      </c>
      <c r="D6619" s="152" t="s">
        <v>13124</v>
      </c>
    </row>
    <row r="6620" spans="1:4" x14ac:dyDescent="0.3">
      <c r="A6620" s="151">
        <v>87829</v>
      </c>
      <c r="B6620" s="151" t="s">
        <v>13125</v>
      </c>
      <c r="C6620" s="151" t="s">
        <v>2167</v>
      </c>
      <c r="D6620" s="152" t="s">
        <v>13126</v>
      </c>
    </row>
    <row r="6621" spans="1:4" x14ac:dyDescent="0.3">
      <c r="A6621" s="151">
        <v>87831</v>
      </c>
      <c r="B6621" s="151" t="s">
        <v>13127</v>
      </c>
      <c r="C6621" s="151" t="s">
        <v>2167</v>
      </c>
      <c r="D6621" s="152" t="s">
        <v>13128</v>
      </c>
    </row>
    <row r="6622" spans="1:4" x14ac:dyDescent="0.3">
      <c r="A6622" s="151">
        <v>87832</v>
      </c>
      <c r="B6622" s="151" t="s">
        <v>13129</v>
      </c>
      <c r="C6622" s="151" t="s">
        <v>2167</v>
      </c>
      <c r="D6622" s="152" t="s">
        <v>13130</v>
      </c>
    </row>
    <row r="6623" spans="1:4" x14ac:dyDescent="0.3">
      <c r="A6623" s="151">
        <v>87838</v>
      </c>
      <c r="B6623" s="151" t="s">
        <v>13131</v>
      </c>
      <c r="C6623" s="151" t="s">
        <v>2167</v>
      </c>
      <c r="D6623" s="152" t="s">
        <v>13132</v>
      </c>
    </row>
    <row r="6624" spans="1:4" x14ac:dyDescent="0.3">
      <c r="A6624" s="151">
        <v>87839</v>
      </c>
      <c r="B6624" s="151" t="s">
        <v>13133</v>
      </c>
      <c r="C6624" s="151" t="s">
        <v>2167</v>
      </c>
      <c r="D6624" s="152" t="s">
        <v>13134</v>
      </c>
    </row>
    <row r="6625" spans="1:4" x14ac:dyDescent="0.3">
      <c r="A6625" s="151">
        <v>87840</v>
      </c>
      <c r="B6625" s="151" t="s">
        <v>13135</v>
      </c>
      <c r="C6625" s="151" t="s">
        <v>2167</v>
      </c>
      <c r="D6625" s="152" t="s">
        <v>13136</v>
      </c>
    </row>
    <row r="6626" spans="1:4" x14ac:dyDescent="0.3">
      <c r="A6626" s="151">
        <v>87841</v>
      </c>
      <c r="B6626" s="151" t="s">
        <v>13137</v>
      </c>
      <c r="C6626" s="151" t="s">
        <v>2167</v>
      </c>
      <c r="D6626" s="152" t="s">
        <v>13138</v>
      </c>
    </row>
    <row r="6627" spans="1:4" x14ac:dyDescent="0.3">
      <c r="A6627" s="151">
        <v>87850</v>
      </c>
      <c r="B6627" s="151" t="s">
        <v>13139</v>
      </c>
      <c r="C6627" s="151" t="s">
        <v>2167</v>
      </c>
      <c r="D6627" s="152" t="s">
        <v>13140</v>
      </c>
    </row>
    <row r="6628" spans="1:4" x14ac:dyDescent="0.3">
      <c r="A6628" s="151">
        <v>87851</v>
      </c>
      <c r="B6628" s="151" t="s">
        <v>13141</v>
      </c>
      <c r="C6628" s="151" t="s">
        <v>2167</v>
      </c>
      <c r="D6628" s="152" t="s">
        <v>13142</v>
      </c>
    </row>
    <row r="6629" spans="1:4" x14ac:dyDescent="0.3">
      <c r="A6629" s="151">
        <v>87852</v>
      </c>
      <c r="B6629" s="151" t="s">
        <v>13143</v>
      </c>
      <c r="C6629" s="151" t="s">
        <v>2167</v>
      </c>
      <c r="D6629" s="152" t="s">
        <v>13144</v>
      </c>
    </row>
    <row r="6630" spans="1:4" x14ac:dyDescent="0.3">
      <c r="A6630" s="151">
        <v>87853</v>
      </c>
      <c r="B6630" s="151" t="s">
        <v>13145</v>
      </c>
      <c r="C6630" s="151" t="s">
        <v>2167</v>
      </c>
      <c r="D6630" s="152" t="s">
        <v>13146</v>
      </c>
    </row>
    <row r="6631" spans="1:4" x14ac:dyDescent="0.3">
      <c r="A6631" s="151">
        <v>90406</v>
      </c>
      <c r="B6631" s="151" t="s">
        <v>13147</v>
      </c>
      <c r="C6631" s="151" t="s">
        <v>2167</v>
      </c>
      <c r="D6631" s="152" t="s">
        <v>9915</v>
      </c>
    </row>
    <row r="6632" spans="1:4" x14ac:dyDescent="0.3">
      <c r="A6632" s="151">
        <v>90408</v>
      </c>
      <c r="B6632" s="151" t="s">
        <v>683</v>
      </c>
      <c r="C6632" s="151" t="s">
        <v>2167</v>
      </c>
      <c r="D6632" s="152" t="s">
        <v>13148</v>
      </c>
    </row>
    <row r="6633" spans="1:4" x14ac:dyDescent="0.3">
      <c r="A6633" s="151">
        <v>104203</v>
      </c>
      <c r="B6633" s="151" t="s">
        <v>13149</v>
      </c>
      <c r="C6633" s="151" t="s">
        <v>2167</v>
      </c>
      <c r="D6633" s="152" t="s">
        <v>13150</v>
      </c>
    </row>
    <row r="6634" spans="1:4" x14ac:dyDescent="0.3">
      <c r="A6634" s="151">
        <v>104204</v>
      </c>
      <c r="B6634" s="151" t="s">
        <v>13151</v>
      </c>
      <c r="C6634" s="151" t="s">
        <v>2167</v>
      </c>
      <c r="D6634" s="152" t="s">
        <v>13152</v>
      </c>
    </row>
    <row r="6635" spans="1:4" x14ac:dyDescent="0.3">
      <c r="A6635" s="151">
        <v>104205</v>
      </c>
      <c r="B6635" s="151" t="s">
        <v>13153</v>
      </c>
      <c r="C6635" s="151" t="s">
        <v>2167</v>
      </c>
      <c r="D6635" s="152" t="s">
        <v>13154</v>
      </c>
    </row>
    <row r="6636" spans="1:4" x14ac:dyDescent="0.3">
      <c r="A6636" s="151">
        <v>104206</v>
      </c>
      <c r="B6636" s="151" t="s">
        <v>13155</v>
      </c>
      <c r="C6636" s="151" t="s">
        <v>2167</v>
      </c>
      <c r="D6636" s="152" t="s">
        <v>13156</v>
      </c>
    </row>
    <row r="6637" spans="1:4" x14ac:dyDescent="0.3">
      <c r="A6637" s="151">
        <v>104207</v>
      </c>
      <c r="B6637" s="151" t="s">
        <v>13157</v>
      </c>
      <c r="C6637" s="151" t="s">
        <v>2167</v>
      </c>
      <c r="D6637" s="152" t="s">
        <v>13158</v>
      </c>
    </row>
    <row r="6638" spans="1:4" x14ac:dyDescent="0.3">
      <c r="A6638" s="151">
        <v>104208</v>
      </c>
      <c r="B6638" s="151" t="s">
        <v>13159</v>
      </c>
      <c r="C6638" s="151" t="s">
        <v>2167</v>
      </c>
      <c r="D6638" s="152" t="s">
        <v>13160</v>
      </c>
    </row>
    <row r="6639" spans="1:4" x14ac:dyDescent="0.3">
      <c r="A6639" s="151">
        <v>104209</v>
      </c>
      <c r="B6639" s="151" t="s">
        <v>13161</v>
      </c>
      <c r="C6639" s="151" t="s">
        <v>2167</v>
      </c>
      <c r="D6639" s="152" t="s">
        <v>13162</v>
      </c>
    </row>
    <row r="6640" spans="1:4" x14ac:dyDescent="0.3">
      <c r="A6640" s="151">
        <v>104210</v>
      </c>
      <c r="B6640" s="151" t="s">
        <v>13163</v>
      </c>
      <c r="C6640" s="151" t="s">
        <v>2167</v>
      </c>
      <c r="D6640" s="152" t="s">
        <v>13164</v>
      </c>
    </row>
    <row r="6641" spans="1:4" x14ac:dyDescent="0.3">
      <c r="A6641" s="151">
        <v>104211</v>
      </c>
      <c r="B6641" s="151" t="s">
        <v>13165</v>
      </c>
      <c r="C6641" s="151" t="s">
        <v>2167</v>
      </c>
      <c r="D6641" s="152" t="s">
        <v>13166</v>
      </c>
    </row>
    <row r="6642" spans="1:4" x14ac:dyDescent="0.3">
      <c r="A6642" s="151">
        <v>104212</v>
      </c>
      <c r="B6642" s="151" t="s">
        <v>13167</v>
      </c>
      <c r="C6642" s="151" t="s">
        <v>2167</v>
      </c>
      <c r="D6642" s="152" t="s">
        <v>13168</v>
      </c>
    </row>
    <row r="6643" spans="1:4" x14ac:dyDescent="0.3">
      <c r="A6643" s="151">
        <v>104213</v>
      </c>
      <c r="B6643" s="151" t="s">
        <v>13169</v>
      </c>
      <c r="C6643" s="151" t="s">
        <v>2167</v>
      </c>
      <c r="D6643" s="152" t="s">
        <v>13170</v>
      </c>
    </row>
    <row r="6644" spans="1:4" x14ac:dyDescent="0.3">
      <c r="A6644" s="151">
        <v>104214</v>
      </c>
      <c r="B6644" s="151" t="s">
        <v>13171</v>
      </c>
      <c r="C6644" s="151" t="s">
        <v>2167</v>
      </c>
      <c r="D6644" s="152" t="s">
        <v>13172</v>
      </c>
    </row>
    <row r="6645" spans="1:4" x14ac:dyDescent="0.3">
      <c r="A6645" s="151">
        <v>104215</v>
      </c>
      <c r="B6645" s="151" t="s">
        <v>13173</v>
      </c>
      <c r="C6645" s="151" t="s">
        <v>2167</v>
      </c>
      <c r="D6645" s="152" t="s">
        <v>11888</v>
      </c>
    </row>
    <row r="6646" spans="1:4" x14ac:dyDescent="0.3">
      <c r="A6646" s="151">
        <v>104216</v>
      </c>
      <c r="B6646" s="151" t="s">
        <v>13174</v>
      </c>
      <c r="C6646" s="151" t="s">
        <v>2167</v>
      </c>
      <c r="D6646" s="152" t="s">
        <v>13175</v>
      </c>
    </row>
    <row r="6647" spans="1:4" x14ac:dyDescent="0.3">
      <c r="A6647" s="151">
        <v>104217</v>
      </c>
      <c r="B6647" s="151" t="s">
        <v>13176</v>
      </c>
      <c r="C6647" s="151" t="s">
        <v>2167</v>
      </c>
      <c r="D6647" s="152" t="s">
        <v>13177</v>
      </c>
    </row>
    <row r="6648" spans="1:4" x14ac:dyDescent="0.3">
      <c r="A6648" s="151">
        <v>104218</v>
      </c>
      <c r="B6648" s="151" t="s">
        <v>13178</v>
      </c>
      <c r="C6648" s="151" t="s">
        <v>2167</v>
      </c>
      <c r="D6648" s="152" t="s">
        <v>13179</v>
      </c>
    </row>
    <row r="6649" spans="1:4" x14ac:dyDescent="0.3">
      <c r="A6649" s="151">
        <v>104219</v>
      </c>
      <c r="B6649" s="151" t="s">
        <v>13180</v>
      </c>
      <c r="C6649" s="151" t="s">
        <v>2167</v>
      </c>
      <c r="D6649" s="152" t="s">
        <v>13181</v>
      </c>
    </row>
    <row r="6650" spans="1:4" x14ac:dyDescent="0.3">
      <c r="A6650" s="151">
        <v>104220</v>
      </c>
      <c r="B6650" s="151" t="s">
        <v>13182</v>
      </c>
      <c r="C6650" s="151" t="s">
        <v>2167</v>
      </c>
      <c r="D6650" s="152" t="s">
        <v>4477</v>
      </c>
    </row>
    <row r="6651" spans="1:4" x14ac:dyDescent="0.3">
      <c r="A6651" s="151">
        <v>104221</v>
      </c>
      <c r="B6651" s="151" t="s">
        <v>13183</v>
      </c>
      <c r="C6651" s="151" t="s">
        <v>2167</v>
      </c>
      <c r="D6651" s="152" t="s">
        <v>13184</v>
      </c>
    </row>
    <row r="6652" spans="1:4" x14ac:dyDescent="0.3">
      <c r="A6652" s="151">
        <v>104222</v>
      </c>
      <c r="B6652" s="151" t="s">
        <v>13185</v>
      </c>
      <c r="C6652" s="151" t="s">
        <v>2167</v>
      </c>
      <c r="D6652" s="152" t="s">
        <v>13186</v>
      </c>
    </row>
    <row r="6653" spans="1:4" x14ac:dyDescent="0.3">
      <c r="A6653" s="151">
        <v>104223</v>
      </c>
      <c r="B6653" s="151" t="s">
        <v>13187</v>
      </c>
      <c r="C6653" s="151" t="s">
        <v>2167</v>
      </c>
      <c r="D6653" s="152" t="s">
        <v>13188</v>
      </c>
    </row>
    <row r="6654" spans="1:4" x14ac:dyDescent="0.3">
      <c r="A6654" s="151">
        <v>104224</v>
      </c>
      <c r="B6654" s="151" t="s">
        <v>13189</v>
      </c>
      <c r="C6654" s="151" t="s">
        <v>2167</v>
      </c>
      <c r="D6654" s="152" t="s">
        <v>13190</v>
      </c>
    </row>
    <row r="6655" spans="1:4" x14ac:dyDescent="0.3">
      <c r="A6655" s="151">
        <v>104225</v>
      </c>
      <c r="B6655" s="151" t="s">
        <v>13191</v>
      </c>
      <c r="C6655" s="151" t="s">
        <v>2167</v>
      </c>
      <c r="D6655" s="152" t="s">
        <v>13192</v>
      </c>
    </row>
    <row r="6656" spans="1:4" x14ac:dyDescent="0.3">
      <c r="A6656" s="151">
        <v>104226</v>
      </c>
      <c r="B6656" s="151" t="s">
        <v>13193</v>
      </c>
      <c r="C6656" s="151" t="s">
        <v>2167</v>
      </c>
      <c r="D6656" s="152" t="s">
        <v>13194</v>
      </c>
    </row>
    <row r="6657" spans="1:4" x14ac:dyDescent="0.3">
      <c r="A6657" s="151">
        <v>104227</v>
      </c>
      <c r="B6657" s="151" t="s">
        <v>13195</v>
      </c>
      <c r="C6657" s="151" t="s">
        <v>2167</v>
      </c>
      <c r="D6657" s="152" t="s">
        <v>13196</v>
      </c>
    </row>
    <row r="6658" spans="1:4" x14ac:dyDescent="0.3">
      <c r="A6658" s="151">
        <v>104228</v>
      </c>
      <c r="B6658" s="151" t="s">
        <v>13197</v>
      </c>
      <c r="C6658" s="151" t="s">
        <v>2167</v>
      </c>
      <c r="D6658" s="152" t="s">
        <v>13198</v>
      </c>
    </row>
    <row r="6659" spans="1:4" x14ac:dyDescent="0.3">
      <c r="A6659" s="151">
        <v>104229</v>
      </c>
      <c r="B6659" s="151" t="s">
        <v>13199</v>
      </c>
      <c r="C6659" s="151" t="s">
        <v>2167</v>
      </c>
      <c r="D6659" s="152" t="s">
        <v>13200</v>
      </c>
    </row>
    <row r="6660" spans="1:4" x14ac:dyDescent="0.3">
      <c r="A6660" s="151">
        <v>104230</v>
      </c>
      <c r="B6660" s="151" t="s">
        <v>13201</v>
      </c>
      <c r="C6660" s="151" t="s">
        <v>2167</v>
      </c>
      <c r="D6660" s="152" t="s">
        <v>11485</v>
      </c>
    </row>
    <row r="6661" spans="1:4" x14ac:dyDescent="0.3">
      <c r="A6661" s="151">
        <v>104231</v>
      </c>
      <c r="B6661" s="151" t="s">
        <v>13202</v>
      </c>
      <c r="C6661" s="151" t="s">
        <v>2167</v>
      </c>
      <c r="D6661" s="152" t="s">
        <v>13203</v>
      </c>
    </row>
    <row r="6662" spans="1:4" x14ac:dyDescent="0.3">
      <c r="A6662" s="151">
        <v>104232</v>
      </c>
      <c r="B6662" s="151" t="s">
        <v>13204</v>
      </c>
      <c r="C6662" s="151" t="s">
        <v>2167</v>
      </c>
      <c r="D6662" s="152" t="s">
        <v>13205</v>
      </c>
    </row>
    <row r="6663" spans="1:4" x14ac:dyDescent="0.3">
      <c r="A6663" s="151">
        <v>104233</v>
      </c>
      <c r="B6663" s="151" t="s">
        <v>13206</v>
      </c>
      <c r="C6663" s="151" t="s">
        <v>2167</v>
      </c>
      <c r="D6663" s="152" t="s">
        <v>13207</v>
      </c>
    </row>
    <row r="6664" spans="1:4" x14ac:dyDescent="0.3">
      <c r="A6664" s="151">
        <v>104234</v>
      </c>
      <c r="B6664" s="151" t="s">
        <v>13208</v>
      </c>
      <c r="C6664" s="151" t="s">
        <v>2167</v>
      </c>
      <c r="D6664" s="152" t="s">
        <v>9942</v>
      </c>
    </row>
    <row r="6665" spans="1:4" x14ac:dyDescent="0.3">
      <c r="A6665" s="151">
        <v>104235</v>
      </c>
      <c r="B6665" s="151" t="s">
        <v>13209</v>
      </c>
      <c r="C6665" s="151" t="s">
        <v>2167</v>
      </c>
      <c r="D6665" s="152" t="s">
        <v>13210</v>
      </c>
    </row>
    <row r="6666" spans="1:4" x14ac:dyDescent="0.3">
      <c r="A6666" s="151">
        <v>104236</v>
      </c>
      <c r="B6666" s="151" t="s">
        <v>13211</v>
      </c>
      <c r="C6666" s="151" t="s">
        <v>2167</v>
      </c>
      <c r="D6666" s="152" t="s">
        <v>6733</v>
      </c>
    </row>
    <row r="6667" spans="1:4" x14ac:dyDescent="0.3">
      <c r="A6667" s="151">
        <v>104237</v>
      </c>
      <c r="B6667" s="151" t="s">
        <v>13212</v>
      </c>
      <c r="C6667" s="151" t="s">
        <v>2167</v>
      </c>
      <c r="D6667" s="152" t="s">
        <v>13213</v>
      </c>
    </row>
    <row r="6668" spans="1:4" x14ac:dyDescent="0.3">
      <c r="A6668" s="151">
        <v>104238</v>
      </c>
      <c r="B6668" s="151" t="s">
        <v>13214</v>
      </c>
      <c r="C6668" s="151" t="s">
        <v>2167</v>
      </c>
      <c r="D6668" s="152" t="s">
        <v>11265</v>
      </c>
    </row>
    <row r="6669" spans="1:4" x14ac:dyDescent="0.3">
      <c r="A6669" s="151">
        <v>104239</v>
      </c>
      <c r="B6669" s="151" t="s">
        <v>13215</v>
      </c>
      <c r="C6669" s="151" t="s">
        <v>2167</v>
      </c>
      <c r="D6669" s="152" t="s">
        <v>13216</v>
      </c>
    </row>
    <row r="6670" spans="1:4" x14ac:dyDescent="0.3">
      <c r="A6670" s="151">
        <v>104240</v>
      </c>
      <c r="B6670" s="151" t="s">
        <v>13217</v>
      </c>
      <c r="C6670" s="151" t="s">
        <v>2167</v>
      </c>
      <c r="D6670" s="152" t="s">
        <v>13218</v>
      </c>
    </row>
    <row r="6671" spans="1:4" x14ac:dyDescent="0.3">
      <c r="A6671" s="151">
        <v>104241</v>
      </c>
      <c r="B6671" s="151" t="s">
        <v>13219</v>
      </c>
      <c r="C6671" s="151" t="s">
        <v>2167</v>
      </c>
      <c r="D6671" s="152" t="s">
        <v>4015</v>
      </c>
    </row>
    <row r="6672" spans="1:4" x14ac:dyDescent="0.3">
      <c r="A6672" s="151">
        <v>104242</v>
      </c>
      <c r="B6672" s="151" t="s">
        <v>13220</v>
      </c>
      <c r="C6672" s="151" t="s">
        <v>2167</v>
      </c>
      <c r="D6672" s="152" t="s">
        <v>8534</v>
      </c>
    </row>
    <row r="6673" spans="1:4" x14ac:dyDescent="0.3">
      <c r="A6673" s="151">
        <v>104243</v>
      </c>
      <c r="B6673" s="151" t="s">
        <v>13221</v>
      </c>
      <c r="C6673" s="151" t="s">
        <v>2167</v>
      </c>
      <c r="D6673" s="152" t="s">
        <v>13222</v>
      </c>
    </row>
    <row r="6674" spans="1:4" x14ac:dyDescent="0.3">
      <c r="A6674" s="151">
        <v>104244</v>
      </c>
      <c r="B6674" s="151" t="s">
        <v>13223</v>
      </c>
      <c r="C6674" s="151" t="s">
        <v>2167</v>
      </c>
      <c r="D6674" s="152" t="s">
        <v>13224</v>
      </c>
    </row>
    <row r="6675" spans="1:4" x14ac:dyDescent="0.3">
      <c r="A6675" s="151">
        <v>104245</v>
      </c>
      <c r="B6675" s="151" t="s">
        <v>13225</v>
      </c>
      <c r="C6675" s="151" t="s">
        <v>2167</v>
      </c>
      <c r="D6675" s="152" t="s">
        <v>13226</v>
      </c>
    </row>
    <row r="6676" spans="1:4" x14ac:dyDescent="0.3">
      <c r="A6676" s="151">
        <v>104246</v>
      </c>
      <c r="B6676" s="151" t="s">
        <v>13227</v>
      </c>
      <c r="C6676" s="151" t="s">
        <v>2167</v>
      </c>
      <c r="D6676" s="152" t="s">
        <v>13228</v>
      </c>
    </row>
    <row r="6677" spans="1:4" x14ac:dyDescent="0.3">
      <c r="A6677" s="151">
        <v>104247</v>
      </c>
      <c r="B6677" s="151" t="s">
        <v>13229</v>
      </c>
      <c r="C6677" s="151" t="s">
        <v>2167</v>
      </c>
      <c r="D6677" s="152" t="s">
        <v>13230</v>
      </c>
    </row>
    <row r="6678" spans="1:4" x14ac:dyDescent="0.3">
      <c r="A6678" s="151">
        <v>104248</v>
      </c>
      <c r="B6678" s="151" t="s">
        <v>13231</v>
      </c>
      <c r="C6678" s="151" t="s">
        <v>2167</v>
      </c>
      <c r="D6678" s="152" t="s">
        <v>13232</v>
      </c>
    </row>
    <row r="6679" spans="1:4" x14ac:dyDescent="0.3">
      <c r="A6679" s="151">
        <v>104249</v>
      </c>
      <c r="B6679" s="151" t="s">
        <v>13233</v>
      </c>
      <c r="C6679" s="151" t="s">
        <v>2167</v>
      </c>
      <c r="D6679" s="152" t="s">
        <v>13234</v>
      </c>
    </row>
    <row r="6680" spans="1:4" x14ac:dyDescent="0.3">
      <c r="A6680" s="151">
        <v>104250</v>
      </c>
      <c r="B6680" s="151" t="s">
        <v>13235</v>
      </c>
      <c r="C6680" s="151" t="s">
        <v>2167</v>
      </c>
      <c r="D6680" s="152" t="s">
        <v>13236</v>
      </c>
    </row>
    <row r="6681" spans="1:4" x14ac:dyDescent="0.3">
      <c r="A6681" s="151">
        <v>104251</v>
      </c>
      <c r="B6681" s="151" t="s">
        <v>13237</v>
      </c>
      <c r="C6681" s="151" t="s">
        <v>2167</v>
      </c>
      <c r="D6681" s="152" t="s">
        <v>13238</v>
      </c>
    </row>
    <row r="6682" spans="1:4" x14ac:dyDescent="0.3">
      <c r="A6682" s="151">
        <v>104252</v>
      </c>
      <c r="B6682" s="151" t="s">
        <v>13239</v>
      </c>
      <c r="C6682" s="151" t="s">
        <v>2167</v>
      </c>
      <c r="D6682" s="152" t="s">
        <v>13240</v>
      </c>
    </row>
    <row r="6683" spans="1:4" x14ac:dyDescent="0.3">
      <c r="A6683" s="151">
        <v>104253</v>
      </c>
      <c r="B6683" s="151" t="s">
        <v>13241</v>
      </c>
      <c r="C6683" s="151" t="s">
        <v>2167</v>
      </c>
      <c r="D6683" s="152" t="s">
        <v>13242</v>
      </c>
    </row>
    <row r="6684" spans="1:4" x14ac:dyDescent="0.3">
      <c r="A6684" s="151">
        <v>104254</v>
      </c>
      <c r="B6684" s="151" t="s">
        <v>13243</v>
      </c>
      <c r="C6684" s="151" t="s">
        <v>2167</v>
      </c>
      <c r="D6684" s="152" t="s">
        <v>13244</v>
      </c>
    </row>
    <row r="6685" spans="1:4" x14ac:dyDescent="0.3">
      <c r="A6685" s="151">
        <v>104255</v>
      </c>
      <c r="B6685" s="151" t="s">
        <v>13245</v>
      </c>
      <c r="C6685" s="151" t="s">
        <v>2167</v>
      </c>
      <c r="D6685" s="152" t="s">
        <v>13246</v>
      </c>
    </row>
    <row r="6686" spans="1:4" x14ac:dyDescent="0.3">
      <c r="A6686" s="151">
        <v>104256</v>
      </c>
      <c r="B6686" s="151" t="s">
        <v>13247</v>
      </c>
      <c r="C6686" s="151" t="s">
        <v>2167</v>
      </c>
      <c r="D6686" s="152" t="s">
        <v>13248</v>
      </c>
    </row>
    <row r="6687" spans="1:4" x14ac:dyDescent="0.3">
      <c r="A6687" s="151">
        <v>104257</v>
      </c>
      <c r="B6687" s="151" t="s">
        <v>13249</v>
      </c>
      <c r="C6687" s="151" t="s">
        <v>2167</v>
      </c>
      <c r="D6687" s="152" t="s">
        <v>13250</v>
      </c>
    </row>
    <row r="6688" spans="1:4" x14ac:dyDescent="0.3">
      <c r="A6688" s="151">
        <v>104258</v>
      </c>
      <c r="B6688" s="151" t="s">
        <v>13251</v>
      </c>
      <c r="C6688" s="151" t="s">
        <v>2167</v>
      </c>
      <c r="D6688" s="152" t="s">
        <v>13252</v>
      </c>
    </row>
    <row r="6689" spans="1:4" x14ac:dyDescent="0.3">
      <c r="A6689" s="151">
        <v>104259</v>
      </c>
      <c r="B6689" s="151" t="s">
        <v>13253</v>
      </c>
      <c r="C6689" s="151" t="s">
        <v>2167</v>
      </c>
      <c r="D6689" s="152" t="s">
        <v>7991</v>
      </c>
    </row>
    <row r="6690" spans="1:4" x14ac:dyDescent="0.3">
      <c r="A6690" s="151">
        <v>104260</v>
      </c>
      <c r="B6690" s="151" t="s">
        <v>13254</v>
      </c>
      <c r="C6690" s="151" t="s">
        <v>2167</v>
      </c>
      <c r="D6690" s="152" t="s">
        <v>13255</v>
      </c>
    </row>
    <row r="6691" spans="1:4" x14ac:dyDescent="0.3">
      <c r="A6691" s="151">
        <v>104261</v>
      </c>
      <c r="B6691" s="151" t="s">
        <v>13256</v>
      </c>
      <c r="C6691" s="151" t="s">
        <v>2167</v>
      </c>
      <c r="D6691" s="152" t="s">
        <v>13257</v>
      </c>
    </row>
    <row r="6692" spans="1:4" x14ac:dyDescent="0.3">
      <c r="A6692" s="151">
        <v>104262</v>
      </c>
      <c r="B6692" s="151" t="s">
        <v>13258</v>
      </c>
      <c r="C6692" s="151" t="s">
        <v>2167</v>
      </c>
      <c r="D6692" s="152" t="s">
        <v>13259</v>
      </c>
    </row>
    <row r="6693" spans="1:4" x14ac:dyDescent="0.3">
      <c r="A6693" s="151">
        <v>104263</v>
      </c>
      <c r="B6693" s="151" t="s">
        <v>13260</v>
      </c>
      <c r="C6693" s="151" t="s">
        <v>2167</v>
      </c>
      <c r="D6693" s="152" t="s">
        <v>13261</v>
      </c>
    </row>
    <row r="6694" spans="1:4" x14ac:dyDescent="0.3">
      <c r="A6694" s="151">
        <v>104264</v>
      </c>
      <c r="B6694" s="151" t="s">
        <v>13262</v>
      </c>
      <c r="C6694" s="151" t="s">
        <v>2167</v>
      </c>
      <c r="D6694" s="152" t="s">
        <v>13263</v>
      </c>
    </row>
    <row r="6695" spans="1:4" x14ac:dyDescent="0.3">
      <c r="A6695" s="151">
        <v>104627</v>
      </c>
      <c r="B6695" s="151" t="s">
        <v>13264</v>
      </c>
      <c r="C6695" s="151" t="s">
        <v>2167</v>
      </c>
      <c r="D6695" s="152" t="s">
        <v>9432</v>
      </c>
    </row>
    <row r="6696" spans="1:4" x14ac:dyDescent="0.3">
      <c r="A6696" s="151">
        <v>104628</v>
      </c>
      <c r="B6696" s="151" t="s">
        <v>13265</v>
      </c>
      <c r="C6696" s="151" t="s">
        <v>2167</v>
      </c>
      <c r="D6696" s="152" t="s">
        <v>9991</v>
      </c>
    </row>
    <row r="6697" spans="1:4" x14ac:dyDescent="0.3">
      <c r="A6697" s="151">
        <v>104629</v>
      </c>
      <c r="B6697" s="151" t="s">
        <v>13266</v>
      </c>
      <c r="C6697" s="151" t="s">
        <v>2167</v>
      </c>
      <c r="D6697" s="152" t="s">
        <v>13267</v>
      </c>
    </row>
    <row r="6698" spans="1:4" x14ac:dyDescent="0.3">
      <c r="A6698" s="151">
        <v>104630</v>
      </c>
      <c r="B6698" s="151" t="s">
        <v>13268</v>
      </c>
      <c r="C6698" s="151" t="s">
        <v>2167</v>
      </c>
      <c r="D6698" s="152" t="s">
        <v>13269</v>
      </c>
    </row>
    <row r="6699" spans="1:4" x14ac:dyDescent="0.3">
      <c r="A6699" s="151">
        <v>104631</v>
      </c>
      <c r="B6699" s="151" t="s">
        <v>13270</v>
      </c>
      <c r="C6699" s="151" t="s">
        <v>2167</v>
      </c>
      <c r="D6699" s="152" t="s">
        <v>13271</v>
      </c>
    </row>
    <row r="6700" spans="1:4" x14ac:dyDescent="0.3">
      <c r="A6700" s="151">
        <v>104632</v>
      </c>
      <c r="B6700" s="151" t="s">
        <v>13272</v>
      </c>
      <c r="C6700" s="151" t="s">
        <v>2167</v>
      </c>
      <c r="D6700" s="152" t="s">
        <v>13273</v>
      </c>
    </row>
    <row r="6701" spans="1:4" x14ac:dyDescent="0.3">
      <c r="A6701" s="151">
        <v>104633</v>
      </c>
      <c r="B6701" s="151" t="s">
        <v>13274</v>
      </c>
      <c r="C6701" s="151" t="s">
        <v>2167</v>
      </c>
      <c r="D6701" s="152" t="s">
        <v>13275</v>
      </c>
    </row>
    <row r="6702" spans="1:4" x14ac:dyDescent="0.3">
      <c r="A6702" s="151">
        <v>104634</v>
      </c>
      <c r="B6702" s="151" t="s">
        <v>13276</v>
      </c>
      <c r="C6702" s="151" t="s">
        <v>2167</v>
      </c>
      <c r="D6702" s="152" t="s">
        <v>13277</v>
      </c>
    </row>
    <row r="6703" spans="1:4" x14ac:dyDescent="0.3">
      <c r="A6703" s="151">
        <v>104635</v>
      </c>
      <c r="B6703" s="151" t="s">
        <v>13278</v>
      </c>
      <c r="C6703" s="151" t="s">
        <v>2167</v>
      </c>
      <c r="D6703" s="152" t="s">
        <v>2829</v>
      </c>
    </row>
    <row r="6704" spans="1:4" x14ac:dyDescent="0.3">
      <c r="A6704" s="151">
        <v>104636</v>
      </c>
      <c r="B6704" s="151" t="s">
        <v>13279</v>
      </c>
      <c r="C6704" s="151" t="s">
        <v>2167</v>
      </c>
      <c r="D6704" s="152" t="s">
        <v>13280</v>
      </c>
    </row>
    <row r="6705" spans="1:4" x14ac:dyDescent="0.3">
      <c r="A6705" s="151">
        <v>104951</v>
      </c>
      <c r="B6705" s="151" t="s">
        <v>13281</v>
      </c>
      <c r="C6705" s="151" t="s">
        <v>2167</v>
      </c>
      <c r="D6705" s="152" t="s">
        <v>13282</v>
      </c>
    </row>
    <row r="6706" spans="1:4" x14ac:dyDescent="0.3">
      <c r="A6706" s="151">
        <v>104952</v>
      </c>
      <c r="B6706" s="151" t="s">
        <v>13283</v>
      </c>
      <c r="C6706" s="151" t="s">
        <v>2167</v>
      </c>
      <c r="D6706" s="152" t="s">
        <v>13284</v>
      </c>
    </row>
    <row r="6707" spans="1:4" x14ac:dyDescent="0.3">
      <c r="A6707" s="151">
        <v>104953</v>
      </c>
      <c r="B6707" s="151" t="s">
        <v>13285</v>
      </c>
      <c r="C6707" s="151" t="s">
        <v>2167</v>
      </c>
      <c r="D6707" s="152" t="s">
        <v>13286</v>
      </c>
    </row>
    <row r="6708" spans="1:4" x14ac:dyDescent="0.3">
      <c r="A6708" s="151">
        <v>104954</v>
      </c>
      <c r="B6708" s="151" t="s">
        <v>13287</v>
      </c>
      <c r="C6708" s="151" t="s">
        <v>2167</v>
      </c>
      <c r="D6708" s="152" t="s">
        <v>13288</v>
      </c>
    </row>
    <row r="6709" spans="1:4" x14ac:dyDescent="0.3">
      <c r="A6709" s="151">
        <v>104955</v>
      </c>
      <c r="B6709" s="151" t="s">
        <v>13289</v>
      </c>
      <c r="C6709" s="151" t="s">
        <v>2167</v>
      </c>
      <c r="D6709" s="152" t="s">
        <v>2384</v>
      </c>
    </row>
    <row r="6710" spans="1:4" x14ac:dyDescent="0.3">
      <c r="A6710" s="151">
        <v>104956</v>
      </c>
      <c r="B6710" s="151" t="s">
        <v>13290</v>
      </c>
      <c r="C6710" s="151" t="s">
        <v>2167</v>
      </c>
      <c r="D6710" s="152" t="s">
        <v>13291</v>
      </c>
    </row>
    <row r="6711" spans="1:4" x14ac:dyDescent="0.3">
      <c r="A6711" s="151">
        <v>104957</v>
      </c>
      <c r="B6711" s="151" t="s">
        <v>13292</v>
      </c>
      <c r="C6711" s="151" t="s">
        <v>2167</v>
      </c>
      <c r="D6711" s="152" t="s">
        <v>13293</v>
      </c>
    </row>
    <row r="6712" spans="1:4" x14ac:dyDescent="0.3">
      <c r="A6712" s="151">
        <v>104958</v>
      </c>
      <c r="B6712" s="151" t="s">
        <v>862</v>
      </c>
      <c r="C6712" s="151" t="s">
        <v>2167</v>
      </c>
      <c r="D6712" s="152" t="s">
        <v>8848</v>
      </c>
    </row>
    <row r="6713" spans="1:4" x14ac:dyDescent="0.3">
      <c r="A6713" s="151">
        <v>104959</v>
      </c>
      <c r="B6713" s="151" t="s">
        <v>13294</v>
      </c>
      <c r="C6713" s="151" t="s">
        <v>2167</v>
      </c>
      <c r="D6713" s="152" t="s">
        <v>11830</v>
      </c>
    </row>
    <row r="6714" spans="1:4" x14ac:dyDescent="0.3">
      <c r="A6714" s="151">
        <v>104960</v>
      </c>
      <c r="B6714" s="151" t="s">
        <v>13295</v>
      </c>
      <c r="C6714" s="151" t="s">
        <v>2167</v>
      </c>
      <c r="D6714" s="152" t="s">
        <v>13296</v>
      </c>
    </row>
    <row r="6715" spans="1:4" x14ac:dyDescent="0.3">
      <c r="A6715" s="151">
        <v>104961</v>
      </c>
      <c r="B6715" s="151" t="s">
        <v>13297</v>
      </c>
      <c r="C6715" s="151" t="s">
        <v>2167</v>
      </c>
      <c r="D6715" s="152" t="s">
        <v>13298</v>
      </c>
    </row>
    <row r="6716" spans="1:4" x14ac:dyDescent="0.3">
      <c r="A6716" s="151">
        <v>104962</v>
      </c>
      <c r="B6716" s="151" t="s">
        <v>13299</v>
      </c>
      <c r="C6716" s="151" t="s">
        <v>2167</v>
      </c>
      <c r="D6716" s="152" t="s">
        <v>13300</v>
      </c>
    </row>
    <row r="6717" spans="1:4" x14ac:dyDescent="0.3">
      <c r="A6717" s="151">
        <v>104963</v>
      </c>
      <c r="B6717" s="151" t="s">
        <v>13301</v>
      </c>
      <c r="C6717" s="151" t="s">
        <v>2167</v>
      </c>
      <c r="D6717" s="152" t="s">
        <v>13302</v>
      </c>
    </row>
    <row r="6718" spans="1:4" x14ac:dyDescent="0.3">
      <c r="A6718" s="151">
        <v>104964</v>
      </c>
      <c r="B6718" s="151" t="s">
        <v>13303</v>
      </c>
      <c r="C6718" s="151" t="s">
        <v>2167</v>
      </c>
      <c r="D6718" s="152" t="s">
        <v>13304</v>
      </c>
    </row>
    <row r="6719" spans="1:4" x14ac:dyDescent="0.3">
      <c r="A6719" s="151">
        <v>104965</v>
      </c>
      <c r="B6719" s="151" t="s">
        <v>13305</v>
      </c>
      <c r="C6719" s="151" t="s">
        <v>2167</v>
      </c>
      <c r="D6719" s="152" t="s">
        <v>13306</v>
      </c>
    </row>
    <row r="6720" spans="1:4" x14ac:dyDescent="0.3">
      <c r="A6720" s="151">
        <v>104966</v>
      </c>
      <c r="B6720" s="151" t="s">
        <v>13307</v>
      </c>
      <c r="C6720" s="151" t="s">
        <v>2167</v>
      </c>
      <c r="D6720" s="152" t="s">
        <v>1939</v>
      </c>
    </row>
    <row r="6721" spans="1:4" x14ac:dyDescent="0.3">
      <c r="A6721" s="151">
        <v>104967</v>
      </c>
      <c r="B6721" s="151" t="s">
        <v>13308</v>
      </c>
      <c r="C6721" s="151" t="s">
        <v>2167</v>
      </c>
      <c r="D6721" s="152" t="s">
        <v>6951</v>
      </c>
    </row>
    <row r="6722" spans="1:4" x14ac:dyDescent="0.3">
      <c r="A6722" s="151">
        <v>104968</v>
      </c>
      <c r="B6722" s="151" t="s">
        <v>13309</v>
      </c>
      <c r="C6722" s="151" t="s">
        <v>2167</v>
      </c>
      <c r="D6722" s="152" t="s">
        <v>13310</v>
      </c>
    </row>
    <row r="6723" spans="1:4" x14ac:dyDescent="0.3">
      <c r="A6723" s="151">
        <v>104969</v>
      </c>
      <c r="B6723" s="151" t="s">
        <v>13311</v>
      </c>
      <c r="C6723" s="151" t="s">
        <v>2167</v>
      </c>
      <c r="D6723" s="152" t="s">
        <v>13312</v>
      </c>
    </row>
    <row r="6724" spans="1:4" x14ac:dyDescent="0.3">
      <c r="A6724" s="151">
        <v>104970</v>
      </c>
      <c r="B6724" s="151" t="s">
        <v>13313</v>
      </c>
      <c r="C6724" s="151" t="s">
        <v>2167</v>
      </c>
      <c r="D6724" s="152" t="s">
        <v>13314</v>
      </c>
    </row>
    <row r="6725" spans="1:4" x14ac:dyDescent="0.3">
      <c r="A6725" s="151">
        <v>104971</v>
      </c>
      <c r="B6725" s="151" t="s">
        <v>13315</v>
      </c>
      <c r="C6725" s="151" t="s">
        <v>2167</v>
      </c>
      <c r="D6725" s="152" t="s">
        <v>3612</v>
      </c>
    </row>
    <row r="6726" spans="1:4" x14ac:dyDescent="0.3">
      <c r="A6726" s="151">
        <v>104972</v>
      </c>
      <c r="B6726" s="151" t="s">
        <v>13316</v>
      </c>
      <c r="C6726" s="151" t="s">
        <v>2167</v>
      </c>
      <c r="D6726" s="152" t="s">
        <v>13317</v>
      </c>
    </row>
    <row r="6727" spans="1:4" x14ac:dyDescent="0.3">
      <c r="A6727" s="151">
        <v>104973</v>
      </c>
      <c r="B6727" s="151" t="s">
        <v>13318</v>
      </c>
      <c r="C6727" s="151" t="s">
        <v>2167</v>
      </c>
      <c r="D6727" s="152" t="s">
        <v>13319</v>
      </c>
    </row>
    <row r="6728" spans="1:4" x14ac:dyDescent="0.3">
      <c r="A6728" s="151">
        <v>104974</v>
      </c>
      <c r="B6728" s="151" t="s">
        <v>13320</v>
      </c>
      <c r="C6728" s="151" t="s">
        <v>2167</v>
      </c>
      <c r="D6728" s="152" t="s">
        <v>13321</v>
      </c>
    </row>
    <row r="6729" spans="1:4" x14ac:dyDescent="0.3">
      <c r="A6729" s="151">
        <v>104975</v>
      </c>
      <c r="B6729" s="151" t="s">
        <v>13322</v>
      </c>
      <c r="C6729" s="151" t="s">
        <v>2167</v>
      </c>
      <c r="D6729" s="152" t="s">
        <v>7451</v>
      </c>
    </row>
    <row r="6730" spans="1:4" x14ac:dyDescent="0.3">
      <c r="A6730" s="151">
        <v>104976</v>
      </c>
      <c r="B6730" s="151" t="s">
        <v>13323</v>
      </c>
      <c r="C6730" s="151" t="s">
        <v>2167</v>
      </c>
      <c r="D6730" s="152" t="s">
        <v>13324</v>
      </c>
    </row>
    <row r="6731" spans="1:4" x14ac:dyDescent="0.3">
      <c r="A6731" s="151">
        <v>104977</v>
      </c>
      <c r="B6731" s="151" t="s">
        <v>13325</v>
      </c>
      <c r="C6731" s="151" t="s">
        <v>2167</v>
      </c>
      <c r="D6731" s="152" t="s">
        <v>13326</v>
      </c>
    </row>
    <row r="6732" spans="1:4" x14ac:dyDescent="0.3">
      <c r="A6732" s="151">
        <v>104978</v>
      </c>
      <c r="B6732" s="151" t="s">
        <v>13327</v>
      </c>
      <c r="C6732" s="151" t="s">
        <v>2167</v>
      </c>
      <c r="D6732" s="152" t="s">
        <v>8918</v>
      </c>
    </row>
    <row r="6733" spans="1:4" x14ac:dyDescent="0.3">
      <c r="A6733" s="151">
        <v>105185</v>
      </c>
      <c r="B6733" s="151" t="s">
        <v>13328</v>
      </c>
      <c r="C6733" s="151" t="s">
        <v>2167</v>
      </c>
      <c r="D6733" s="152" t="s">
        <v>13329</v>
      </c>
    </row>
    <row r="6734" spans="1:4" x14ac:dyDescent="0.3">
      <c r="A6734" s="151">
        <v>105186</v>
      </c>
      <c r="B6734" s="151" t="s">
        <v>13330</v>
      </c>
      <c r="C6734" s="151" t="s">
        <v>2167</v>
      </c>
      <c r="D6734" s="152" t="s">
        <v>13331</v>
      </c>
    </row>
    <row r="6735" spans="1:4" x14ac:dyDescent="0.3">
      <c r="A6735" s="151">
        <v>105187</v>
      </c>
      <c r="B6735" s="151" t="s">
        <v>13332</v>
      </c>
      <c r="C6735" s="151" t="s">
        <v>2167</v>
      </c>
      <c r="D6735" s="152" t="s">
        <v>13333</v>
      </c>
    </row>
    <row r="6736" spans="1:4" x14ac:dyDescent="0.3">
      <c r="A6736" s="151">
        <v>105188</v>
      </c>
      <c r="B6736" s="151" t="s">
        <v>13334</v>
      </c>
      <c r="C6736" s="151" t="s">
        <v>2167</v>
      </c>
      <c r="D6736" s="152" t="s">
        <v>13335</v>
      </c>
    </row>
    <row r="6737" spans="1:4" x14ac:dyDescent="0.3">
      <c r="A6737" s="151">
        <v>87244</v>
      </c>
      <c r="B6737" s="151" t="s">
        <v>13336</v>
      </c>
      <c r="C6737" s="151" t="s">
        <v>2167</v>
      </c>
      <c r="D6737" s="152" t="s">
        <v>4380</v>
      </c>
    </row>
    <row r="6738" spans="1:4" x14ac:dyDescent="0.3">
      <c r="A6738" s="151">
        <v>87245</v>
      </c>
      <c r="B6738" s="151" t="s">
        <v>13337</v>
      </c>
      <c r="C6738" s="151" t="s">
        <v>2167</v>
      </c>
      <c r="D6738" s="152" t="s">
        <v>13338</v>
      </c>
    </row>
    <row r="6739" spans="1:4" x14ac:dyDescent="0.3">
      <c r="A6739" s="151">
        <v>87265</v>
      </c>
      <c r="B6739" s="151" t="s">
        <v>13339</v>
      </c>
      <c r="C6739" s="151" t="s">
        <v>2167</v>
      </c>
      <c r="D6739" s="152" t="s">
        <v>10797</v>
      </c>
    </row>
    <row r="6740" spans="1:4" x14ac:dyDescent="0.3">
      <c r="A6740" s="151">
        <v>87267</v>
      </c>
      <c r="B6740" s="151" t="s">
        <v>13340</v>
      </c>
      <c r="C6740" s="151" t="s">
        <v>2167</v>
      </c>
      <c r="D6740" s="152" t="s">
        <v>13341</v>
      </c>
    </row>
    <row r="6741" spans="1:4" x14ac:dyDescent="0.3">
      <c r="A6741" s="151">
        <v>87269</v>
      </c>
      <c r="B6741" s="151" t="s">
        <v>13342</v>
      </c>
      <c r="C6741" s="151" t="s">
        <v>2167</v>
      </c>
      <c r="D6741" s="152" t="s">
        <v>13343</v>
      </c>
    </row>
    <row r="6742" spans="1:4" x14ac:dyDescent="0.3">
      <c r="A6742" s="151">
        <v>87271</v>
      </c>
      <c r="B6742" s="151" t="s">
        <v>13344</v>
      </c>
      <c r="C6742" s="151" t="s">
        <v>2167</v>
      </c>
      <c r="D6742" s="152" t="s">
        <v>12054</v>
      </c>
    </row>
    <row r="6743" spans="1:4" x14ac:dyDescent="0.3">
      <c r="A6743" s="151">
        <v>87273</v>
      </c>
      <c r="B6743" s="151" t="s">
        <v>13345</v>
      </c>
      <c r="C6743" s="151" t="s">
        <v>2167</v>
      </c>
      <c r="D6743" s="152" t="s">
        <v>13346</v>
      </c>
    </row>
    <row r="6744" spans="1:4" x14ac:dyDescent="0.3">
      <c r="A6744" s="151">
        <v>87275</v>
      </c>
      <c r="B6744" s="151" t="s">
        <v>13347</v>
      </c>
      <c r="C6744" s="151" t="s">
        <v>2167</v>
      </c>
      <c r="D6744" s="152" t="s">
        <v>13348</v>
      </c>
    </row>
    <row r="6745" spans="1:4" x14ac:dyDescent="0.3">
      <c r="A6745" s="151">
        <v>88788</v>
      </c>
      <c r="B6745" s="151" t="s">
        <v>13349</v>
      </c>
      <c r="C6745" s="151" t="s">
        <v>2167</v>
      </c>
      <c r="D6745" s="152" t="s">
        <v>13350</v>
      </c>
    </row>
    <row r="6746" spans="1:4" x14ac:dyDescent="0.3">
      <c r="A6746" s="151">
        <v>88789</v>
      </c>
      <c r="B6746" s="151" t="s">
        <v>13351</v>
      </c>
      <c r="C6746" s="151" t="s">
        <v>2167</v>
      </c>
      <c r="D6746" s="152" t="s">
        <v>13352</v>
      </c>
    </row>
    <row r="6747" spans="1:4" x14ac:dyDescent="0.3">
      <c r="A6747" s="151">
        <v>104611</v>
      </c>
      <c r="B6747" s="151" t="s">
        <v>13353</v>
      </c>
      <c r="C6747" s="151" t="s">
        <v>2167</v>
      </c>
      <c r="D6747" s="152" t="s">
        <v>12247</v>
      </c>
    </row>
    <row r="6748" spans="1:4" x14ac:dyDescent="0.3">
      <c r="A6748" s="151">
        <v>104612</v>
      </c>
      <c r="B6748" s="151" t="s">
        <v>13354</v>
      </c>
      <c r="C6748" s="151" t="s">
        <v>2167</v>
      </c>
      <c r="D6748" s="152" t="s">
        <v>13355</v>
      </c>
    </row>
    <row r="6749" spans="1:4" x14ac:dyDescent="0.3">
      <c r="A6749" s="151">
        <v>104613</v>
      </c>
      <c r="B6749" s="151" t="s">
        <v>13356</v>
      </c>
      <c r="C6749" s="151" t="s">
        <v>2167</v>
      </c>
      <c r="D6749" s="152" t="s">
        <v>13357</v>
      </c>
    </row>
    <row r="6750" spans="1:4" x14ac:dyDescent="0.3">
      <c r="A6750" s="151">
        <v>104614</v>
      </c>
      <c r="B6750" s="151" t="s">
        <v>13358</v>
      </c>
      <c r="C6750" s="151" t="s">
        <v>2167</v>
      </c>
      <c r="D6750" s="152" t="s">
        <v>7575</v>
      </c>
    </row>
    <row r="6751" spans="1:4" x14ac:dyDescent="0.3">
      <c r="A6751" s="151">
        <v>104615</v>
      </c>
      <c r="B6751" s="151" t="s">
        <v>13359</v>
      </c>
      <c r="C6751" s="151" t="s">
        <v>2167</v>
      </c>
      <c r="D6751" s="152" t="s">
        <v>13360</v>
      </c>
    </row>
    <row r="6752" spans="1:4" x14ac:dyDescent="0.3">
      <c r="A6752" s="151">
        <v>104616</v>
      </c>
      <c r="B6752" s="151" t="s">
        <v>13361</v>
      </c>
      <c r="C6752" s="151" t="s">
        <v>2167</v>
      </c>
      <c r="D6752" s="152" t="s">
        <v>13362</v>
      </c>
    </row>
    <row r="6753" spans="1:4" x14ac:dyDescent="0.3">
      <c r="A6753" s="151">
        <v>104617</v>
      </c>
      <c r="B6753" s="151" t="s">
        <v>13363</v>
      </c>
      <c r="C6753" s="151" t="s">
        <v>2167</v>
      </c>
      <c r="D6753" s="152" t="s">
        <v>13364</v>
      </c>
    </row>
    <row r="6754" spans="1:4" x14ac:dyDescent="0.3">
      <c r="A6754" s="151">
        <v>104618</v>
      </c>
      <c r="B6754" s="151" t="s">
        <v>13365</v>
      </c>
      <c r="C6754" s="151" t="s">
        <v>2167</v>
      </c>
      <c r="D6754" s="152" t="s">
        <v>13366</v>
      </c>
    </row>
    <row r="6755" spans="1:4" x14ac:dyDescent="0.3">
      <c r="A6755" s="151">
        <v>104619</v>
      </c>
      <c r="B6755" s="151" t="s">
        <v>13367</v>
      </c>
      <c r="C6755" s="151" t="s">
        <v>31</v>
      </c>
      <c r="D6755" s="152" t="s">
        <v>7924</v>
      </c>
    </row>
    <row r="6756" spans="1:4" x14ac:dyDescent="0.3">
      <c r="A6756" s="151">
        <v>101965</v>
      </c>
      <c r="B6756" s="151" t="s">
        <v>13368</v>
      </c>
      <c r="C6756" s="151" t="s">
        <v>31</v>
      </c>
      <c r="D6756" s="152" t="s">
        <v>13369</v>
      </c>
    </row>
    <row r="6757" spans="1:4" x14ac:dyDescent="0.3">
      <c r="A6757" s="151">
        <v>101966</v>
      </c>
      <c r="B6757" s="151" t="s">
        <v>13370</v>
      </c>
      <c r="C6757" s="151" t="s">
        <v>31</v>
      </c>
      <c r="D6757" s="152" t="s">
        <v>13371</v>
      </c>
    </row>
    <row r="6758" spans="1:4" x14ac:dyDescent="0.3">
      <c r="A6758" s="151">
        <v>101979</v>
      </c>
      <c r="B6758" s="151" t="s">
        <v>13372</v>
      </c>
      <c r="C6758" s="151" t="s">
        <v>31</v>
      </c>
      <c r="D6758" s="152" t="s">
        <v>13373</v>
      </c>
    </row>
    <row r="6759" spans="1:4" x14ac:dyDescent="0.3">
      <c r="A6759" s="151">
        <v>96112</v>
      </c>
      <c r="B6759" s="151" t="s">
        <v>13374</v>
      </c>
      <c r="C6759" s="151" t="s">
        <v>2167</v>
      </c>
      <c r="D6759" s="152" t="s">
        <v>13375</v>
      </c>
    </row>
    <row r="6760" spans="1:4" x14ac:dyDescent="0.3">
      <c r="A6760" s="151">
        <v>96122</v>
      </c>
      <c r="B6760" s="151" t="s">
        <v>13376</v>
      </c>
      <c r="C6760" s="151" t="s">
        <v>31</v>
      </c>
      <c r="D6760" s="152" t="s">
        <v>6637</v>
      </c>
    </row>
    <row r="6761" spans="1:4" x14ac:dyDescent="0.3">
      <c r="A6761" s="151">
        <v>104756</v>
      </c>
      <c r="B6761" s="151" t="s">
        <v>13377</v>
      </c>
      <c r="C6761" s="151" t="s">
        <v>2167</v>
      </c>
      <c r="D6761" s="152" t="s">
        <v>13378</v>
      </c>
    </row>
    <row r="6762" spans="1:4" x14ac:dyDescent="0.3">
      <c r="A6762" s="151">
        <v>96109</v>
      </c>
      <c r="B6762" s="151" t="s">
        <v>13379</v>
      </c>
      <c r="C6762" s="151" t="s">
        <v>2167</v>
      </c>
      <c r="D6762" s="152" t="s">
        <v>13380</v>
      </c>
    </row>
    <row r="6763" spans="1:4" x14ac:dyDescent="0.3">
      <c r="A6763" s="151">
        <v>96110</v>
      </c>
      <c r="B6763" s="151" t="s">
        <v>13381</v>
      </c>
      <c r="C6763" s="151" t="s">
        <v>2167</v>
      </c>
      <c r="D6763" s="152" t="s">
        <v>7135</v>
      </c>
    </row>
    <row r="6764" spans="1:4" x14ac:dyDescent="0.3">
      <c r="A6764" s="151">
        <v>96113</v>
      </c>
      <c r="B6764" s="151" t="s">
        <v>13382</v>
      </c>
      <c r="C6764" s="151" t="s">
        <v>2167</v>
      </c>
      <c r="D6764" s="152" t="s">
        <v>6447</v>
      </c>
    </row>
    <row r="6765" spans="1:4" x14ac:dyDescent="0.3">
      <c r="A6765" s="151">
        <v>96114</v>
      </c>
      <c r="B6765" s="151" t="s">
        <v>157</v>
      </c>
      <c r="C6765" s="151" t="s">
        <v>2167</v>
      </c>
      <c r="D6765" s="152" t="s">
        <v>13383</v>
      </c>
    </row>
    <row r="6766" spans="1:4" x14ac:dyDescent="0.3">
      <c r="A6766" s="151">
        <v>96120</v>
      </c>
      <c r="B6766" s="151" t="s">
        <v>13384</v>
      </c>
      <c r="C6766" s="151" t="s">
        <v>31</v>
      </c>
      <c r="D6766" s="152" t="s">
        <v>13385</v>
      </c>
    </row>
    <row r="6767" spans="1:4" x14ac:dyDescent="0.3">
      <c r="A6767" s="151">
        <v>96123</v>
      </c>
      <c r="B6767" s="151" t="s">
        <v>13386</v>
      </c>
      <c r="C6767" s="151" t="s">
        <v>31</v>
      </c>
      <c r="D6767" s="152" t="s">
        <v>13387</v>
      </c>
    </row>
    <row r="6768" spans="1:4" x14ac:dyDescent="0.3">
      <c r="A6768" s="151">
        <v>99054</v>
      </c>
      <c r="B6768" s="151" t="s">
        <v>13388</v>
      </c>
      <c r="C6768" s="151" t="s">
        <v>2167</v>
      </c>
      <c r="D6768" s="152" t="s">
        <v>13389</v>
      </c>
    </row>
    <row r="6769" spans="1:4" x14ac:dyDescent="0.3">
      <c r="A6769" s="151">
        <v>96111</v>
      </c>
      <c r="B6769" s="151" t="s">
        <v>13390</v>
      </c>
      <c r="C6769" s="151" t="s">
        <v>2167</v>
      </c>
      <c r="D6769" s="152" t="s">
        <v>6401</v>
      </c>
    </row>
    <row r="6770" spans="1:4" x14ac:dyDescent="0.3">
      <c r="A6770" s="151">
        <v>96116</v>
      </c>
      <c r="B6770" s="151" t="s">
        <v>13391</v>
      </c>
      <c r="C6770" s="151" t="s">
        <v>2167</v>
      </c>
      <c r="D6770" s="152" t="s">
        <v>13392</v>
      </c>
    </row>
    <row r="6771" spans="1:4" x14ac:dyDescent="0.3">
      <c r="A6771" s="151">
        <v>96121</v>
      </c>
      <c r="B6771" s="151" t="s">
        <v>13393</v>
      </c>
      <c r="C6771" s="151" t="s">
        <v>31</v>
      </c>
      <c r="D6771" s="152" t="s">
        <v>13394</v>
      </c>
    </row>
    <row r="6772" spans="1:4" x14ac:dyDescent="0.3">
      <c r="A6772" s="151">
        <v>96485</v>
      </c>
      <c r="B6772" s="151" t="s">
        <v>13395</v>
      </c>
      <c r="C6772" s="151" t="s">
        <v>2167</v>
      </c>
      <c r="D6772" s="152" t="s">
        <v>13396</v>
      </c>
    </row>
    <row r="6773" spans="1:4" x14ac:dyDescent="0.3">
      <c r="A6773" s="151">
        <v>96486</v>
      </c>
      <c r="B6773" s="151" t="s">
        <v>13397</v>
      </c>
      <c r="C6773" s="151" t="s">
        <v>2167</v>
      </c>
      <c r="D6773" s="152" t="s">
        <v>13398</v>
      </c>
    </row>
    <row r="6774" spans="1:4" x14ac:dyDescent="0.3">
      <c r="A6774" s="151">
        <v>91515</v>
      </c>
      <c r="B6774" s="151" t="s">
        <v>13399</v>
      </c>
      <c r="C6774" s="151" t="s">
        <v>2167</v>
      </c>
      <c r="D6774" s="152" t="s">
        <v>2623</v>
      </c>
    </row>
    <row r="6775" spans="1:4" x14ac:dyDescent="0.3">
      <c r="A6775" s="151">
        <v>91519</v>
      </c>
      <c r="B6775" s="151" t="s">
        <v>13400</v>
      </c>
      <c r="C6775" s="151" t="s">
        <v>2167</v>
      </c>
      <c r="D6775" s="152" t="s">
        <v>6160</v>
      </c>
    </row>
    <row r="6776" spans="1:4" x14ac:dyDescent="0.3">
      <c r="A6776" s="151">
        <v>91520</v>
      </c>
      <c r="B6776" s="151" t="s">
        <v>13401</v>
      </c>
      <c r="C6776" s="151" t="s">
        <v>2167</v>
      </c>
      <c r="D6776" s="152" t="s">
        <v>11500</v>
      </c>
    </row>
    <row r="6777" spans="1:4" x14ac:dyDescent="0.3">
      <c r="A6777" s="151">
        <v>91522</v>
      </c>
      <c r="B6777" s="151" t="s">
        <v>13402</v>
      </c>
      <c r="C6777" s="151" t="s">
        <v>2167</v>
      </c>
      <c r="D6777" s="152" t="s">
        <v>13403</v>
      </c>
    </row>
    <row r="6778" spans="1:4" x14ac:dyDescent="0.3">
      <c r="A6778" s="151">
        <v>91525</v>
      </c>
      <c r="B6778" s="151" t="s">
        <v>13404</v>
      </c>
      <c r="C6778" s="151" t="s">
        <v>2167</v>
      </c>
      <c r="D6778" s="152" t="s">
        <v>13405</v>
      </c>
    </row>
    <row r="6779" spans="1:4" x14ac:dyDescent="0.3">
      <c r="A6779" s="151">
        <v>104412</v>
      </c>
      <c r="B6779" s="151" t="s">
        <v>13406</v>
      </c>
      <c r="C6779" s="151" t="s">
        <v>2167</v>
      </c>
      <c r="D6779" s="152" t="s">
        <v>3219</v>
      </c>
    </row>
    <row r="6780" spans="1:4" x14ac:dyDescent="0.3">
      <c r="A6780" s="151">
        <v>104413</v>
      </c>
      <c r="B6780" s="151" t="s">
        <v>13407</v>
      </c>
      <c r="C6780" s="151" t="s">
        <v>2167</v>
      </c>
      <c r="D6780" s="152" t="s">
        <v>2592</v>
      </c>
    </row>
    <row r="6781" spans="1:4" x14ac:dyDescent="0.3">
      <c r="A6781" s="151">
        <v>104414</v>
      </c>
      <c r="B6781" s="151" t="s">
        <v>13408</v>
      </c>
      <c r="C6781" s="151" t="s">
        <v>2167</v>
      </c>
      <c r="D6781" s="152" t="s">
        <v>13409</v>
      </c>
    </row>
    <row r="6782" spans="1:4" x14ac:dyDescent="0.3">
      <c r="A6782" s="151">
        <v>104415</v>
      </c>
      <c r="B6782" s="151" t="s">
        <v>13410</v>
      </c>
      <c r="C6782" s="151" t="s">
        <v>2167</v>
      </c>
      <c r="D6782" s="152" t="s">
        <v>6767</v>
      </c>
    </row>
    <row r="6783" spans="1:4" x14ac:dyDescent="0.3">
      <c r="A6783" s="151">
        <v>104416</v>
      </c>
      <c r="B6783" s="151" t="s">
        <v>13411</v>
      </c>
      <c r="C6783" s="151" t="s">
        <v>2167</v>
      </c>
      <c r="D6783" s="152" t="s">
        <v>13412</v>
      </c>
    </row>
    <row r="6784" spans="1:4" x14ac:dyDescent="0.3">
      <c r="A6784" s="151">
        <v>104417</v>
      </c>
      <c r="B6784" s="151" t="s">
        <v>13413</v>
      </c>
      <c r="C6784" s="151" t="s">
        <v>2167</v>
      </c>
      <c r="D6784" s="152" t="s">
        <v>3506</v>
      </c>
    </row>
    <row r="6785" spans="1:4" x14ac:dyDescent="0.3">
      <c r="A6785" s="151">
        <v>104418</v>
      </c>
      <c r="B6785" s="151" t="s">
        <v>13414</v>
      </c>
      <c r="C6785" s="151" t="s">
        <v>2167</v>
      </c>
      <c r="D6785" s="152" t="s">
        <v>13415</v>
      </c>
    </row>
    <row r="6786" spans="1:4" x14ac:dyDescent="0.3">
      <c r="A6786" s="151">
        <v>104419</v>
      </c>
      <c r="B6786" s="151" t="s">
        <v>13416</v>
      </c>
      <c r="C6786" s="151" t="s">
        <v>2167</v>
      </c>
      <c r="D6786" s="152" t="s">
        <v>13417</v>
      </c>
    </row>
    <row r="6787" spans="1:4" x14ac:dyDescent="0.3">
      <c r="A6787" s="151">
        <v>104420</v>
      </c>
      <c r="B6787" s="151" t="s">
        <v>13418</v>
      </c>
      <c r="C6787" s="151" t="s">
        <v>2167</v>
      </c>
      <c r="D6787" s="152" t="s">
        <v>1922</v>
      </c>
    </row>
    <row r="6788" spans="1:4" x14ac:dyDescent="0.3">
      <c r="A6788" s="151">
        <v>104421</v>
      </c>
      <c r="B6788" s="151" t="s">
        <v>13419</v>
      </c>
      <c r="C6788" s="151" t="s">
        <v>2167</v>
      </c>
      <c r="D6788" s="152" t="s">
        <v>13420</v>
      </c>
    </row>
    <row r="6789" spans="1:4" x14ac:dyDescent="0.3">
      <c r="A6789" s="151">
        <v>104422</v>
      </c>
      <c r="B6789" s="151" t="s">
        <v>13421</v>
      </c>
      <c r="C6789" s="151" t="s">
        <v>2167</v>
      </c>
      <c r="D6789" s="152" t="s">
        <v>13422</v>
      </c>
    </row>
    <row r="6790" spans="1:4" x14ac:dyDescent="0.3">
      <c r="A6790" s="151">
        <v>104423</v>
      </c>
      <c r="B6790" s="151" t="s">
        <v>13423</v>
      </c>
      <c r="C6790" s="151" t="s">
        <v>2167</v>
      </c>
      <c r="D6790" s="152" t="s">
        <v>12552</v>
      </c>
    </row>
    <row r="6791" spans="1:4" x14ac:dyDescent="0.3">
      <c r="A6791" s="151">
        <v>104424</v>
      </c>
      <c r="B6791" s="151" t="s">
        <v>13424</v>
      </c>
      <c r="C6791" s="151" t="s">
        <v>2167</v>
      </c>
      <c r="D6791" s="152" t="s">
        <v>3980</v>
      </c>
    </row>
    <row r="6792" spans="1:4" x14ac:dyDescent="0.3">
      <c r="A6792" s="151">
        <v>104425</v>
      </c>
      <c r="B6792" s="151" t="s">
        <v>13425</v>
      </c>
      <c r="C6792" s="151" t="s">
        <v>2167</v>
      </c>
      <c r="D6792" s="152" t="s">
        <v>11651</v>
      </c>
    </row>
    <row r="6793" spans="1:4" x14ac:dyDescent="0.3">
      <c r="A6793" s="151">
        <v>87280</v>
      </c>
      <c r="B6793" s="151" t="s">
        <v>13426</v>
      </c>
      <c r="C6793" s="151" t="s">
        <v>2203</v>
      </c>
      <c r="D6793" s="152" t="s">
        <v>13427</v>
      </c>
    </row>
    <row r="6794" spans="1:4" x14ac:dyDescent="0.3">
      <c r="A6794" s="151">
        <v>87281</v>
      </c>
      <c r="B6794" s="151" t="s">
        <v>13428</v>
      </c>
      <c r="C6794" s="151" t="s">
        <v>2203</v>
      </c>
      <c r="D6794" s="152" t="s">
        <v>13429</v>
      </c>
    </row>
    <row r="6795" spans="1:4" x14ac:dyDescent="0.3">
      <c r="A6795" s="151">
        <v>87283</v>
      </c>
      <c r="B6795" s="151" t="s">
        <v>13430</v>
      </c>
      <c r="C6795" s="151" t="s">
        <v>2203</v>
      </c>
      <c r="D6795" s="152" t="s">
        <v>13431</v>
      </c>
    </row>
    <row r="6796" spans="1:4" x14ac:dyDescent="0.3">
      <c r="A6796" s="151">
        <v>87284</v>
      </c>
      <c r="B6796" s="151" t="s">
        <v>13432</v>
      </c>
      <c r="C6796" s="151" t="s">
        <v>2203</v>
      </c>
      <c r="D6796" s="152" t="s">
        <v>13433</v>
      </c>
    </row>
    <row r="6797" spans="1:4" x14ac:dyDescent="0.3">
      <c r="A6797" s="151">
        <v>87286</v>
      </c>
      <c r="B6797" s="151" t="s">
        <v>13434</v>
      </c>
      <c r="C6797" s="151" t="s">
        <v>2203</v>
      </c>
      <c r="D6797" s="152" t="s">
        <v>13435</v>
      </c>
    </row>
    <row r="6798" spans="1:4" x14ac:dyDescent="0.3">
      <c r="A6798" s="151">
        <v>87287</v>
      </c>
      <c r="B6798" s="151" t="s">
        <v>13436</v>
      </c>
      <c r="C6798" s="151" t="s">
        <v>2203</v>
      </c>
      <c r="D6798" s="152" t="s">
        <v>13437</v>
      </c>
    </row>
    <row r="6799" spans="1:4" x14ac:dyDescent="0.3">
      <c r="A6799" s="151">
        <v>87289</v>
      </c>
      <c r="B6799" s="151" t="s">
        <v>13438</v>
      </c>
      <c r="C6799" s="151" t="s">
        <v>2203</v>
      </c>
      <c r="D6799" s="152" t="s">
        <v>13439</v>
      </c>
    </row>
    <row r="6800" spans="1:4" x14ac:dyDescent="0.3">
      <c r="A6800" s="151">
        <v>87290</v>
      </c>
      <c r="B6800" s="151" t="s">
        <v>13440</v>
      </c>
      <c r="C6800" s="151" t="s">
        <v>2203</v>
      </c>
      <c r="D6800" s="152" t="s">
        <v>13441</v>
      </c>
    </row>
    <row r="6801" spans="1:4" x14ac:dyDescent="0.3">
      <c r="A6801" s="151">
        <v>87292</v>
      </c>
      <c r="B6801" s="151" t="s">
        <v>13442</v>
      </c>
      <c r="C6801" s="151" t="s">
        <v>2203</v>
      </c>
      <c r="D6801" s="152" t="s">
        <v>13443</v>
      </c>
    </row>
    <row r="6802" spans="1:4" x14ac:dyDescent="0.3">
      <c r="A6802" s="151">
        <v>87294</v>
      </c>
      <c r="B6802" s="151" t="s">
        <v>13444</v>
      </c>
      <c r="C6802" s="151" t="s">
        <v>2203</v>
      </c>
      <c r="D6802" s="152" t="s">
        <v>13445</v>
      </c>
    </row>
    <row r="6803" spans="1:4" x14ac:dyDescent="0.3">
      <c r="A6803" s="151">
        <v>87295</v>
      </c>
      <c r="B6803" s="151" t="s">
        <v>13446</v>
      </c>
      <c r="C6803" s="151" t="s">
        <v>2203</v>
      </c>
      <c r="D6803" s="152" t="s">
        <v>13447</v>
      </c>
    </row>
    <row r="6804" spans="1:4" x14ac:dyDescent="0.3">
      <c r="A6804" s="151">
        <v>87296</v>
      </c>
      <c r="B6804" s="151" t="s">
        <v>13448</v>
      </c>
      <c r="C6804" s="151" t="s">
        <v>2203</v>
      </c>
      <c r="D6804" s="152" t="s">
        <v>13449</v>
      </c>
    </row>
    <row r="6805" spans="1:4" x14ac:dyDescent="0.3">
      <c r="A6805" s="151">
        <v>87298</v>
      </c>
      <c r="B6805" s="151" t="s">
        <v>13450</v>
      </c>
      <c r="C6805" s="151" t="s">
        <v>2203</v>
      </c>
      <c r="D6805" s="152" t="s">
        <v>13451</v>
      </c>
    </row>
    <row r="6806" spans="1:4" x14ac:dyDescent="0.3">
      <c r="A6806" s="151">
        <v>87299</v>
      </c>
      <c r="B6806" s="151" t="s">
        <v>13452</v>
      </c>
      <c r="C6806" s="151" t="s">
        <v>2203</v>
      </c>
      <c r="D6806" s="152" t="s">
        <v>13453</v>
      </c>
    </row>
    <row r="6807" spans="1:4" x14ac:dyDescent="0.3">
      <c r="A6807" s="151">
        <v>87301</v>
      </c>
      <c r="B6807" s="151" t="s">
        <v>13454</v>
      </c>
      <c r="C6807" s="151" t="s">
        <v>2203</v>
      </c>
      <c r="D6807" s="152" t="s">
        <v>13455</v>
      </c>
    </row>
    <row r="6808" spans="1:4" x14ac:dyDescent="0.3">
      <c r="A6808" s="151">
        <v>87302</v>
      </c>
      <c r="B6808" s="151" t="s">
        <v>13456</v>
      </c>
      <c r="C6808" s="151" t="s">
        <v>2203</v>
      </c>
      <c r="D6808" s="152" t="s">
        <v>13457</v>
      </c>
    </row>
    <row r="6809" spans="1:4" x14ac:dyDescent="0.3">
      <c r="A6809" s="151">
        <v>87304</v>
      </c>
      <c r="B6809" s="151" t="s">
        <v>13458</v>
      </c>
      <c r="C6809" s="151" t="s">
        <v>2203</v>
      </c>
      <c r="D6809" s="152" t="s">
        <v>13459</v>
      </c>
    </row>
    <row r="6810" spans="1:4" x14ac:dyDescent="0.3">
      <c r="A6810" s="151">
        <v>87305</v>
      </c>
      <c r="B6810" s="151" t="s">
        <v>13460</v>
      </c>
      <c r="C6810" s="151" t="s">
        <v>2203</v>
      </c>
      <c r="D6810" s="152" t="s">
        <v>13461</v>
      </c>
    </row>
    <row r="6811" spans="1:4" x14ac:dyDescent="0.3">
      <c r="A6811" s="151">
        <v>87307</v>
      </c>
      <c r="B6811" s="151" t="s">
        <v>13462</v>
      </c>
      <c r="C6811" s="151" t="s">
        <v>2203</v>
      </c>
      <c r="D6811" s="152" t="s">
        <v>13463</v>
      </c>
    </row>
    <row r="6812" spans="1:4" x14ac:dyDescent="0.3">
      <c r="A6812" s="151">
        <v>87308</v>
      </c>
      <c r="B6812" s="151" t="s">
        <v>13464</v>
      </c>
      <c r="C6812" s="151" t="s">
        <v>2203</v>
      </c>
      <c r="D6812" s="152" t="s">
        <v>13465</v>
      </c>
    </row>
    <row r="6813" spans="1:4" x14ac:dyDescent="0.3">
      <c r="A6813" s="151">
        <v>87310</v>
      </c>
      <c r="B6813" s="151" t="s">
        <v>13466</v>
      </c>
      <c r="C6813" s="151" t="s">
        <v>2203</v>
      </c>
      <c r="D6813" s="152" t="s">
        <v>13467</v>
      </c>
    </row>
    <row r="6814" spans="1:4" x14ac:dyDescent="0.3">
      <c r="A6814" s="151">
        <v>87311</v>
      </c>
      <c r="B6814" s="151" t="s">
        <v>13468</v>
      </c>
      <c r="C6814" s="151" t="s">
        <v>2203</v>
      </c>
      <c r="D6814" s="152" t="s">
        <v>13469</v>
      </c>
    </row>
    <row r="6815" spans="1:4" x14ac:dyDescent="0.3">
      <c r="A6815" s="151">
        <v>87313</v>
      </c>
      <c r="B6815" s="151" t="s">
        <v>13470</v>
      </c>
      <c r="C6815" s="151" t="s">
        <v>2203</v>
      </c>
      <c r="D6815" s="152" t="s">
        <v>13471</v>
      </c>
    </row>
    <row r="6816" spans="1:4" x14ac:dyDescent="0.3">
      <c r="A6816" s="151">
        <v>87314</v>
      </c>
      <c r="B6816" s="151" t="s">
        <v>13472</v>
      </c>
      <c r="C6816" s="151" t="s">
        <v>2203</v>
      </c>
      <c r="D6816" s="152" t="s">
        <v>13473</v>
      </c>
    </row>
    <row r="6817" spans="1:4" x14ac:dyDescent="0.3">
      <c r="A6817" s="151">
        <v>87316</v>
      </c>
      <c r="B6817" s="151" t="s">
        <v>13474</v>
      </c>
      <c r="C6817" s="151" t="s">
        <v>2203</v>
      </c>
      <c r="D6817" s="152" t="s">
        <v>13475</v>
      </c>
    </row>
    <row r="6818" spans="1:4" x14ac:dyDescent="0.3">
      <c r="A6818" s="151">
        <v>87317</v>
      </c>
      <c r="B6818" s="151" t="s">
        <v>13476</v>
      </c>
      <c r="C6818" s="151" t="s">
        <v>2203</v>
      </c>
      <c r="D6818" s="152" t="s">
        <v>13477</v>
      </c>
    </row>
    <row r="6819" spans="1:4" x14ac:dyDescent="0.3">
      <c r="A6819" s="151">
        <v>87319</v>
      </c>
      <c r="B6819" s="151" t="s">
        <v>13478</v>
      </c>
      <c r="C6819" s="151" t="s">
        <v>2203</v>
      </c>
      <c r="D6819" s="152" t="s">
        <v>13479</v>
      </c>
    </row>
    <row r="6820" spans="1:4" x14ac:dyDescent="0.3">
      <c r="A6820" s="151">
        <v>87320</v>
      </c>
      <c r="B6820" s="151" t="s">
        <v>13480</v>
      </c>
      <c r="C6820" s="151" t="s">
        <v>2203</v>
      </c>
      <c r="D6820" s="152" t="s">
        <v>13481</v>
      </c>
    </row>
    <row r="6821" spans="1:4" x14ac:dyDescent="0.3">
      <c r="A6821" s="151">
        <v>87322</v>
      </c>
      <c r="B6821" s="151" t="s">
        <v>13482</v>
      </c>
      <c r="C6821" s="151" t="s">
        <v>2203</v>
      </c>
      <c r="D6821" s="152" t="s">
        <v>13483</v>
      </c>
    </row>
    <row r="6822" spans="1:4" x14ac:dyDescent="0.3">
      <c r="A6822" s="151">
        <v>87323</v>
      </c>
      <c r="B6822" s="151" t="s">
        <v>13484</v>
      </c>
      <c r="C6822" s="151" t="s">
        <v>2203</v>
      </c>
      <c r="D6822" s="152" t="s">
        <v>13485</v>
      </c>
    </row>
    <row r="6823" spans="1:4" x14ac:dyDescent="0.3">
      <c r="A6823" s="151">
        <v>87325</v>
      </c>
      <c r="B6823" s="151" t="s">
        <v>13486</v>
      </c>
      <c r="C6823" s="151" t="s">
        <v>2203</v>
      </c>
      <c r="D6823" s="152" t="s">
        <v>13487</v>
      </c>
    </row>
    <row r="6824" spans="1:4" x14ac:dyDescent="0.3">
      <c r="A6824" s="151">
        <v>87326</v>
      </c>
      <c r="B6824" s="151" t="s">
        <v>13488</v>
      </c>
      <c r="C6824" s="151" t="s">
        <v>2203</v>
      </c>
      <c r="D6824" s="152" t="s">
        <v>13489</v>
      </c>
    </row>
    <row r="6825" spans="1:4" x14ac:dyDescent="0.3">
      <c r="A6825" s="151">
        <v>87327</v>
      </c>
      <c r="B6825" s="151" t="s">
        <v>13490</v>
      </c>
      <c r="C6825" s="151" t="s">
        <v>2203</v>
      </c>
      <c r="D6825" s="152" t="s">
        <v>13491</v>
      </c>
    </row>
    <row r="6826" spans="1:4" x14ac:dyDescent="0.3">
      <c r="A6826" s="151">
        <v>87328</v>
      </c>
      <c r="B6826" s="151" t="s">
        <v>13492</v>
      </c>
      <c r="C6826" s="151" t="s">
        <v>2203</v>
      </c>
      <c r="D6826" s="152" t="s">
        <v>13493</v>
      </c>
    </row>
    <row r="6827" spans="1:4" x14ac:dyDescent="0.3">
      <c r="A6827" s="151">
        <v>87329</v>
      </c>
      <c r="B6827" s="151" t="s">
        <v>13494</v>
      </c>
      <c r="C6827" s="151" t="s">
        <v>2203</v>
      </c>
      <c r="D6827" s="152" t="s">
        <v>13495</v>
      </c>
    </row>
    <row r="6828" spans="1:4" x14ac:dyDescent="0.3">
      <c r="A6828" s="151">
        <v>87330</v>
      </c>
      <c r="B6828" s="151" t="s">
        <v>13496</v>
      </c>
      <c r="C6828" s="151" t="s">
        <v>2203</v>
      </c>
      <c r="D6828" s="152" t="s">
        <v>13497</v>
      </c>
    </row>
    <row r="6829" spans="1:4" x14ac:dyDescent="0.3">
      <c r="A6829" s="151">
        <v>87331</v>
      </c>
      <c r="B6829" s="151" t="s">
        <v>13498</v>
      </c>
      <c r="C6829" s="151" t="s">
        <v>2203</v>
      </c>
      <c r="D6829" s="152" t="s">
        <v>13499</v>
      </c>
    </row>
    <row r="6830" spans="1:4" x14ac:dyDescent="0.3">
      <c r="A6830" s="151">
        <v>87332</v>
      </c>
      <c r="B6830" s="151" t="s">
        <v>13500</v>
      </c>
      <c r="C6830" s="151" t="s">
        <v>2203</v>
      </c>
      <c r="D6830" s="152" t="s">
        <v>13501</v>
      </c>
    </row>
    <row r="6831" spans="1:4" x14ac:dyDescent="0.3">
      <c r="A6831" s="151">
        <v>87333</v>
      </c>
      <c r="B6831" s="151" t="s">
        <v>13502</v>
      </c>
      <c r="C6831" s="151" t="s">
        <v>2203</v>
      </c>
      <c r="D6831" s="152" t="s">
        <v>13503</v>
      </c>
    </row>
    <row r="6832" spans="1:4" x14ac:dyDescent="0.3">
      <c r="A6832" s="151">
        <v>87334</v>
      </c>
      <c r="B6832" s="151" t="s">
        <v>13504</v>
      </c>
      <c r="C6832" s="151" t="s">
        <v>2203</v>
      </c>
      <c r="D6832" s="152" t="s">
        <v>13505</v>
      </c>
    </row>
    <row r="6833" spans="1:4" x14ac:dyDescent="0.3">
      <c r="A6833" s="151">
        <v>87335</v>
      </c>
      <c r="B6833" s="151" t="s">
        <v>13506</v>
      </c>
      <c r="C6833" s="151" t="s">
        <v>2203</v>
      </c>
      <c r="D6833" s="152" t="s">
        <v>13507</v>
      </c>
    </row>
    <row r="6834" spans="1:4" x14ac:dyDescent="0.3">
      <c r="A6834" s="151">
        <v>87336</v>
      </c>
      <c r="B6834" s="151" t="s">
        <v>13508</v>
      </c>
      <c r="C6834" s="151" t="s">
        <v>2203</v>
      </c>
      <c r="D6834" s="152" t="s">
        <v>13509</v>
      </c>
    </row>
    <row r="6835" spans="1:4" x14ac:dyDescent="0.3">
      <c r="A6835" s="151">
        <v>87337</v>
      </c>
      <c r="B6835" s="151" t="s">
        <v>13510</v>
      </c>
      <c r="C6835" s="151" t="s">
        <v>2203</v>
      </c>
      <c r="D6835" s="152" t="s">
        <v>13511</v>
      </c>
    </row>
    <row r="6836" spans="1:4" x14ac:dyDescent="0.3">
      <c r="A6836" s="151">
        <v>87338</v>
      </c>
      <c r="B6836" s="151" t="s">
        <v>13512</v>
      </c>
      <c r="C6836" s="151" t="s">
        <v>2203</v>
      </c>
      <c r="D6836" s="152" t="s">
        <v>13513</v>
      </c>
    </row>
    <row r="6837" spans="1:4" x14ac:dyDescent="0.3">
      <c r="A6837" s="151">
        <v>87339</v>
      </c>
      <c r="B6837" s="151" t="s">
        <v>13514</v>
      </c>
      <c r="C6837" s="151" t="s">
        <v>2203</v>
      </c>
      <c r="D6837" s="152" t="s">
        <v>13515</v>
      </c>
    </row>
    <row r="6838" spans="1:4" x14ac:dyDescent="0.3">
      <c r="A6838" s="151">
        <v>87340</v>
      </c>
      <c r="B6838" s="151" t="s">
        <v>13516</v>
      </c>
      <c r="C6838" s="151" t="s">
        <v>2203</v>
      </c>
      <c r="D6838" s="152" t="s">
        <v>13517</v>
      </c>
    </row>
    <row r="6839" spans="1:4" x14ac:dyDescent="0.3">
      <c r="A6839" s="151">
        <v>87341</v>
      </c>
      <c r="B6839" s="151" t="s">
        <v>13518</v>
      </c>
      <c r="C6839" s="151" t="s">
        <v>2203</v>
      </c>
      <c r="D6839" s="152" t="s">
        <v>13519</v>
      </c>
    </row>
    <row r="6840" spans="1:4" x14ac:dyDescent="0.3">
      <c r="A6840" s="151">
        <v>87342</v>
      </c>
      <c r="B6840" s="151" t="s">
        <v>13520</v>
      </c>
      <c r="C6840" s="151" t="s">
        <v>2203</v>
      </c>
      <c r="D6840" s="152" t="s">
        <v>13521</v>
      </c>
    </row>
    <row r="6841" spans="1:4" x14ac:dyDescent="0.3">
      <c r="A6841" s="151">
        <v>87343</v>
      </c>
      <c r="B6841" s="151" t="s">
        <v>13522</v>
      </c>
      <c r="C6841" s="151" t="s">
        <v>2203</v>
      </c>
      <c r="D6841" s="152" t="s">
        <v>13523</v>
      </c>
    </row>
    <row r="6842" spans="1:4" x14ac:dyDescent="0.3">
      <c r="A6842" s="151">
        <v>87344</v>
      </c>
      <c r="B6842" s="151" t="s">
        <v>13524</v>
      </c>
      <c r="C6842" s="151" t="s">
        <v>2203</v>
      </c>
      <c r="D6842" s="152" t="s">
        <v>13525</v>
      </c>
    </row>
    <row r="6843" spans="1:4" x14ac:dyDescent="0.3">
      <c r="A6843" s="151">
        <v>87345</v>
      </c>
      <c r="B6843" s="151" t="s">
        <v>13526</v>
      </c>
      <c r="C6843" s="151" t="s">
        <v>2203</v>
      </c>
      <c r="D6843" s="152" t="s">
        <v>13527</v>
      </c>
    </row>
    <row r="6844" spans="1:4" x14ac:dyDescent="0.3">
      <c r="A6844" s="151">
        <v>87346</v>
      </c>
      <c r="B6844" s="151" t="s">
        <v>13528</v>
      </c>
      <c r="C6844" s="151" t="s">
        <v>2203</v>
      </c>
      <c r="D6844" s="152" t="s">
        <v>13529</v>
      </c>
    </row>
    <row r="6845" spans="1:4" x14ac:dyDescent="0.3">
      <c r="A6845" s="151">
        <v>87347</v>
      </c>
      <c r="B6845" s="151" t="s">
        <v>13530</v>
      </c>
      <c r="C6845" s="151" t="s">
        <v>2203</v>
      </c>
      <c r="D6845" s="152" t="s">
        <v>13531</v>
      </c>
    </row>
    <row r="6846" spans="1:4" x14ac:dyDescent="0.3">
      <c r="A6846" s="151">
        <v>87348</v>
      </c>
      <c r="B6846" s="151" t="s">
        <v>13532</v>
      </c>
      <c r="C6846" s="151" t="s">
        <v>2203</v>
      </c>
      <c r="D6846" s="152" t="s">
        <v>13533</v>
      </c>
    </row>
    <row r="6847" spans="1:4" x14ac:dyDescent="0.3">
      <c r="A6847" s="151">
        <v>87349</v>
      </c>
      <c r="B6847" s="151" t="s">
        <v>13534</v>
      </c>
      <c r="C6847" s="151" t="s">
        <v>2203</v>
      </c>
      <c r="D6847" s="152" t="s">
        <v>13535</v>
      </c>
    </row>
    <row r="6848" spans="1:4" x14ac:dyDescent="0.3">
      <c r="A6848" s="151">
        <v>87350</v>
      </c>
      <c r="B6848" s="151" t="s">
        <v>13536</v>
      </c>
      <c r="C6848" s="151" t="s">
        <v>2203</v>
      </c>
      <c r="D6848" s="152" t="s">
        <v>13537</v>
      </c>
    </row>
    <row r="6849" spans="1:4" x14ac:dyDescent="0.3">
      <c r="A6849" s="151">
        <v>87351</v>
      </c>
      <c r="B6849" s="151" t="s">
        <v>13538</v>
      </c>
      <c r="C6849" s="151" t="s">
        <v>2203</v>
      </c>
      <c r="D6849" s="152" t="s">
        <v>13539</v>
      </c>
    </row>
    <row r="6850" spans="1:4" x14ac:dyDescent="0.3">
      <c r="A6850" s="151">
        <v>87352</v>
      </c>
      <c r="B6850" s="151" t="s">
        <v>13540</v>
      </c>
      <c r="C6850" s="151" t="s">
        <v>2203</v>
      </c>
      <c r="D6850" s="152" t="s">
        <v>13541</v>
      </c>
    </row>
    <row r="6851" spans="1:4" x14ac:dyDescent="0.3">
      <c r="A6851" s="151">
        <v>87353</v>
      </c>
      <c r="B6851" s="151" t="s">
        <v>13542</v>
      </c>
      <c r="C6851" s="151" t="s">
        <v>2203</v>
      </c>
      <c r="D6851" s="152" t="s">
        <v>13543</v>
      </c>
    </row>
    <row r="6852" spans="1:4" x14ac:dyDescent="0.3">
      <c r="A6852" s="151">
        <v>87354</v>
      </c>
      <c r="B6852" s="151" t="s">
        <v>13544</v>
      </c>
      <c r="C6852" s="151" t="s">
        <v>2203</v>
      </c>
      <c r="D6852" s="152" t="s">
        <v>13545</v>
      </c>
    </row>
    <row r="6853" spans="1:4" x14ac:dyDescent="0.3">
      <c r="A6853" s="151">
        <v>87355</v>
      </c>
      <c r="B6853" s="151" t="s">
        <v>13546</v>
      </c>
      <c r="C6853" s="151" t="s">
        <v>2203</v>
      </c>
      <c r="D6853" s="152" t="s">
        <v>13547</v>
      </c>
    </row>
    <row r="6854" spans="1:4" x14ac:dyDescent="0.3">
      <c r="A6854" s="151">
        <v>87356</v>
      </c>
      <c r="B6854" s="151" t="s">
        <v>13548</v>
      </c>
      <c r="C6854" s="151" t="s">
        <v>2203</v>
      </c>
      <c r="D6854" s="152" t="s">
        <v>13549</v>
      </c>
    </row>
    <row r="6855" spans="1:4" x14ac:dyDescent="0.3">
      <c r="A6855" s="151">
        <v>87357</v>
      </c>
      <c r="B6855" s="151" t="s">
        <v>13550</v>
      </c>
      <c r="C6855" s="151" t="s">
        <v>2203</v>
      </c>
      <c r="D6855" s="152" t="s">
        <v>13551</v>
      </c>
    </row>
    <row r="6856" spans="1:4" x14ac:dyDescent="0.3">
      <c r="A6856" s="151">
        <v>87358</v>
      </c>
      <c r="B6856" s="151" t="s">
        <v>13552</v>
      </c>
      <c r="C6856" s="151" t="s">
        <v>2203</v>
      </c>
      <c r="D6856" s="152" t="s">
        <v>13553</v>
      </c>
    </row>
    <row r="6857" spans="1:4" x14ac:dyDescent="0.3">
      <c r="A6857" s="151">
        <v>87359</v>
      </c>
      <c r="B6857" s="151" t="s">
        <v>13554</v>
      </c>
      <c r="C6857" s="151" t="s">
        <v>2203</v>
      </c>
      <c r="D6857" s="152" t="s">
        <v>13555</v>
      </c>
    </row>
    <row r="6858" spans="1:4" x14ac:dyDescent="0.3">
      <c r="A6858" s="151">
        <v>87360</v>
      </c>
      <c r="B6858" s="151" t="s">
        <v>13556</v>
      </c>
      <c r="C6858" s="151" t="s">
        <v>2203</v>
      </c>
      <c r="D6858" s="152" t="s">
        <v>13557</v>
      </c>
    </row>
    <row r="6859" spans="1:4" x14ac:dyDescent="0.3">
      <c r="A6859" s="151">
        <v>87361</v>
      </c>
      <c r="B6859" s="151" t="s">
        <v>13558</v>
      </c>
      <c r="C6859" s="151" t="s">
        <v>2203</v>
      </c>
      <c r="D6859" s="152" t="s">
        <v>13559</v>
      </c>
    </row>
    <row r="6860" spans="1:4" x14ac:dyDescent="0.3">
      <c r="A6860" s="151">
        <v>87362</v>
      </c>
      <c r="B6860" s="151" t="s">
        <v>13560</v>
      </c>
      <c r="C6860" s="151" t="s">
        <v>2203</v>
      </c>
      <c r="D6860" s="152" t="s">
        <v>13561</v>
      </c>
    </row>
    <row r="6861" spans="1:4" x14ac:dyDescent="0.3">
      <c r="A6861" s="151">
        <v>87363</v>
      </c>
      <c r="B6861" s="151" t="s">
        <v>13562</v>
      </c>
      <c r="C6861" s="151" t="s">
        <v>2203</v>
      </c>
      <c r="D6861" s="152" t="s">
        <v>13563</v>
      </c>
    </row>
    <row r="6862" spans="1:4" x14ac:dyDescent="0.3">
      <c r="A6862" s="151">
        <v>87364</v>
      </c>
      <c r="B6862" s="151" t="s">
        <v>13564</v>
      </c>
      <c r="C6862" s="151" t="s">
        <v>2203</v>
      </c>
      <c r="D6862" s="152" t="s">
        <v>13565</v>
      </c>
    </row>
    <row r="6863" spans="1:4" x14ac:dyDescent="0.3">
      <c r="A6863" s="151">
        <v>87365</v>
      </c>
      <c r="B6863" s="151" t="s">
        <v>13566</v>
      </c>
      <c r="C6863" s="151" t="s">
        <v>2203</v>
      </c>
      <c r="D6863" s="152" t="s">
        <v>13567</v>
      </c>
    </row>
    <row r="6864" spans="1:4" x14ac:dyDescent="0.3">
      <c r="A6864" s="151">
        <v>87366</v>
      </c>
      <c r="B6864" s="151" t="s">
        <v>13568</v>
      </c>
      <c r="C6864" s="151" t="s">
        <v>2203</v>
      </c>
      <c r="D6864" s="152" t="s">
        <v>13569</v>
      </c>
    </row>
    <row r="6865" spans="1:4" x14ac:dyDescent="0.3">
      <c r="A6865" s="151">
        <v>87367</v>
      </c>
      <c r="B6865" s="151" t="s">
        <v>13570</v>
      </c>
      <c r="C6865" s="151" t="s">
        <v>2203</v>
      </c>
      <c r="D6865" s="152" t="s">
        <v>13571</v>
      </c>
    </row>
    <row r="6866" spans="1:4" x14ac:dyDescent="0.3">
      <c r="A6866" s="151">
        <v>87368</v>
      </c>
      <c r="B6866" s="151" t="s">
        <v>13572</v>
      </c>
      <c r="C6866" s="151" t="s">
        <v>2203</v>
      </c>
      <c r="D6866" s="152" t="s">
        <v>13573</v>
      </c>
    </row>
    <row r="6867" spans="1:4" x14ac:dyDescent="0.3">
      <c r="A6867" s="151">
        <v>87369</v>
      </c>
      <c r="B6867" s="151" t="s">
        <v>13574</v>
      </c>
      <c r="C6867" s="151" t="s">
        <v>2203</v>
      </c>
      <c r="D6867" s="152" t="s">
        <v>13575</v>
      </c>
    </row>
    <row r="6868" spans="1:4" x14ac:dyDescent="0.3">
      <c r="A6868" s="151">
        <v>87370</v>
      </c>
      <c r="B6868" s="151" t="s">
        <v>13576</v>
      </c>
      <c r="C6868" s="151" t="s">
        <v>2203</v>
      </c>
      <c r="D6868" s="152" t="s">
        <v>13577</v>
      </c>
    </row>
    <row r="6869" spans="1:4" x14ac:dyDescent="0.3">
      <c r="A6869" s="151">
        <v>87371</v>
      </c>
      <c r="B6869" s="151" t="s">
        <v>13578</v>
      </c>
      <c r="C6869" s="151" t="s">
        <v>2203</v>
      </c>
      <c r="D6869" s="152" t="s">
        <v>13579</v>
      </c>
    </row>
    <row r="6870" spans="1:4" x14ac:dyDescent="0.3">
      <c r="A6870" s="151">
        <v>87372</v>
      </c>
      <c r="B6870" s="151" t="s">
        <v>13580</v>
      </c>
      <c r="C6870" s="151" t="s">
        <v>2203</v>
      </c>
      <c r="D6870" s="152" t="s">
        <v>13581</v>
      </c>
    </row>
    <row r="6871" spans="1:4" x14ac:dyDescent="0.3">
      <c r="A6871" s="151">
        <v>87373</v>
      </c>
      <c r="B6871" s="151" t="s">
        <v>13582</v>
      </c>
      <c r="C6871" s="151" t="s">
        <v>2203</v>
      </c>
      <c r="D6871" s="152" t="s">
        <v>13583</v>
      </c>
    </row>
    <row r="6872" spans="1:4" x14ac:dyDescent="0.3">
      <c r="A6872" s="151">
        <v>87374</v>
      </c>
      <c r="B6872" s="151" t="s">
        <v>13584</v>
      </c>
      <c r="C6872" s="151" t="s">
        <v>2203</v>
      </c>
      <c r="D6872" s="152" t="s">
        <v>13585</v>
      </c>
    </row>
    <row r="6873" spans="1:4" x14ac:dyDescent="0.3">
      <c r="A6873" s="151">
        <v>87375</v>
      </c>
      <c r="B6873" s="151" t="s">
        <v>13586</v>
      </c>
      <c r="C6873" s="151" t="s">
        <v>2203</v>
      </c>
      <c r="D6873" s="152" t="s">
        <v>13587</v>
      </c>
    </row>
    <row r="6874" spans="1:4" x14ac:dyDescent="0.3">
      <c r="A6874" s="151">
        <v>87376</v>
      </c>
      <c r="B6874" s="151" t="s">
        <v>13588</v>
      </c>
      <c r="C6874" s="151" t="s">
        <v>2203</v>
      </c>
      <c r="D6874" s="152" t="s">
        <v>13589</v>
      </c>
    </row>
    <row r="6875" spans="1:4" x14ac:dyDescent="0.3">
      <c r="A6875" s="151">
        <v>87377</v>
      </c>
      <c r="B6875" s="151" t="s">
        <v>13590</v>
      </c>
      <c r="C6875" s="151" t="s">
        <v>2203</v>
      </c>
      <c r="D6875" s="152" t="s">
        <v>13591</v>
      </c>
    </row>
    <row r="6876" spans="1:4" x14ac:dyDescent="0.3">
      <c r="A6876" s="151">
        <v>87378</v>
      </c>
      <c r="B6876" s="151" t="s">
        <v>13592</v>
      </c>
      <c r="C6876" s="151" t="s">
        <v>2203</v>
      </c>
      <c r="D6876" s="152" t="s">
        <v>13593</v>
      </c>
    </row>
    <row r="6877" spans="1:4" x14ac:dyDescent="0.3">
      <c r="A6877" s="151">
        <v>87379</v>
      </c>
      <c r="B6877" s="151" t="s">
        <v>13594</v>
      </c>
      <c r="C6877" s="151" t="s">
        <v>2203</v>
      </c>
      <c r="D6877" s="152" t="s">
        <v>13595</v>
      </c>
    </row>
    <row r="6878" spans="1:4" x14ac:dyDescent="0.3">
      <c r="A6878" s="151">
        <v>87380</v>
      </c>
      <c r="B6878" s="151" t="s">
        <v>13596</v>
      </c>
      <c r="C6878" s="151" t="s">
        <v>2203</v>
      </c>
      <c r="D6878" s="152" t="s">
        <v>13597</v>
      </c>
    </row>
    <row r="6879" spans="1:4" x14ac:dyDescent="0.3">
      <c r="A6879" s="151">
        <v>87381</v>
      </c>
      <c r="B6879" s="151" t="s">
        <v>13598</v>
      </c>
      <c r="C6879" s="151" t="s">
        <v>2203</v>
      </c>
      <c r="D6879" s="152" t="s">
        <v>13599</v>
      </c>
    </row>
    <row r="6880" spans="1:4" x14ac:dyDescent="0.3">
      <c r="A6880" s="151">
        <v>87382</v>
      </c>
      <c r="B6880" s="151" t="s">
        <v>13600</v>
      </c>
      <c r="C6880" s="151" t="s">
        <v>2203</v>
      </c>
      <c r="D6880" s="152" t="s">
        <v>13601</v>
      </c>
    </row>
    <row r="6881" spans="1:4" x14ac:dyDescent="0.3">
      <c r="A6881" s="151">
        <v>87383</v>
      </c>
      <c r="B6881" s="151" t="s">
        <v>13602</v>
      </c>
      <c r="C6881" s="151" t="s">
        <v>2203</v>
      </c>
      <c r="D6881" s="152" t="s">
        <v>13603</v>
      </c>
    </row>
    <row r="6882" spans="1:4" x14ac:dyDescent="0.3">
      <c r="A6882" s="151">
        <v>87384</v>
      </c>
      <c r="B6882" s="151" t="s">
        <v>13604</v>
      </c>
      <c r="C6882" s="151" t="s">
        <v>2203</v>
      </c>
      <c r="D6882" s="152" t="s">
        <v>13605</v>
      </c>
    </row>
    <row r="6883" spans="1:4" x14ac:dyDescent="0.3">
      <c r="A6883" s="151">
        <v>87385</v>
      </c>
      <c r="B6883" s="151" t="s">
        <v>13606</v>
      </c>
      <c r="C6883" s="151" t="s">
        <v>2203</v>
      </c>
      <c r="D6883" s="152" t="s">
        <v>13607</v>
      </c>
    </row>
    <row r="6884" spans="1:4" x14ac:dyDescent="0.3">
      <c r="A6884" s="151">
        <v>87386</v>
      </c>
      <c r="B6884" s="151" t="s">
        <v>13608</v>
      </c>
      <c r="C6884" s="151" t="s">
        <v>2203</v>
      </c>
      <c r="D6884" s="152" t="s">
        <v>13609</v>
      </c>
    </row>
    <row r="6885" spans="1:4" x14ac:dyDescent="0.3">
      <c r="A6885" s="151">
        <v>87387</v>
      </c>
      <c r="B6885" s="151" t="s">
        <v>13610</v>
      </c>
      <c r="C6885" s="151" t="s">
        <v>2203</v>
      </c>
      <c r="D6885" s="152" t="s">
        <v>13611</v>
      </c>
    </row>
    <row r="6886" spans="1:4" x14ac:dyDescent="0.3">
      <c r="A6886" s="151">
        <v>87388</v>
      </c>
      <c r="B6886" s="151" t="s">
        <v>13612</v>
      </c>
      <c r="C6886" s="151" t="s">
        <v>2203</v>
      </c>
      <c r="D6886" s="152" t="s">
        <v>13613</v>
      </c>
    </row>
    <row r="6887" spans="1:4" x14ac:dyDescent="0.3">
      <c r="A6887" s="151">
        <v>87389</v>
      </c>
      <c r="B6887" s="151" t="s">
        <v>13614</v>
      </c>
      <c r="C6887" s="151" t="s">
        <v>2203</v>
      </c>
      <c r="D6887" s="152" t="s">
        <v>13615</v>
      </c>
    </row>
    <row r="6888" spans="1:4" x14ac:dyDescent="0.3">
      <c r="A6888" s="151">
        <v>87390</v>
      </c>
      <c r="B6888" s="151" t="s">
        <v>13616</v>
      </c>
      <c r="C6888" s="151" t="s">
        <v>2203</v>
      </c>
      <c r="D6888" s="152" t="s">
        <v>13617</v>
      </c>
    </row>
    <row r="6889" spans="1:4" x14ac:dyDescent="0.3">
      <c r="A6889" s="151">
        <v>87391</v>
      </c>
      <c r="B6889" s="151" t="s">
        <v>13618</v>
      </c>
      <c r="C6889" s="151" t="s">
        <v>2203</v>
      </c>
      <c r="D6889" s="152" t="s">
        <v>13619</v>
      </c>
    </row>
    <row r="6890" spans="1:4" x14ac:dyDescent="0.3">
      <c r="A6890" s="151">
        <v>87393</v>
      </c>
      <c r="B6890" s="151" t="s">
        <v>13620</v>
      </c>
      <c r="C6890" s="151" t="s">
        <v>2203</v>
      </c>
      <c r="D6890" s="152" t="s">
        <v>13621</v>
      </c>
    </row>
    <row r="6891" spans="1:4" x14ac:dyDescent="0.3">
      <c r="A6891" s="151">
        <v>87394</v>
      </c>
      <c r="B6891" s="151" t="s">
        <v>13622</v>
      </c>
      <c r="C6891" s="151" t="s">
        <v>2203</v>
      </c>
      <c r="D6891" s="152" t="s">
        <v>13623</v>
      </c>
    </row>
    <row r="6892" spans="1:4" x14ac:dyDescent="0.3">
      <c r="A6892" s="151">
        <v>87395</v>
      </c>
      <c r="B6892" s="151" t="s">
        <v>13624</v>
      </c>
      <c r="C6892" s="151" t="s">
        <v>2203</v>
      </c>
      <c r="D6892" s="152" t="s">
        <v>13625</v>
      </c>
    </row>
    <row r="6893" spans="1:4" x14ac:dyDescent="0.3">
      <c r="A6893" s="151">
        <v>87396</v>
      </c>
      <c r="B6893" s="151" t="s">
        <v>13626</v>
      </c>
      <c r="C6893" s="151" t="s">
        <v>2203</v>
      </c>
      <c r="D6893" s="152" t="s">
        <v>13627</v>
      </c>
    </row>
    <row r="6894" spans="1:4" x14ac:dyDescent="0.3">
      <c r="A6894" s="151">
        <v>87397</v>
      </c>
      <c r="B6894" s="151" t="s">
        <v>13628</v>
      </c>
      <c r="C6894" s="151" t="s">
        <v>2203</v>
      </c>
      <c r="D6894" s="152" t="s">
        <v>13629</v>
      </c>
    </row>
    <row r="6895" spans="1:4" x14ac:dyDescent="0.3">
      <c r="A6895" s="151">
        <v>87398</v>
      </c>
      <c r="B6895" s="151" t="s">
        <v>13630</v>
      </c>
      <c r="C6895" s="151" t="s">
        <v>2203</v>
      </c>
      <c r="D6895" s="152" t="s">
        <v>13631</v>
      </c>
    </row>
    <row r="6896" spans="1:4" x14ac:dyDescent="0.3">
      <c r="A6896" s="151">
        <v>87399</v>
      </c>
      <c r="B6896" s="151" t="s">
        <v>13632</v>
      </c>
      <c r="C6896" s="151" t="s">
        <v>2203</v>
      </c>
      <c r="D6896" s="152" t="s">
        <v>13633</v>
      </c>
    </row>
    <row r="6897" spans="1:4" x14ac:dyDescent="0.3">
      <c r="A6897" s="151">
        <v>87401</v>
      </c>
      <c r="B6897" s="151" t="s">
        <v>13634</v>
      </c>
      <c r="C6897" s="151" t="s">
        <v>2203</v>
      </c>
      <c r="D6897" s="152" t="s">
        <v>13635</v>
      </c>
    </row>
    <row r="6898" spans="1:4" x14ac:dyDescent="0.3">
      <c r="A6898" s="151">
        <v>87402</v>
      </c>
      <c r="B6898" s="151" t="s">
        <v>13636</v>
      </c>
      <c r="C6898" s="151" t="s">
        <v>2203</v>
      </c>
      <c r="D6898" s="152" t="s">
        <v>13637</v>
      </c>
    </row>
    <row r="6899" spans="1:4" x14ac:dyDescent="0.3">
      <c r="A6899" s="151">
        <v>87404</v>
      </c>
      <c r="B6899" s="151" t="s">
        <v>13638</v>
      </c>
      <c r="C6899" s="151" t="s">
        <v>2203</v>
      </c>
      <c r="D6899" s="152" t="s">
        <v>13639</v>
      </c>
    </row>
    <row r="6900" spans="1:4" x14ac:dyDescent="0.3">
      <c r="A6900" s="151">
        <v>87405</v>
      </c>
      <c r="B6900" s="151" t="s">
        <v>13640</v>
      </c>
      <c r="C6900" s="151" t="s">
        <v>2203</v>
      </c>
      <c r="D6900" s="152" t="s">
        <v>13641</v>
      </c>
    </row>
    <row r="6901" spans="1:4" x14ac:dyDescent="0.3">
      <c r="A6901" s="151">
        <v>87407</v>
      </c>
      <c r="B6901" s="151" t="s">
        <v>13642</v>
      </c>
      <c r="C6901" s="151" t="s">
        <v>2203</v>
      </c>
      <c r="D6901" s="152" t="s">
        <v>13643</v>
      </c>
    </row>
    <row r="6902" spans="1:4" x14ac:dyDescent="0.3">
      <c r="A6902" s="151">
        <v>87408</v>
      </c>
      <c r="B6902" s="151" t="s">
        <v>13644</v>
      </c>
      <c r="C6902" s="151" t="s">
        <v>2203</v>
      </c>
      <c r="D6902" s="152" t="s">
        <v>13645</v>
      </c>
    </row>
    <row r="6903" spans="1:4" x14ac:dyDescent="0.3">
      <c r="A6903" s="151">
        <v>87410</v>
      </c>
      <c r="B6903" s="151" t="s">
        <v>13646</v>
      </c>
      <c r="C6903" s="151" t="s">
        <v>2203</v>
      </c>
      <c r="D6903" s="152" t="s">
        <v>13647</v>
      </c>
    </row>
    <row r="6904" spans="1:4" x14ac:dyDescent="0.3">
      <c r="A6904" s="151">
        <v>88626</v>
      </c>
      <c r="B6904" s="151" t="s">
        <v>13648</v>
      </c>
      <c r="C6904" s="151" t="s">
        <v>2203</v>
      </c>
      <c r="D6904" s="152" t="s">
        <v>13649</v>
      </c>
    </row>
    <row r="6905" spans="1:4" x14ac:dyDescent="0.3">
      <c r="A6905" s="151">
        <v>88627</v>
      </c>
      <c r="B6905" s="151" t="s">
        <v>13650</v>
      </c>
      <c r="C6905" s="151" t="s">
        <v>2203</v>
      </c>
      <c r="D6905" s="152" t="s">
        <v>13651</v>
      </c>
    </row>
    <row r="6906" spans="1:4" x14ac:dyDescent="0.3">
      <c r="A6906" s="151">
        <v>88628</v>
      </c>
      <c r="B6906" s="151" t="s">
        <v>13652</v>
      </c>
      <c r="C6906" s="151" t="s">
        <v>2203</v>
      </c>
      <c r="D6906" s="152" t="s">
        <v>13653</v>
      </c>
    </row>
    <row r="6907" spans="1:4" x14ac:dyDescent="0.3">
      <c r="A6907" s="151">
        <v>88629</v>
      </c>
      <c r="B6907" s="151" t="s">
        <v>13654</v>
      </c>
      <c r="C6907" s="151" t="s">
        <v>2203</v>
      </c>
      <c r="D6907" s="152" t="s">
        <v>13655</v>
      </c>
    </row>
    <row r="6908" spans="1:4" x14ac:dyDescent="0.3">
      <c r="A6908" s="151">
        <v>88630</v>
      </c>
      <c r="B6908" s="151" t="s">
        <v>13656</v>
      </c>
      <c r="C6908" s="151" t="s">
        <v>2203</v>
      </c>
      <c r="D6908" s="152" t="s">
        <v>13657</v>
      </c>
    </row>
    <row r="6909" spans="1:4" x14ac:dyDescent="0.3">
      <c r="A6909" s="151">
        <v>88631</v>
      </c>
      <c r="B6909" s="151" t="s">
        <v>13658</v>
      </c>
      <c r="C6909" s="151" t="s">
        <v>2203</v>
      </c>
      <c r="D6909" s="152" t="s">
        <v>13659</v>
      </c>
    </row>
    <row r="6910" spans="1:4" x14ac:dyDescent="0.3">
      <c r="A6910" s="151">
        <v>88715</v>
      </c>
      <c r="B6910" s="151" t="s">
        <v>13660</v>
      </c>
      <c r="C6910" s="151" t="s">
        <v>2203</v>
      </c>
      <c r="D6910" s="152" t="s">
        <v>13661</v>
      </c>
    </row>
    <row r="6911" spans="1:4" x14ac:dyDescent="0.3">
      <c r="A6911" s="151">
        <v>100464</v>
      </c>
      <c r="B6911" s="151" t="s">
        <v>13662</v>
      </c>
      <c r="C6911" s="151" t="s">
        <v>2203</v>
      </c>
      <c r="D6911" s="152" t="s">
        <v>13663</v>
      </c>
    </row>
    <row r="6912" spans="1:4" x14ac:dyDescent="0.3">
      <c r="A6912" s="151">
        <v>100465</v>
      </c>
      <c r="B6912" s="151" t="s">
        <v>13664</v>
      </c>
      <c r="C6912" s="151" t="s">
        <v>2203</v>
      </c>
      <c r="D6912" s="152" t="s">
        <v>13665</v>
      </c>
    </row>
    <row r="6913" spans="1:4" x14ac:dyDescent="0.3">
      <c r="A6913" s="151">
        <v>100466</v>
      </c>
      <c r="B6913" s="151" t="s">
        <v>13666</v>
      </c>
      <c r="C6913" s="151" t="s">
        <v>2203</v>
      </c>
      <c r="D6913" s="152" t="s">
        <v>13667</v>
      </c>
    </row>
    <row r="6914" spans="1:4" x14ac:dyDescent="0.3">
      <c r="A6914" s="151">
        <v>100468</v>
      </c>
      <c r="B6914" s="151" t="s">
        <v>13668</v>
      </c>
      <c r="C6914" s="151" t="s">
        <v>2203</v>
      </c>
      <c r="D6914" s="152" t="s">
        <v>13669</v>
      </c>
    </row>
    <row r="6915" spans="1:4" x14ac:dyDescent="0.3">
      <c r="A6915" s="151">
        <v>100469</v>
      </c>
      <c r="B6915" s="151" t="s">
        <v>13670</v>
      </c>
      <c r="C6915" s="151" t="s">
        <v>2203</v>
      </c>
      <c r="D6915" s="152" t="s">
        <v>13671</v>
      </c>
    </row>
    <row r="6916" spans="1:4" x14ac:dyDescent="0.3">
      <c r="A6916" s="151">
        <v>100470</v>
      </c>
      <c r="B6916" s="151" t="s">
        <v>13672</v>
      </c>
      <c r="C6916" s="151" t="s">
        <v>2203</v>
      </c>
      <c r="D6916" s="152" t="s">
        <v>13673</v>
      </c>
    </row>
    <row r="6917" spans="1:4" x14ac:dyDescent="0.3">
      <c r="A6917" s="151">
        <v>100472</v>
      </c>
      <c r="B6917" s="151" t="s">
        <v>13674</v>
      </c>
      <c r="C6917" s="151" t="s">
        <v>2203</v>
      </c>
      <c r="D6917" s="152" t="s">
        <v>13675</v>
      </c>
    </row>
    <row r="6918" spans="1:4" x14ac:dyDescent="0.3">
      <c r="A6918" s="151">
        <v>100473</v>
      </c>
      <c r="B6918" s="151" t="s">
        <v>13676</v>
      </c>
      <c r="C6918" s="151" t="s">
        <v>2203</v>
      </c>
      <c r="D6918" s="152" t="s">
        <v>13677</v>
      </c>
    </row>
    <row r="6919" spans="1:4" x14ac:dyDescent="0.3">
      <c r="A6919" s="151">
        <v>100474</v>
      </c>
      <c r="B6919" s="151" t="s">
        <v>13678</v>
      </c>
      <c r="C6919" s="151" t="s">
        <v>2203</v>
      </c>
      <c r="D6919" s="152" t="s">
        <v>13679</v>
      </c>
    </row>
    <row r="6920" spans="1:4" x14ac:dyDescent="0.3">
      <c r="A6920" s="151">
        <v>100475</v>
      </c>
      <c r="B6920" s="151" t="s">
        <v>13680</v>
      </c>
      <c r="C6920" s="151" t="s">
        <v>2203</v>
      </c>
      <c r="D6920" s="152" t="s">
        <v>13681</v>
      </c>
    </row>
    <row r="6921" spans="1:4" x14ac:dyDescent="0.3">
      <c r="A6921" s="151">
        <v>100477</v>
      </c>
      <c r="B6921" s="151" t="s">
        <v>13682</v>
      </c>
      <c r="C6921" s="151" t="s">
        <v>2203</v>
      </c>
      <c r="D6921" s="152" t="s">
        <v>13683</v>
      </c>
    </row>
    <row r="6922" spans="1:4" x14ac:dyDescent="0.3">
      <c r="A6922" s="151">
        <v>100478</v>
      </c>
      <c r="B6922" s="151" t="s">
        <v>13684</v>
      </c>
      <c r="C6922" s="151" t="s">
        <v>2203</v>
      </c>
      <c r="D6922" s="152" t="s">
        <v>13685</v>
      </c>
    </row>
    <row r="6923" spans="1:4" x14ac:dyDescent="0.3">
      <c r="A6923" s="151">
        <v>100479</v>
      </c>
      <c r="B6923" s="151" t="s">
        <v>13686</v>
      </c>
      <c r="C6923" s="151" t="s">
        <v>2203</v>
      </c>
      <c r="D6923" s="152" t="s">
        <v>13687</v>
      </c>
    </row>
    <row r="6924" spans="1:4" x14ac:dyDescent="0.3">
      <c r="A6924" s="151">
        <v>100480</v>
      </c>
      <c r="B6924" s="151" t="s">
        <v>13688</v>
      </c>
      <c r="C6924" s="151" t="s">
        <v>2203</v>
      </c>
      <c r="D6924" s="152" t="s">
        <v>13689</v>
      </c>
    </row>
    <row r="6925" spans="1:4" x14ac:dyDescent="0.3">
      <c r="A6925" s="151">
        <v>100481</v>
      </c>
      <c r="B6925" s="151" t="s">
        <v>13690</v>
      </c>
      <c r="C6925" s="151" t="s">
        <v>2203</v>
      </c>
      <c r="D6925" s="152" t="s">
        <v>13691</v>
      </c>
    </row>
    <row r="6926" spans="1:4" x14ac:dyDescent="0.3">
      <c r="A6926" s="151">
        <v>100483</v>
      </c>
      <c r="B6926" s="151" t="s">
        <v>13692</v>
      </c>
      <c r="C6926" s="151" t="s">
        <v>2203</v>
      </c>
      <c r="D6926" s="152" t="s">
        <v>13693</v>
      </c>
    </row>
    <row r="6927" spans="1:4" x14ac:dyDescent="0.3">
      <c r="A6927" s="151">
        <v>100484</v>
      </c>
      <c r="B6927" s="151" t="s">
        <v>13694</v>
      </c>
      <c r="C6927" s="151" t="s">
        <v>2203</v>
      </c>
      <c r="D6927" s="152" t="s">
        <v>13695</v>
      </c>
    </row>
    <row r="6928" spans="1:4" x14ac:dyDescent="0.3">
      <c r="A6928" s="151">
        <v>100485</v>
      </c>
      <c r="B6928" s="151" t="s">
        <v>13696</v>
      </c>
      <c r="C6928" s="151" t="s">
        <v>2203</v>
      </c>
      <c r="D6928" s="152" t="s">
        <v>13697</v>
      </c>
    </row>
    <row r="6929" spans="1:4" x14ac:dyDescent="0.3">
      <c r="A6929" s="151">
        <v>100486</v>
      </c>
      <c r="B6929" s="151" t="s">
        <v>13698</v>
      </c>
      <c r="C6929" s="151" t="s">
        <v>2203</v>
      </c>
      <c r="D6929" s="152" t="s">
        <v>13699</v>
      </c>
    </row>
    <row r="6930" spans="1:4" x14ac:dyDescent="0.3">
      <c r="A6930" s="151">
        <v>100487</v>
      </c>
      <c r="B6930" s="151" t="s">
        <v>13700</v>
      </c>
      <c r="C6930" s="151" t="s">
        <v>2203</v>
      </c>
      <c r="D6930" s="152" t="s">
        <v>13701</v>
      </c>
    </row>
    <row r="6931" spans="1:4" x14ac:dyDescent="0.3">
      <c r="A6931" s="151">
        <v>100488</v>
      </c>
      <c r="B6931" s="151" t="s">
        <v>13702</v>
      </c>
      <c r="C6931" s="151" t="s">
        <v>2203</v>
      </c>
      <c r="D6931" s="152" t="s">
        <v>13703</v>
      </c>
    </row>
    <row r="6932" spans="1:4" x14ac:dyDescent="0.3">
      <c r="A6932" s="151">
        <v>100489</v>
      </c>
      <c r="B6932" s="151" t="s">
        <v>13704</v>
      </c>
      <c r="C6932" s="151" t="s">
        <v>2203</v>
      </c>
      <c r="D6932" s="152" t="s">
        <v>13705</v>
      </c>
    </row>
    <row r="6933" spans="1:4" x14ac:dyDescent="0.3">
      <c r="A6933" s="151">
        <v>100490</v>
      </c>
      <c r="B6933" s="151" t="s">
        <v>13706</v>
      </c>
      <c r="C6933" s="151" t="s">
        <v>2203</v>
      </c>
      <c r="D6933" s="152" t="s">
        <v>13707</v>
      </c>
    </row>
    <row r="6934" spans="1:4" x14ac:dyDescent="0.3">
      <c r="A6934" s="151">
        <v>100491</v>
      </c>
      <c r="B6934" s="151" t="s">
        <v>13708</v>
      </c>
      <c r="C6934" s="151" t="s">
        <v>2203</v>
      </c>
      <c r="D6934" s="152" t="s">
        <v>13709</v>
      </c>
    </row>
    <row r="6935" spans="1:4" x14ac:dyDescent="0.3">
      <c r="A6935" s="151">
        <v>100492</v>
      </c>
      <c r="B6935" s="151" t="s">
        <v>13710</v>
      </c>
      <c r="C6935" s="151" t="s">
        <v>2203</v>
      </c>
      <c r="D6935" s="152" t="s">
        <v>13711</v>
      </c>
    </row>
    <row r="6936" spans="1:4" x14ac:dyDescent="0.3">
      <c r="A6936" s="151">
        <v>105515</v>
      </c>
      <c r="B6936" s="151" t="s">
        <v>13712</v>
      </c>
      <c r="C6936" s="151" t="s">
        <v>2203</v>
      </c>
      <c r="D6936" s="152" t="s">
        <v>13713</v>
      </c>
    </row>
    <row r="6937" spans="1:4" x14ac:dyDescent="0.3">
      <c r="A6937" s="151">
        <v>92121</v>
      </c>
      <c r="B6937" s="151" t="s">
        <v>13714</v>
      </c>
      <c r="C6937" s="151" t="s">
        <v>2203</v>
      </c>
      <c r="D6937" s="152" t="s">
        <v>7004</v>
      </c>
    </row>
    <row r="6938" spans="1:4" x14ac:dyDescent="0.3">
      <c r="A6938" s="151">
        <v>92122</v>
      </c>
      <c r="B6938" s="151" t="s">
        <v>13715</v>
      </c>
      <c r="C6938" s="151" t="s">
        <v>2203</v>
      </c>
      <c r="D6938" s="152" t="s">
        <v>13716</v>
      </c>
    </row>
    <row r="6939" spans="1:4" x14ac:dyDescent="0.3">
      <c r="A6939" s="151">
        <v>92123</v>
      </c>
      <c r="B6939" s="151" t="s">
        <v>13717</v>
      </c>
      <c r="C6939" s="151" t="s">
        <v>2203</v>
      </c>
      <c r="D6939" s="152" t="s">
        <v>13718</v>
      </c>
    </row>
    <row r="6940" spans="1:4" x14ac:dyDescent="0.3">
      <c r="A6940" s="151">
        <v>100195</v>
      </c>
      <c r="B6940" s="151" t="s">
        <v>13719</v>
      </c>
      <c r="C6940" s="151" t="s">
        <v>13720</v>
      </c>
      <c r="D6940" s="152" t="s">
        <v>13721</v>
      </c>
    </row>
    <row r="6941" spans="1:4" x14ac:dyDescent="0.3">
      <c r="A6941" s="151">
        <v>100196</v>
      </c>
      <c r="B6941" s="151" t="s">
        <v>13722</v>
      </c>
      <c r="C6941" s="151" t="s">
        <v>13720</v>
      </c>
      <c r="D6941" s="152" t="s">
        <v>13723</v>
      </c>
    </row>
    <row r="6942" spans="1:4" x14ac:dyDescent="0.3">
      <c r="A6942" s="151">
        <v>100197</v>
      </c>
      <c r="B6942" s="151" t="s">
        <v>13724</v>
      </c>
      <c r="C6942" s="151" t="s">
        <v>13720</v>
      </c>
      <c r="D6942" s="152" t="s">
        <v>12155</v>
      </c>
    </row>
    <row r="6943" spans="1:4" x14ac:dyDescent="0.3">
      <c r="A6943" s="151">
        <v>100198</v>
      </c>
      <c r="B6943" s="151" t="s">
        <v>13725</v>
      </c>
      <c r="C6943" s="151" t="s">
        <v>13720</v>
      </c>
      <c r="D6943" s="152" t="s">
        <v>3246</v>
      </c>
    </row>
    <row r="6944" spans="1:4" x14ac:dyDescent="0.3">
      <c r="A6944" s="151">
        <v>100199</v>
      </c>
      <c r="B6944" s="151" t="s">
        <v>13726</v>
      </c>
      <c r="C6944" s="151" t="s">
        <v>13720</v>
      </c>
      <c r="D6944" s="152" t="s">
        <v>13727</v>
      </c>
    </row>
    <row r="6945" spans="1:4" x14ac:dyDescent="0.3">
      <c r="A6945" s="151">
        <v>100200</v>
      </c>
      <c r="B6945" s="151" t="s">
        <v>13728</v>
      </c>
      <c r="C6945" s="151" t="s">
        <v>13720</v>
      </c>
      <c r="D6945" s="152" t="s">
        <v>3114</v>
      </c>
    </row>
    <row r="6946" spans="1:4" x14ac:dyDescent="0.3">
      <c r="A6946" s="151">
        <v>100201</v>
      </c>
      <c r="B6946" s="151" t="s">
        <v>13729</v>
      </c>
      <c r="C6946" s="151" t="s">
        <v>13720</v>
      </c>
      <c r="D6946" s="152" t="s">
        <v>3418</v>
      </c>
    </row>
    <row r="6947" spans="1:4" x14ac:dyDescent="0.3">
      <c r="A6947" s="151">
        <v>100202</v>
      </c>
      <c r="B6947" s="151" t="s">
        <v>13730</v>
      </c>
      <c r="C6947" s="151" t="s">
        <v>13720</v>
      </c>
      <c r="D6947" s="152" t="s">
        <v>3038</v>
      </c>
    </row>
    <row r="6948" spans="1:4" x14ac:dyDescent="0.3">
      <c r="A6948" s="151">
        <v>100203</v>
      </c>
      <c r="B6948" s="151" t="s">
        <v>13731</v>
      </c>
      <c r="C6948" s="151" t="s">
        <v>13720</v>
      </c>
      <c r="D6948" s="152" t="s">
        <v>13732</v>
      </c>
    </row>
    <row r="6949" spans="1:4" x14ac:dyDescent="0.3">
      <c r="A6949" s="151">
        <v>100204</v>
      </c>
      <c r="B6949" s="151" t="s">
        <v>13733</v>
      </c>
      <c r="C6949" s="151" t="s">
        <v>13720</v>
      </c>
      <c r="D6949" s="152" t="s">
        <v>3346</v>
      </c>
    </row>
    <row r="6950" spans="1:4" x14ac:dyDescent="0.3">
      <c r="A6950" s="151">
        <v>100205</v>
      </c>
      <c r="B6950" s="151" t="s">
        <v>13734</v>
      </c>
      <c r="C6950" s="151" t="s">
        <v>13735</v>
      </c>
      <c r="D6950" s="152" t="s">
        <v>13736</v>
      </c>
    </row>
    <row r="6951" spans="1:4" x14ac:dyDescent="0.3">
      <c r="A6951" s="151">
        <v>100206</v>
      </c>
      <c r="B6951" s="151" t="s">
        <v>13737</v>
      </c>
      <c r="C6951" s="151" t="s">
        <v>13735</v>
      </c>
      <c r="D6951" s="152" t="s">
        <v>13738</v>
      </c>
    </row>
    <row r="6952" spans="1:4" x14ac:dyDescent="0.3">
      <c r="A6952" s="151">
        <v>100207</v>
      </c>
      <c r="B6952" s="151" t="s">
        <v>13739</v>
      </c>
      <c r="C6952" s="151" t="s">
        <v>13735</v>
      </c>
      <c r="D6952" s="152" t="s">
        <v>13740</v>
      </c>
    </row>
    <row r="6953" spans="1:4" x14ac:dyDescent="0.3">
      <c r="A6953" s="151">
        <v>100208</v>
      </c>
      <c r="B6953" s="151" t="s">
        <v>13741</v>
      </c>
      <c r="C6953" s="151" t="s">
        <v>13742</v>
      </c>
      <c r="D6953" s="152" t="s">
        <v>13743</v>
      </c>
    </row>
    <row r="6954" spans="1:4" x14ac:dyDescent="0.3">
      <c r="A6954" s="151">
        <v>100209</v>
      </c>
      <c r="B6954" s="151" t="s">
        <v>13744</v>
      </c>
      <c r="C6954" s="151" t="s">
        <v>13742</v>
      </c>
      <c r="D6954" s="152" t="s">
        <v>13745</v>
      </c>
    </row>
    <row r="6955" spans="1:4" x14ac:dyDescent="0.3">
      <c r="A6955" s="151">
        <v>100210</v>
      </c>
      <c r="B6955" s="151" t="s">
        <v>13746</v>
      </c>
      <c r="C6955" s="151" t="s">
        <v>13742</v>
      </c>
      <c r="D6955" s="152" t="s">
        <v>10310</v>
      </c>
    </row>
    <row r="6956" spans="1:4" x14ac:dyDescent="0.3">
      <c r="A6956" s="151">
        <v>100211</v>
      </c>
      <c r="B6956" s="151" t="s">
        <v>13747</v>
      </c>
      <c r="C6956" s="151" t="s">
        <v>13742</v>
      </c>
      <c r="D6956" s="152" t="s">
        <v>13748</v>
      </c>
    </row>
    <row r="6957" spans="1:4" x14ac:dyDescent="0.3">
      <c r="A6957" s="151">
        <v>100212</v>
      </c>
      <c r="B6957" s="151" t="s">
        <v>13749</v>
      </c>
      <c r="C6957" s="151" t="s">
        <v>13742</v>
      </c>
      <c r="D6957" s="152" t="s">
        <v>13750</v>
      </c>
    </row>
    <row r="6958" spans="1:4" x14ac:dyDescent="0.3">
      <c r="A6958" s="151">
        <v>100213</v>
      </c>
      <c r="B6958" s="151" t="s">
        <v>13751</v>
      </c>
      <c r="C6958" s="151" t="s">
        <v>13742</v>
      </c>
      <c r="D6958" s="152" t="s">
        <v>13752</v>
      </c>
    </row>
    <row r="6959" spans="1:4" x14ac:dyDescent="0.3">
      <c r="A6959" s="151">
        <v>100214</v>
      </c>
      <c r="B6959" s="151" t="s">
        <v>13753</v>
      </c>
      <c r="C6959" s="151" t="s">
        <v>13742</v>
      </c>
      <c r="D6959" s="152" t="s">
        <v>13754</v>
      </c>
    </row>
    <row r="6960" spans="1:4" x14ac:dyDescent="0.3">
      <c r="A6960" s="151">
        <v>100215</v>
      </c>
      <c r="B6960" s="151" t="s">
        <v>13755</v>
      </c>
      <c r="C6960" s="151" t="s">
        <v>13742</v>
      </c>
      <c r="D6960" s="152" t="s">
        <v>13756</v>
      </c>
    </row>
    <row r="6961" spans="1:4" x14ac:dyDescent="0.3">
      <c r="A6961" s="151">
        <v>100216</v>
      </c>
      <c r="B6961" s="151" t="s">
        <v>13757</v>
      </c>
      <c r="C6961" s="151" t="s">
        <v>13742</v>
      </c>
      <c r="D6961" s="152" t="s">
        <v>13758</v>
      </c>
    </row>
    <row r="6962" spans="1:4" x14ac:dyDescent="0.3">
      <c r="A6962" s="151">
        <v>100217</v>
      </c>
      <c r="B6962" s="151" t="s">
        <v>13759</v>
      </c>
      <c r="C6962" s="151" t="s">
        <v>13742</v>
      </c>
      <c r="D6962" s="152" t="s">
        <v>13760</v>
      </c>
    </row>
    <row r="6963" spans="1:4" x14ac:dyDescent="0.3">
      <c r="A6963" s="151">
        <v>100218</v>
      </c>
      <c r="B6963" s="151" t="s">
        <v>13761</v>
      </c>
      <c r="C6963" s="151" t="s">
        <v>13742</v>
      </c>
      <c r="D6963" s="152" t="s">
        <v>2600</v>
      </c>
    </row>
    <row r="6964" spans="1:4" x14ac:dyDescent="0.3">
      <c r="A6964" s="151">
        <v>100219</v>
      </c>
      <c r="B6964" s="151" t="s">
        <v>13762</v>
      </c>
      <c r="C6964" s="151" t="s">
        <v>13742</v>
      </c>
      <c r="D6964" s="152" t="s">
        <v>3666</v>
      </c>
    </row>
    <row r="6965" spans="1:4" x14ac:dyDescent="0.3">
      <c r="A6965" s="151">
        <v>100220</v>
      </c>
      <c r="B6965" s="151" t="s">
        <v>13763</v>
      </c>
      <c r="C6965" s="151" t="s">
        <v>13764</v>
      </c>
      <c r="D6965" s="152" t="s">
        <v>13765</v>
      </c>
    </row>
    <row r="6966" spans="1:4" x14ac:dyDescent="0.3">
      <c r="A6966" s="151">
        <v>100221</v>
      </c>
      <c r="B6966" s="151" t="s">
        <v>13766</v>
      </c>
      <c r="C6966" s="151" t="s">
        <v>13764</v>
      </c>
      <c r="D6966" s="152" t="s">
        <v>13767</v>
      </c>
    </row>
    <row r="6967" spans="1:4" x14ac:dyDescent="0.3">
      <c r="A6967" s="151">
        <v>100222</v>
      </c>
      <c r="B6967" s="151" t="s">
        <v>13768</v>
      </c>
      <c r="C6967" s="151" t="s">
        <v>13764</v>
      </c>
      <c r="D6967" s="152" t="s">
        <v>7642</v>
      </c>
    </row>
    <row r="6968" spans="1:4" x14ac:dyDescent="0.3">
      <c r="A6968" s="151">
        <v>100223</v>
      </c>
      <c r="B6968" s="151" t="s">
        <v>13769</v>
      </c>
      <c r="C6968" s="151" t="s">
        <v>13764</v>
      </c>
      <c r="D6968" s="152" t="s">
        <v>13770</v>
      </c>
    </row>
    <row r="6969" spans="1:4" x14ac:dyDescent="0.3">
      <c r="A6969" s="151">
        <v>100224</v>
      </c>
      <c r="B6969" s="151" t="s">
        <v>13771</v>
      </c>
      <c r="C6969" s="151" t="s">
        <v>13764</v>
      </c>
      <c r="D6969" s="152" t="s">
        <v>13760</v>
      </c>
    </row>
    <row r="6970" spans="1:4" x14ac:dyDescent="0.3">
      <c r="A6970" s="151">
        <v>100225</v>
      </c>
      <c r="B6970" s="151" t="s">
        <v>13772</v>
      </c>
      <c r="C6970" s="151" t="s">
        <v>13773</v>
      </c>
      <c r="D6970" s="152" t="s">
        <v>13774</v>
      </c>
    </row>
    <row r="6971" spans="1:4" x14ac:dyDescent="0.3">
      <c r="A6971" s="151">
        <v>100226</v>
      </c>
      <c r="B6971" s="151" t="s">
        <v>13775</v>
      </c>
      <c r="C6971" s="151" t="s">
        <v>13773</v>
      </c>
      <c r="D6971" s="152" t="s">
        <v>13776</v>
      </c>
    </row>
    <row r="6972" spans="1:4" x14ac:dyDescent="0.3">
      <c r="A6972" s="151">
        <v>100227</v>
      </c>
      <c r="B6972" s="151" t="s">
        <v>13777</v>
      </c>
      <c r="C6972" s="151" t="s">
        <v>13773</v>
      </c>
      <c r="D6972" s="152" t="s">
        <v>3806</v>
      </c>
    </row>
    <row r="6973" spans="1:4" x14ac:dyDescent="0.3">
      <c r="A6973" s="151">
        <v>100228</v>
      </c>
      <c r="B6973" s="151" t="s">
        <v>13778</v>
      </c>
      <c r="C6973" s="151" t="s">
        <v>13773</v>
      </c>
      <c r="D6973" s="152" t="s">
        <v>3467</v>
      </c>
    </row>
    <row r="6974" spans="1:4" x14ac:dyDescent="0.3">
      <c r="A6974" s="151">
        <v>100229</v>
      </c>
      <c r="B6974" s="151" t="s">
        <v>13779</v>
      </c>
      <c r="C6974" s="151" t="s">
        <v>38</v>
      </c>
      <c r="D6974" s="152" t="s">
        <v>3442</v>
      </c>
    </row>
    <row r="6975" spans="1:4" x14ac:dyDescent="0.3">
      <c r="A6975" s="151">
        <v>100230</v>
      </c>
      <c r="B6975" s="151" t="s">
        <v>13780</v>
      </c>
      <c r="C6975" s="151" t="s">
        <v>38</v>
      </c>
      <c r="D6975" s="152" t="s">
        <v>3638</v>
      </c>
    </row>
    <row r="6976" spans="1:4" x14ac:dyDescent="0.3">
      <c r="A6976" s="151">
        <v>100231</v>
      </c>
      <c r="B6976" s="151" t="s">
        <v>13781</v>
      </c>
      <c r="C6976" s="151" t="s">
        <v>38</v>
      </c>
      <c r="D6976" s="152" t="s">
        <v>2717</v>
      </c>
    </row>
    <row r="6977" spans="1:4" x14ac:dyDescent="0.3">
      <c r="A6977" s="151">
        <v>100232</v>
      </c>
      <c r="B6977" s="151" t="s">
        <v>13782</v>
      </c>
      <c r="C6977" s="151" t="s">
        <v>26</v>
      </c>
      <c r="D6977" s="152" t="s">
        <v>3653</v>
      </c>
    </row>
    <row r="6978" spans="1:4" x14ac:dyDescent="0.3">
      <c r="A6978" s="151">
        <v>100233</v>
      </c>
      <c r="B6978" s="151" t="s">
        <v>13783</v>
      </c>
      <c r="C6978" s="151" t="s">
        <v>26</v>
      </c>
      <c r="D6978" s="152" t="s">
        <v>3804</v>
      </c>
    </row>
    <row r="6979" spans="1:4" x14ac:dyDescent="0.3">
      <c r="A6979" s="151">
        <v>100234</v>
      </c>
      <c r="B6979" s="151" t="s">
        <v>13784</v>
      </c>
      <c r="C6979" s="151" t="s">
        <v>2167</v>
      </c>
      <c r="D6979" s="152" t="s">
        <v>2650</v>
      </c>
    </row>
    <row r="6980" spans="1:4" x14ac:dyDescent="0.3">
      <c r="A6980" s="151">
        <v>100235</v>
      </c>
      <c r="B6980" s="151" t="s">
        <v>13785</v>
      </c>
      <c r="C6980" s="151" t="s">
        <v>234</v>
      </c>
      <c r="D6980" s="152" t="s">
        <v>3500</v>
      </c>
    </row>
    <row r="6981" spans="1:4" x14ac:dyDescent="0.3">
      <c r="A6981" s="151">
        <v>100236</v>
      </c>
      <c r="B6981" s="151" t="s">
        <v>13786</v>
      </c>
      <c r="C6981" s="151" t="s">
        <v>13787</v>
      </c>
      <c r="D6981" s="152" t="s">
        <v>13788</v>
      </c>
    </row>
    <row r="6982" spans="1:4" x14ac:dyDescent="0.3">
      <c r="A6982" s="151">
        <v>100237</v>
      </c>
      <c r="B6982" s="151" t="s">
        <v>13789</v>
      </c>
      <c r="C6982" s="151" t="s">
        <v>13787</v>
      </c>
      <c r="D6982" s="152" t="s">
        <v>13790</v>
      </c>
    </row>
    <row r="6983" spans="1:4" x14ac:dyDescent="0.3">
      <c r="A6983" s="151">
        <v>100238</v>
      </c>
      <c r="B6983" s="151" t="s">
        <v>13791</v>
      </c>
      <c r="C6983" s="151" t="s">
        <v>13787</v>
      </c>
      <c r="D6983" s="152" t="s">
        <v>13792</v>
      </c>
    </row>
    <row r="6984" spans="1:4" x14ac:dyDescent="0.3">
      <c r="A6984" s="151">
        <v>100239</v>
      </c>
      <c r="B6984" s="151" t="s">
        <v>13793</v>
      </c>
      <c r="C6984" s="151" t="s">
        <v>13787</v>
      </c>
      <c r="D6984" s="152" t="s">
        <v>2561</v>
      </c>
    </row>
    <row r="6985" spans="1:4" x14ac:dyDescent="0.3">
      <c r="A6985" s="151">
        <v>100240</v>
      </c>
      <c r="B6985" s="151" t="s">
        <v>13794</v>
      </c>
      <c r="C6985" s="151" t="s">
        <v>13787</v>
      </c>
      <c r="D6985" s="152" t="s">
        <v>13795</v>
      </c>
    </row>
    <row r="6986" spans="1:4" x14ac:dyDescent="0.3">
      <c r="A6986" s="151">
        <v>100241</v>
      </c>
      <c r="B6986" s="151" t="s">
        <v>13796</v>
      </c>
      <c r="C6986" s="151" t="s">
        <v>13787</v>
      </c>
      <c r="D6986" s="152" t="s">
        <v>2561</v>
      </c>
    </row>
    <row r="6987" spans="1:4" x14ac:dyDescent="0.3">
      <c r="A6987" s="151">
        <v>100242</v>
      </c>
      <c r="B6987" s="151" t="s">
        <v>13797</v>
      </c>
      <c r="C6987" s="151" t="s">
        <v>13787</v>
      </c>
      <c r="D6987" s="152" t="s">
        <v>13798</v>
      </c>
    </row>
    <row r="6988" spans="1:4" x14ac:dyDescent="0.3">
      <c r="A6988" s="151">
        <v>100243</v>
      </c>
      <c r="B6988" s="151" t="s">
        <v>13799</v>
      </c>
      <c r="C6988" s="151" t="s">
        <v>13787</v>
      </c>
      <c r="D6988" s="152" t="s">
        <v>13385</v>
      </c>
    </row>
    <row r="6989" spans="1:4" x14ac:dyDescent="0.3">
      <c r="A6989" s="151">
        <v>100244</v>
      </c>
      <c r="B6989" s="151" t="s">
        <v>13800</v>
      </c>
      <c r="C6989" s="151" t="s">
        <v>13787</v>
      </c>
      <c r="D6989" s="152" t="s">
        <v>13795</v>
      </c>
    </row>
    <row r="6990" spans="1:4" x14ac:dyDescent="0.3">
      <c r="A6990" s="151">
        <v>100245</v>
      </c>
      <c r="B6990" s="151" t="s">
        <v>13801</v>
      </c>
      <c r="C6990" s="151" t="s">
        <v>13787</v>
      </c>
      <c r="D6990" s="152" t="s">
        <v>13802</v>
      </c>
    </row>
    <row r="6991" spans="1:4" x14ac:dyDescent="0.3">
      <c r="A6991" s="151">
        <v>100246</v>
      </c>
      <c r="B6991" s="151" t="s">
        <v>13803</v>
      </c>
      <c r="C6991" s="151" t="s">
        <v>13787</v>
      </c>
      <c r="D6991" s="152" t="s">
        <v>3184</v>
      </c>
    </row>
    <row r="6992" spans="1:4" x14ac:dyDescent="0.3">
      <c r="A6992" s="151">
        <v>100247</v>
      </c>
      <c r="B6992" s="151" t="s">
        <v>13804</v>
      </c>
      <c r="C6992" s="151" t="s">
        <v>13787</v>
      </c>
      <c r="D6992" s="152" t="s">
        <v>13790</v>
      </c>
    </row>
    <row r="6993" spans="1:4" x14ac:dyDescent="0.3">
      <c r="A6993" s="151">
        <v>100248</v>
      </c>
      <c r="B6993" s="151" t="s">
        <v>13805</v>
      </c>
      <c r="C6993" s="151" t="s">
        <v>13787</v>
      </c>
      <c r="D6993" s="152" t="s">
        <v>13806</v>
      </c>
    </row>
    <row r="6994" spans="1:4" x14ac:dyDescent="0.3">
      <c r="A6994" s="151">
        <v>100249</v>
      </c>
      <c r="B6994" s="151" t="s">
        <v>13807</v>
      </c>
      <c r="C6994" s="151" t="s">
        <v>13787</v>
      </c>
      <c r="D6994" s="152" t="s">
        <v>3184</v>
      </c>
    </row>
    <row r="6995" spans="1:4" x14ac:dyDescent="0.3">
      <c r="A6995" s="151">
        <v>100250</v>
      </c>
      <c r="B6995" s="151" t="s">
        <v>13808</v>
      </c>
      <c r="C6995" s="151" t="s">
        <v>13787</v>
      </c>
      <c r="D6995" s="152" t="s">
        <v>10673</v>
      </c>
    </row>
    <row r="6996" spans="1:4" x14ac:dyDescent="0.3">
      <c r="A6996" s="151">
        <v>100251</v>
      </c>
      <c r="B6996" s="151" t="s">
        <v>13809</v>
      </c>
      <c r="C6996" s="151" t="s">
        <v>13787</v>
      </c>
      <c r="D6996" s="152" t="s">
        <v>13806</v>
      </c>
    </row>
    <row r="6997" spans="1:4" x14ac:dyDescent="0.3">
      <c r="A6997" s="151">
        <v>100252</v>
      </c>
      <c r="B6997" s="151" t="s">
        <v>13810</v>
      </c>
      <c r="C6997" s="151" t="s">
        <v>13787</v>
      </c>
      <c r="D6997" s="152" t="s">
        <v>13798</v>
      </c>
    </row>
    <row r="6998" spans="1:4" x14ac:dyDescent="0.3">
      <c r="A6998" s="151">
        <v>100253</v>
      </c>
      <c r="B6998" s="151" t="s">
        <v>13811</v>
      </c>
      <c r="C6998" s="151" t="s">
        <v>13787</v>
      </c>
      <c r="D6998" s="152" t="s">
        <v>6943</v>
      </c>
    </row>
    <row r="6999" spans="1:4" x14ac:dyDescent="0.3">
      <c r="A6999" s="151">
        <v>100254</v>
      </c>
      <c r="B6999" s="151" t="s">
        <v>13812</v>
      </c>
      <c r="C6999" s="151" t="s">
        <v>13787</v>
      </c>
      <c r="D6999" s="152" t="s">
        <v>13813</v>
      </c>
    </row>
    <row r="7000" spans="1:4" x14ac:dyDescent="0.3">
      <c r="A7000" s="151">
        <v>100255</v>
      </c>
      <c r="B7000" s="151" t="s">
        <v>13814</v>
      </c>
      <c r="C7000" s="151" t="s">
        <v>13787</v>
      </c>
      <c r="D7000" s="152" t="s">
        <v>10355</v>
      </c>
    </row>
    <row r="7001" spans="1:4" x14ac:dyDescent="0.3">
      <c r="A7001" s="151">
        <v>100256</v>
      </c>
      <c r="B7001" s="151" t="s">
        <v>13815</v>
      </c>
      <c r="C7001" s="151" t="s">
        <v>13787</v>
      </c>
      <c r="D7001" s="152" t="s">
        <v>8356</v>
      </c>
    </row>
    <row r="7002" spans="1:4" x14ac:dyDescent="0.3">
      <c r="A7002" s="151">
        <v>100257</v>
      </c>
      <c r="B7002" s="151" t="s">
        <v>13816</v>
      </c>
      <c r="C7002" s="151" t="s">
        <v>13787</v>
      </c>
      <c r="D7002" s="152" t="s">
        <v>13792</v>
      </c>
    </row>
    <row r="7003" spans="1:4" x14ac:dyDescent="0.3">
      <c r="A7003" s="151">
        <v>100258</v>
      </c>
      <c r="B7003" s="151" t="s">
        <v>13817</v>
      </c>
      <c r="C7003" s="151" t="s">
        <v>13787</v>
      </c>
      <c r="D7003" s="152" t="s">
        <v>10355</v>
      </c>
    </row>
    <row r="7004" spans="1:4" x14ac:dyDescent="0.3">
      <c r="A7004" s="151">
        <v>100259</v>
      </c>
      <c r="B7004" s="151" t="s">
        <v>13818</v>
      </c>
      <c r="C7004" s="151" t="s">
        <v>13787</v>
      </c>
      <c r="D7004" s="152" t="s">
        <v>6943</v>
      </c>
    </row>
    <row r="7005" spans="1:4" x14ac:dyDescent="0.3">
      <c r="A7005" s="151">
        <v>100260</v>
      </c>
      <c r="B7005" s="151" t="s">
        <v>13819</v>
      </c>
      <c r="C7005" s="151" t="s">
        <v>13720</v>
      </c>
      <c r="D7005" s="152" t="s">
        <v>13820</v>
      </c>
    </row>
    <row r="7006" spans="1:4" x14ac:dyDescent="0.3">
      <c r="A7006" s="151">
        <v>100261</v>
      </c>
      <c r="B7006" s="151" t="s">
        <v>13821</v>
      </c>
      <c r="C7006" s="151" t="s">
        <v>13720</v>
      </c>
      <c r="D7006" s="152" t="s">
        <v>3690</v>
      </c>
    </row>
    <row r="7007" spans="1:4" x14ac:dyDescent="0.3">
      <c r="A7007" s="151">
        <v>100262</v>
      </c>
      <c r="B7007" s="151" t="s">
        <v>13822</v>
      </c>
      <c r="C7007" s="151" t="s">
        <v>13720</v>
      </c>
      <c r="D7007" s="152" t="s">
        <v>2541</v>
      </c>
    </row>
    <row r="7008" spans="1:4" x14ac:dyDescent="0.3">
      <c r="A7008" s="151">
        <v>100263</v>
      </c>
      <c r="B7008" s="151" t="s">
        <v>13823</v>
      </c>
      <c r="C7008" s="151" t="s">
        <v>13720</v>
      </c>
      <c r="D7008" s="152" t="s">
        <v>3853</v>
      </c>
    </row>
    <row r="7009" spans="1:4" x14ac:dyDescent="0.3">
      <c r="A7009" s="151">
        <v>100264</v>
      </c>
      <c r="B7009" s="151" t="s">
        <v>13824</v>
      </c>
      <c r="C7009" s="151" t="s">
        <v>13764</v>
      </c>
      <c r="D7009" s="152" t="s">
        <v>7898</v>
      </c>
    </row>
    <row r="7010" spans="1:4" x14ac:dyDescent="0.3">
      <c r="A7010" s="151">
        <v>100265</v>
      </c>
      <c r="B7010" s="151" t="s">
        <v>13825</v>
      </c>
      <c r="C7010" s="151" t="s">
        <v>2167</v>
      </c>
      <c r="D7010" s="152" t="s">
        <v>11863</v>
      </c>
    </row>
    <row r="7011" spans="1:4" x14ac:dyDescent="0.3">
      <c r="A7011" s="151">
        <v>100266</v>
      </c>
      <c r="B7011" s="151" t="s">
        <v>13826</v>
      </c>
      <c r="C7011" s="151" t="s">
        <v>13742</v>
      </c>
      <c r="D7011" s="152" t="s">
        <v>13827</v>
      </c>
    </row>
    <row r="7012" spans="1:4" x14ac:dyDescent="0.3">
      <c r="A7012" s="151">
        <v>100267</v>
      </c>
      <c r="B7012" s="151" t="s">
        <v>13828</v>
      </c>
      <c r="C7012" s="151" t="s">
        <v>26</v>
      </c>
      <c r="D7012" s="152" t="s">
        <v>13829</v>
      </c>
    </row>
    <row r="7013" spans="1:4" x14ac:dyDescent="0.3">
      <c r="A7013" s="151">
        <v>100268</v>
      </c>
      <c r="B7013" s="151" t="s">
        <v>13830</v>
      </c>
      <c r="C7013" s="151" t="s">
        <v>13742</v>
      </c>
      <c r="D7013" s="152" t="s">
        <v>13827</v>
      </c>
    </row>
    <row r="7014" spans="1:4" x14ac:dyDescent="0.3">
      <c r="A7014" s="151">
        <v>100269</v>
      </c>
      <c r="B7014" s="151" t="s">
        <v>13831</v>
      </c>
      <c r="C7014" s="151" t="s">
        <v>26</v>
      </c>
      <c r="D7014" s="152" t="s">
        <v>13829</v>
      </c>
    </row>
    <row r="7015" spans="1:4" x14ac:dyDescent="0.3">
      <c r="A7015" s="151">
        <v>100270</v>
      </c>
      <c r="B7015" s="151" t="s">
        <v>13832</v>
      </c>
      <c r="C7015" s="151" t="s">
        <v>13742</v>
      </c>
      <c r="D7015" s="152" t="s">
        <v>13833</v>
      </c>
    </row>
    <row r="7016" spans="1:4" x14ac:dyDescent="0.3">
      <c r="A7016" s="151">
        <v>100271</v>
      </c>
      <c r="B7016" s="151" t="s">
        <v>13834</v>
      </c>
      <c r="C7016" s="151" t="s">
        <v>13764</v>
      </c>
      <c r="D7016" s="152" t="s">
        <v>13835</v>
      </c>
    </row>
    <row r="7017" spans="1:4" x14ac:dyDescent="0.3">
      <c r="A7017" s="151">
        <v>100272</v>
      </c>
      <c r="B7017" s="151" t="s">
        <v>13836</v>
      </c>
      <c r="C7017" s="151" t="s">
        <v>2167</v>
      </c>
      <c r="D7017" s="152" t="s">
        <v>2495</v>
      </c>
    </row>
    <row r="7018" spans="1:4" x14ac:dyDescent="0.3">
      <c r="A7018" s="151">
        <v>100273</v>
      </c>
      <c r="B7018" s="151" t="s">
        <v>13837</v>
      </c>
      <c r="C7018" s="151" t="s">
        <v>13720</v>
      </c>
      <c r="D7018" s="152" t="s">
        <v>3378</v>
      </c>
    </row>
    <row r="7019" spans="1:4" x14ac:dyDescent="0.3">
      <c r="A7019" s="151">
        <v>100274</v>
      </c>
      <c r="B7019" s="151" t="s">
        <v>13838</v>
      </c>
      <c r="C7019" s="151" t="s">
        <v>13764</v>
      </c>
      <c r="D7019" s="152" t="s">
        <v>13839</v>
      </c>
    </row>
    <row r="7020" spans="1:4" x14ac:dyDescent="0.3">
      <c r="A7020" s="151">
        <v>100275</v>
      </c>
      <c r="B7020" s="151" t="s">
        <v>13840</v>
      </c>
      <c r="C7020" s="151" t="s">
        <v>13764</v>
      </c>
      <c r="D7020" s="152" t="s">
        <v>13841</v>
      </c>
    </row>
    <row r="7021" spans="1:4" x14ac:dyDescent="0.3">
      <c r="A7021" s="151">
        <v>100276</v>
      </c>
      <c r="B7021" s="151" t="s">
        <v>13842</v>
      </c>
      <c r="C7021" s="151" t="s">
        <v>13764</v>
      </c>
      <c r="D7021" s="152" t="s">
        <v>7820</v>
      </c>
    </row>
    <row r="7022" spans="1:4" x14ac:dyDescent="0.3">
      <c r="A7022" s="151">
        <v>100277</v>
      </c>
      <c r="B7022" s="151" t="s">
        <v>13843</v>
      </c>
      <c r="C7022" s="151" t="s">
        <v>13764</v>
      </c>
      <c r="D7022" s="152" t="s">
        <v>3268</v>
      </c>
    </row>
    <row r="7023" spans="1:4" x14ac:dyDescent="0.3">
      <c r="A7023" s="151">
        <v>100278</v>
      </c>
      <c r="B7023" s="151" t="s">
        <v>13844</v>
      </c>
      <c r="C7023" s="151" t="s">
        <v>13742</v>
      </c>
      <c r="D7023" s="152" t="s">
        <v>9886</v>
      </c>
    </row>
    <row r="7024" spans="1:4" x14ac:dyDescent="0.3">
      <c r="A7024" s="151">
        <v>100279</v>
      </c>
      <c r="B7024" s="151" t="s">
        <v>13845</v>
      </c>
      <c r="C7024" s="151" t="s">
        <v>26</v>
      </c>
      <c r="D7024" s="152" t="s">
        <v>3824</v>
      </c>
    </row>
    <row r="7025" spans="1:4" x14ac:dyDescent="0.3">
      <c r="A7025" s="151">
        <v>100280</v>
      </c>
      <c r="B7025" s="151" t="s">
        <v>13846</v>
      </c>
      <c r="C7025" s="151" t="s">
        <v>13742</v>
      </c>
      <c r="D7025" s="152" t="s">
        <v>8978</v>
      </c>
    </row>
    <row r="7026" spans="1:4" x14ac:dyDescent="0.3">
      <c r="A7026" s="151">
        <v>100281</v>
      </c>
      <c r="B7026" s="151" t="s">
        <v>13847</v>
      </c>
      <c r="C7026" s="151" t="s">
        <v>13742</v>
      </c>
      <c r="D7026" s="152" t="s">
        <v>1661</v>
      </c>
    </row>
    <row r="7027" spans="1:4" x14ac:dyDescent="0.3">
      <c r="A7027" s="151">
        <v>100282</v>
      </c>
      <c r="B7027" s="151" t="s">
        <v>13848</v>
      </c>
      <c r="C7027" s="151" t="s">
        <v>13764</v>
      </c>
      <c r="D7027" s="152" t="s">
        <v>13849</v>
      </c>
    </row>
    <row r="7028" spans="1:4" x14ac:dyDescent="0.3">
      <c r="A7028" s="151">
        <v>100283</v>
      </c>
      <c r="B7028" s="151" t="s">
        <v>13850</v>
      </c>
      <c r="C7028" s="151" t="s">
        <v>13764</v>
      </c>
      <c r="D7028" s="152" t="s">
        <v>9878</v>
      </c>
    </row>
    <row r="7029" spans="1:4" x14ac:dyDescent="0.3">
      <c r="A7029" s="151">
        <v>100284</v>
      </c>
      <c r="B7029" s="151" t="s">
        <v>13851</v>
      </c>
      <c r="C7029" s="151" t="s">
        <v>13764</v>
      </c>
      <c r="D7029" s="152" t="s">
        <v>8383</v>
      </c>
    </row>
    <row r="7030" spans="1:4" x14ac:dyDescent="0.3">
      <c r="A7030" s="151">
        <v>100285</v>
      </c>
      <c r="B7030" s="151" t="s">
        <v>13852</v>
      </c>
      <c r="C7030" s="151" t="s">
        <v>13787</v>
      </c>
      <c r="D7030" s="152" t="s">
        <v>8258</v>
      </c>
    </row>
    <row r="7031" spans="1:4" x14ac:dyDescent="0.3">
      <c r="A7031" s="151">
        <v>100286</v>
      </c>
      <c r="B7031" s="151" t="s">
        <v>13853</v>
      </c>
      <c r="C7031" s="151" t="s">
        <v>13787</v>
      </c>
      <c r="D7031" s="152" t="s">
        <v>13854</v>
      </c>
    </row>
    <row r="7032" spans="1:4" x14ac:dyDescent="0.3">
      <c r="A7032" s="151">
        <v>100287</v>
      </c>
      <c r="B7032" s="151" t="s">
        <v>13855</v>
      </c>
      <c r="C7032" s="151" t="s">
        <v>13787</v>
      </c>
      <c r="D7032" s="152" t="s">
        <v>13806</v>
      </c>
    </row>
    <row r="7033" spans="1:4" x14ac:dyDescent="0.3">
      <c r="A7033" s="151">
        <v>99802</v>
      </c>
      <c r="B7033" s="151" t="s">
        <v>13856</v>
      </c>
      <c r="C7033" s="151" t="s">
        <v>2167</v>
      </c>
      <c r="D7033" s="152" t="s">
        <v>2853</v>
      </c>
    </row>
    <row r="7034" spans="1:4" x14ac:dyDescent="0.3">
      <c r="A7034" s="151">
        <v>99803</v>
      </c>
      <c r="B7034" s="151" t="s">
        <v>13857</v>
      </c>
      <c r="C7034" s="151" t="s">
        <v>2167</v>
      </c>
      <c r="D7034" s="152" t="s">
        <v>13858</v>
      </c>
    </row>
    <row r="7035" spans="1:4" x14ac:dyDescent="0.3">
      <c r="A7035" s="151">
        <v>99804</v>
      </c>
      <c r="B7035" s="151" t="s">
        <v>13859</v>
      </c>
      <c r="C7035" s="151" t="s">
        <v>2167</v>
      </c>
      <c r="D7035" s="152" t="s">
        <v>3690</v>
      </c>
    </row>
    <row r="7036" spans="1:4" x14ac:dyDescent="0.3">
      <c r="A7036" s="151">
        <v>99805</v>
      </c>
      <c r="B7036" s="151" t="s">
        <v>13860</v>
      </c>
      <c r="C7036" s="151" t="s">
        <v>2167</v>
      </c>
      <c r="D7036" s="152" t="s">
        <v>8398</v>
      </c>
    </row>
    <row r="7037" spans="1:4" x14ac:dyDescent="0.3">
      <c r="A7037" s="151">
        <v>99806</v>
      </c>
      <c r="B7037" s="151" t="s">
        <v>13861</v>
      </c>
      <c r="C7037" s="151" t="s">
        <v>2167</v>
      </c>
      <c r="D7037" s="152" t="s">
        <v>13862</v>
      </c>
    </row>
    <row r="7038" spans="1:4" x14ac:dyDescent="0.3">
      <c r="A7038" s="151">
        <v>99807</v>
      </c>
      <c r="B7038" s="151" t="s">
        <v>13863</v>
      </c>
      <c r="C7038" s="151" t="s">
        <v>2167</v>
      </c>
      <c r="D7038" s="152" t="s">
        <v>3681</v>
      </c>
    </row>
    <row r="7039" spans="1:4" x14ac:dyDescent="0.3">
      <c r="A7039" s="151">
        <v>99808</v>
      </c>
      <c r="B7039" s="151" t="s">
        <v>13864</v>
      </c>
      <c r="C7039" s="151" t="s">
        <v>2167</v>
      </c>
      <c r="D7039" s="152" t="s">
        <v>13865</v>
      </c>
    </row>
    <row r="7040" spans="1:4" x14ac:dyDescent="0.3">
      <c r="A7040" s="151">
        <v>99809</v>
      </c>
      <c r="B7040" s="151" t="s">
        <v>13866</v>
      </c>
      <c r="C7040" s="151" t="s">
        <v>2167</v>
      </c>
      <c r="D7040" s="152" t="s">
        <v>10280</v>
      </c>
    </row>
    <row r="7041" spans="1:4" x14ac:dyDescent="0.3">
      <c r="A7041" s="151">
        <v>99810</v>
      </c>
      <c r="B7041" s="151" t="s">
        <v>13867</v>
      </c>
      <c r="C7041" s="151" t="s">
        <v>2167</v>
      </c>
      <c r="D7041" s="152" t="s">
        <v>10282</v>
      </c>
    </row>
    <row r="7042" spans="1:4" x14ac:dyDescent="0.3">
      <c r="A7042" s="151">
        <v>99811</v>
      </c>
      <c r="B7042" s="151" t="s">
        <v>13868</v>
      </c>
      <c r="C7042" s="151" t="s">
        <v>2167</v>
      </c>
      <c r="D7042" s="152" t="s">
        <v>13869</v>
      </c>
    </row>
    <row r="7043" spans="1:4" x14ac:dyDescent="0.3">
      <c r="A7043" s="151">
        <v>99812</v>
      </c>
      <c r="B7043" s="151" t="s">
        <v>13870</v>
      </c>
      <c r="C7043" s="151" t="s">
        <v>2167</v>
      </c>
      <c r="D7043" s="152" t="s">
        <v>2977</v>
      </c>
    </row>
    <row r="7044" spans="1:4" x14ac:dyDescent="0.3">
      <c r="A7044" s="151">
        <v>99813</v>
      </c>
      <c r="B7044" s="151" t="s">
        <v>13871</v>
      </c>
      <c r="C7044" s="151" t="s">
        <v>2167</v>
      </c>
      <c r="D7044" s="152" t="s">
        <v>3806</v>
      </c>
    </row>
    <row r="7045" spans="1:4" x14ac:dyDescent="0.3">
      <c r="A7045" s="151">
        <v>99814</v>
      </c>
      <c r="B7045" s="151" t="s">
        <v>13872</v>
      </c>
      <c r="C7045" s="151" t="s">
        <v>2167</v>
      </c>
      <c r="D7045" s="152" t="s">
        <v>13873</v>
      </c>
    </row>
    <row r="7046" spans="1:4" x14ac:dyDescent="0.3">
      <c r="A7046" s="151">
        <v>99815</v>
      </c>
      <c r="B7046" s="151" t="s">
        <v>13874</v>
      </c>
      <c r="C7046" s="151" t="s">
        <v>26</v>
      </c>
      <c r="D7046" s="152" t="s">
        <v>8505</v>
      </c>
    </row>
    <row r="7047" spans="1:4" x14ac:dyDescent="0.3">
      <c r="A7047" s="151">
        <v>99816</v>
      </c>
      <c r="B7047" s="151" t="s">
        <v>13875</v>
      </c>
      <c r="C7047" s="151" t="s">
        <v>26</v>
      </c>
      <c r="D7047" s="152" t="s">
        <v>9502</v>
      </c>
    </row>
    <row r="7048" spans="1:4" x14ac:dyDescent="0.3">
      <c r="A7048" s="151">
        <v>99817</v>
      </c>
      <c r="B7048" s="151" t="s">
        <v>13876</v>
      </c>
      <c r="C7048" s="151" t="s">
        <v>26</v>
      </c>
      <c r="D7048" s="152" t="s">
        <v>3721</v>
      </c>
    </row>
    <row r="7049" spans="1:4" x14ac:dyDescent="0.3">
      <c r="A7049" s="151">
        <v>99818</v>
      </c>
      <c r="B7049" s="151" t="s">
        <v>13877</v>
      </c>
      <c r="C7049" s="151" t="s">
        <v>26</v>
      </c>
      <c r="D7049" s="152" t="s">
        <v>3721</v>
      </c>
    </row>
    <row r="7050" spans="1:4" x14ac:dyDescent="0.3">
      <c r="A7050" s="151">
        <v>99819</v>
      </c>
      <c r="B7050" s="151" t="s">
        <v>13878</v>
      </c>
      <c r="C7050" s="151" t="s">
        <v>2167</v>
      </c>
      <c r="D7050" s="152" t="s">
        <v>8295</v>
      </c>
    </row>
    <row r="7051" spans="1:4" x14ac:dyDescent="0.3">
      <c r="A7051" s="151">
        <v>99820</v>
      </c>
      <c r="B7051" s="151" t="s">
        <v>13879</v>
      </c>
      <c r="C7051" s="151" t="s">
        <v>2167</v>
      </c>
      <c r="D7051" s="152" t="s">
        <v>13880</v>
      </c>
    </row>
    <row r="7052" spans="1:4" x14ac:dyDescent="0.3">
      <c r="A7052" s="151">
        <v>99821</v>
      </c>
      <c r="B7052" s="151" t="s">
        <v>13881</v>
      </c>
      <c r="C7052" s="151" t="s">
        <v>2167</v>
      </c>
      <c r="D7052" s="152" t="s">
        <v>13882</v>
      </c>
    </row>
    <row r="7053" spans="1:4" x14ac:dyDescent="0.3">
      <c r="A7053" s="151">
        <v>99822</v>
      </c>
      <c r="B7053" s="151" t="s">
        <v>13883</v>
      </c>
      <c r="C7053" s="151" t="s">
        <v>2167</v>
      </c>
      <c r="D7053" s="152" t="s">
        <v>13884</v>
      </c>
    </row>
    <row r="7054" spans="1:4" x14ac:dyDescent="0.3">
      <c r="A7054" s="151">
        <v>99823</v>
      </c>
      <c r="B7054" s="151" t="s">
        <v>13885</v>
      </c>
      <c r="C7054" s="151" t="s">
        <v>2167</v>
      </c>
      <c r="D7054" s="152" t="s">
        <v>13886</v>
      </c>
    </row>
    <row r="7055" spans="1:4" x14ac:dyDescent="0.3">
      <c r="A7055" s="151">
        <v>99824</v>
      </c>
      <c r="B7055" s="151" t="s">
        <v>13887</v>
      </c>
      <c r="C7055" s="151" t="s">
        <v>2167</v>
      </c>
      <c r="D7055" s="152" t="s">
        <v>13888</v>
      </c>
    </row>
    <row r="7056" spans="1:4" x14ac:dyDescent="0.3">
      <c r="A7056" s="151">
        <v>99825</v>
      </c>
      <c r="B7056" s="151" t="s">
        <v>13889</v>
      </c>
      <c r="C7056" s="151" t="s">
        <v>2167</v>
      </c>
      <c r="D7056" s="152" t="s">
        <v>13890</v>
      </c>
    </row>
    <row r="7057" spans="1:4" x14ac:dyDescent="0.3">
      <c r="A7057" s="151">
        <v>99826</v>
      </c>
      <c r="B7057" s="151" t="s">
        <v>13891</v>
      </c>
      <c r="C7057" s="151" t="s">
        <v>2167</v>
      </c>
      <c r="D7057" s="152" t="s">
        <v>3445</v>
      </c>
    </row>
    <row r="7058" spans="1:4" x14ac:dyDescent="0.3">
      <c r="A7058" s="151">
        <v>97013</v>
      </c>
      <c r="B7058" s="151" t="s">
        <v>13892</v>
      </c>
      <c r="C7058" s="151" t="s">
        <v>31</v>
      </c>
      <c r="D7058" s="152" t="s">
        <v>13893</v>
      </c>
    </row>
    <row r="7059" spans="1:4" x14ac:dyDescent="0.3">
      <c r="A7059" s="151">
        <v>97014</v>
      </c>
      <c r="B7059" s="151" t="s">
        <v>13894</v>
      </c>
      <c r="C7059" s="151" t="s">
        <v>31</v>
      </c>
      <c r="D7059" s="152" t="s">
        <v>13895</v>
      </c>
    </row>
    <row r="7060" spans="1:4" x14ac:dyDescent="0.3">
      <c r="A7060" s="151">
        <v>97015</v>
      </c>
      <c r="B7060" s="151" t="s">
        <v>13896</v>
      </c>
      <c r="C7060" s="151" t="s">
        <v>31</v>
      </c>
      <c r="D7060" s="152" t="s">
        <v>13897</v>
      </c>
    </row>
    <row r="7061" spans="1:4" x14ac:dyDescent="0.3">
      <c r="A7061" s="151">
        <v>97016</v>
      </c>
      <c r="B7061" s="151" t="s">
        <v>13898</v>
      </c>
      <c r="C7061" s="151" t="s">
        <v>31</v>
      </c>
      <c r="D7061" s="152" t="s">
        <v>13899</v>
      </c>
    </row>
    <row r="7062" spans="1:4" x14ac:dyDescent="0.3">
      <c r="A7062" s="151">
        <v>97017</v>
      </c>
      <c r="B7062" s="151" t="s">
        <v>13900</v>
      </c>
      <c r="C7062" s="151" t="s">
        <v>31</v>
      </c>
      <c r="D7062" s="152" t="s">
        <v>13901</v>
      </c>
    </row>
    <row r="7063" spans="1:4" x14ac:dyDescent="0.3">
      <c r="A7063" s="151">
        <v>97018</v>
      </c>
      <c r="B7063" s="151" t="s">
        <v>13902</v>
      </c>
      <c r="C7063" s="151" t="s">
        <v>31</v>
      </c>
      <c r="D7063" s="152" t="s">
        <v>13903</v>
      </c>
    </row>
    <row r="7064" spans="1:4" x14ac:dyDescent="0.3">
      <c r="A7064" s="151">
        <v>97031</v>
      </c>
      <c r="B7064" s="151" t="s">
        <v>13904</v>
      </c>
      <c r="C7064" s="151" t="s">
        <v>31</v>
      </c>
      <c r="D7064" s="152" t="s">
        <v>13905</v>
      </c>
    </row>
    <row r="7065" spans="1:4" x14ac:dyDescent="0.3">
      <c r="A7065" s="151">
        <v>97032</v>
      </c>
      <c r="B7065" s="151" t="s">
        <v>13906</v>
      </c>
      <c r="C7065" s="151" t="s">
        <v>31</v>
      </c>
      <c r="D7065" s="152" t="s">
        <v>13907</v>
      </c>
    </row>
    <row r="7066" spans="1:4" x14ac:dyDescent="0.3">
      <c r="A7066" s="151">
        <v>97033</v>
      </c>
      <c r="B7066" s="151" t="s">
        <v>13908</v>
      </c>
      <c r="C7066" s="151" t="s">
        <v>31</v>
      </c>
      <c r="D7066" s="152" t="s">
        <v>13909</v>
      </c>
    </row>
    <row r="7067" spans="1:4" x14ac:dyDescent="0.3">
      <c r="A7067" s="151">
        <v>97034</v>
      </c>
      <c r="B7067" s="151" t="s">
        <v>13910</v>
      </c>
      <c r="C7067" s="151" t="s">
        <v>31</v>
      </c>
      <c r="D7067" s="152" t="s">
        <v>2117</v>
      </c>
    </row>
    <row r="7068" spans="1:4" x14ac:dyDescent="0.3">
      <c r="A7068" s="151">
        <v>97039</v>
      </c>
      <c r="B7068" s="151" t="s">
        <v>13911</v>
      </c>
      <c r="C7068" s="151" t="s">
        <v>2167</v>
      </c>
      <c r="D7068" s="152" t="s">
        <v>13912</v>
      </c>
    </row>
    <row r="7069" spans="1:4" x14ac:dyDescent="0.3">
      <c r="A7069" s="151">
        <v>97040</v>
      </c>
      <c r="B7069" s="151" t="s">
        <v>13913</v>
      </c>
      <c r="C7069" s="151" t="s">
        <v>2167</v>
      </c>
      <c r="D7069" s="152" t="s">
        <v>13743</v>
      </c>
    </row>
    <row r="7070" spans="1:4" x14ac:dyDescent="0.3">
      <c r="A7070" s="151">
        <v>97041</v>
      </c>
      <c r="B7070" s="151" t="s">
        <v>13914</v>
      </c>
      <c r="C7070" s="151" t="s">
        <v>2167</v>
      </c>
      <c r="D7070" s="152" t="s">
        <v>13915</v>
      </c>
    </row>
    <row r="7071" spans="1:4" x14ac:dyDescent="0.3">
      <c r="A7071" s="151">
        <v>97046</v>
      </c>
      <c r="B7071" s="151" t="s">
        <v>13916</v>
      </c>
      <c r="C7071" s="151" t="s">
        <v>2167</v>
      </c>
      <c r="D7071" s="152" t="s">
        <v>3032</v>
      </c>
    </row>
    <row r="7072" spans="1:4" x14ac:dyDescent="0.3">
      <c r="A7072" s="151">
        <v>97047</v>
      </c>
      <c r="B7072" s="151" t="s">
        <v>13917</v>
      </c>
      <c r="C7072" s="151" t="s">
        <v>2167</v>
      </c>
      <c r="D7072" s="152" t="s">
        <v>3658</v>
      </c>
    </row>
    <row r="7073" spans="1:4" x14ac:dyDescent="0.3">
      <c r="A7073" s="151">
        <v>97048</v>
      </c>
      <c r="B7073" s="151" t="s">
        <v>13918</v>
      </c>
      <c r="C7073" s="151" t="s">
        <v>2167</v>
      </c>
      <c r="D7073" s="152" t="s">
        <v>2870</v>
      </c>
    </row>
    <row r="7074" spans="1:4" x14ac:dyDescent="0.3">
      <c r="A7074" s="151">
        <v>97054</v>
      </c>
      <c r="B7074" s="151" t="s">
        <v>13919</v>
      </c>
      <c r="C7074" s="151" t="s">
        <v>26</v>
      </c>
      <c r="D7074" s="152" t="s">
        <v>4278</v>
      </c>
    </row>
    <row r="7075" spans="1:4" x14ac:dyDescent="0.3">
      <c r="A7075" s="151">
        <v>97062</v>
      </c>
      <c r="B7075" s="151" t="s">
        <v>13920</v>
      </c>
      <c r="C7075" s="151" t="s">
        <v>2167</v>
      </c>
      <c r="D7075" s="152" t="s">
        <v>13921</v>
      </c>
    </row>
    <row r="7076" spans="1:4" x14ac:dyDescent="0.3">
      <c r="A7076" s="151">
        <v>97063</v>
      </c>
      <c r="B7076" s="151" t="s">
        <v>859</v>
      </c>
      <c r="C7076" s="151" t="s">
        <v>2167</v>
      </c>
      <c r="D7076" s="152" t="s">
        <v>8740</v>
      </c>
    </row>
    <row r="7077" spans="1:4" x14ac:dyDescent="0.3">
      <c r="A7077" s="151">
        <v>97064</v>
      </c>
      <c r="B7077" s="151" t="s">
        <v>13922</v>
      </c>
      <c r="C7077" s="151" t="s">
        <v>31</v>
      </c>
      <c r="D7077" s="152" t="s">
        <v>13923</v>
      </c>
    </row>
    <row r="7078" spans="1:4" x14ac:dyDescent="0.3">
      <c r="A7078" s="151">
        <v>97065</v>
      </c>
      <c r="B7078" s="151" t="s">
        <v>13924</v>
      </c>
      <c r="C7078" s="151" t="s">
        <v>2203</v>
      </c>
      <c r="D7078" s="152" t="s">
        <v>6066</v>
      </c>
    </row>
    <row r="7079" spans="1:4" x14ac:dyDescent="0.3">
      <c r="A7079" s="151">
        <v>97066</v>
      </c>
      <c r="B7079" s="151" t="s">
        <v>13925</v>
      </c>
      <c r="C7079" s="151" t="s">
        <v>2167</v>
      </c>
      <c r="D7079" s="152" t="s">
        <v>13926</v>
      </c>
    </row>
    <row r="7080" spans="1:4" x14ac:dyDescent="0.3">
      <c r="A7080" s="151">
        <v>97067</v>
      </c>
      <c r="B7080" s="151" t="s">
        <v>13927</v>
      </c>
      <c r="C7080" s="151" t="s">
        <v>31</v>
      </c>
      <c r="D7080" s="152" t="s">
        <v>13928</v>
      </c>
    </row>
    <row r="7081" spans="1:4" x14ac:dyDescent="0.3">
      <c r="A7081" s="151">
        <v>104989</v>
      </c>
      <c r="B7081" s="151" t="s">
        <v>13929</v>
      </c>
      <c r="C7081" s="151" t="s">
        <v>26</v>
      </c>
      <c r="D7081" s="152" t="s">
        <v>8568</v>
      </c>
    </row>
    <row r="7082" spans="1:4" x14ac:dyDescent="0.3">
      <c r="A7082" s="151">
        <v>104990</v>
      </c>
      <c r="B7082" s="151" t="s">
        <v>13930</v>
      </c>
      <c r="C7082" s="151" t="s">
        <v>31</v>
      </c>
      <c r="D7082" s="152" t="s">
        <v>13931</v>
      </c>
    </row>
    <row r="7083" spans="1:4" x14ac:dyDescent="0.3">
      <c r="A7083" s="151">
        <v>105103</v>
      </c>
      <c r="B7083" s="151" t="s">
        <v>13932</v>
      </c>
      <c r="C7083" s="151" t="s">
        <v>31</v>
      </c>
      <c r="D7083" s="152" t="s">
        <v>13933</v>
      </c>
    </row>
    <row r="7084" spans="1:4" x14ac:dyDescent="0.3">
      <c r="A7084" s="151">
        <v>105104</v>
      </c>
      <c r="B7084" s="151" t="s">
        <v>13934</v>
      </c>
      <c r="C7084" s="151" t="s">
        <v>26</v>
      </c>
      <c r="D7084" s="152" t="s">
        <v>13935</v>
      </c>
    </row>
    <row r="7085" spans="1:4" x14ac:dyDescent="0.3">
      <c r="A7085" s="151">
        <v>105105</v>
      </c>
      <c r="B7085" s="151" t="s">
        <v>13936</v>
      </c>
      <c r="C7085" s="151" t="s">
        <v>31</v>
      </c>
      <c r="D7085" s="152" t="s">
        <v>13937</v>
      </c>
    </row>
    <row r="7086" spans="1:4" x14ac:dyDescent="0.3">
      <c r="A7086" s="151">
        <v>105106</v>
      </c>
      <c r="B7086" s="151" t="s">
        <v>13938</v>
      </c>
      <c r="C7086" s="151" t="s">
        <v>26</v>
      </c>
      <c r="D7086" s="152" t="s">
        <v>13939</v>
      </c>
    </row>
    <row r="7087" spans="1:4" x14ac:dyDescent="0.3">
      <c r="A7087" s="151">
        <v>105107</v>
      </c>
      <c r="B7087" s="151" t="s">
        <v>13940</v>
      </c>
      <c r="C7087" s="151" t="s">
        <v>26</v>
      </c>
      <c r="D7087" s="152" t="s">
        <v>13941</v>
      </c>
    </row>
    <row r="7088" spans="1:4" x14ac:dyDescent="0.3">
      <c r="A7088" s="151">
        <v>105110</v>
      </c>
      <c r="B7088" s="151" t="s">
        <v>13942</v>
      </c>
      <c r="C7088" s="151" t="s">
        <v>31</v>
      </c>
      <c r="D7088" s="152" t="s">
        <v>13943</v>
      </c>
    </row>
    <row r="7089" spans="1:4" x14ac:dyDescent="0.3">
      <c r="A7089" s="151">
        <v>105111</v>
      </c>
      <c r="B7089" s="151" t="s">
        <v>13944</v>
      </c>
      <c r="C7089" s="151" t="s">
        <v>26</v>
      </c>
      <c r="D7089" s="152" t="s">
        <v>13945</v>
      </c>
    </row>
    <row r="7090" spans="1:4" x14ac:dyDescent="0.3">
      <c r="A7090" s="151">
        <v>105112</v>
      </c>
      <c r="B7090" s="151" t="s">
        <v>13946</v>
      </c>
      <c r="C7090" s="151" t="s">
        <v>31</v>
      </c>
      <c r="D7090" s="152" t="s">
        <v>13947</v>
      </c>
    </row>
    <row r="7091" spans="1:4" x14ac:dyDescent="0.3">
      <c r="A7091" s="151">
        <v>97621</v>
      </c>
      <c r="B7091" s="151" t="s">
        <v>13948</v>
      </c>
      <c r="C7091" s="151" t="s">
        <v>2203</v>
      </c>
      <c r="D7091" s="152" t="s">
        <v>13949</v>
      </c>
    </row>
    <row r="7092" spans="1:4" x14ac:dyDescent="0.3">
      <c r="A7092" s="151">
        <v>97622</v>
      </c>
      <c r="B7092" s="151" t="s">
        <v>13950</v>
      </c>
      <c r="C7092" s="151" t="s">
        <v>2203</v>
      </c>
      <c r="D7092" s="152" t="s">
        <v>6969</v>
      </c>
    </row>
    <row r="7093" spans="1:4" x14ac:dyDescent="0.3">
      <c r="A7093" s="151">
        <v>97623</v>
      </c>
      <c r="B7093" s="151" t="s">
        <v>13951</v>
      </c>
      <c r="C7093" s="151" t="s">
        <v>2203</v>
      </c>
      <c r="D7093" s="152" t="s">
        <v>13952</v>
      </c>
    </row>
    <row r="7094" spans="1:4" x14ac:dyDescent="0.3">
      <c r="A7094" s="151">
        <v>97624</v>
      </c>
      <c r="B7094" s="151" t="s">
        <v>13953</v>
      </c>
      <c r="C7094" s="151" t="s">
        <v>2203</v>
      </c>
      <c r="D7094" s="152" t="s">
        <v>13954</v>
      </c>
    </row>
    <row r="7095" spans="1:4" x14ac:dyDescent="0.3">
      <c r="A7095" s="151">
        <v>97625</v>
      </c>
      <c r="B7095" s="151" t="s">
        <v>13955</v>
      </c>
      <c r="C7095" s="151" t="s">
        <v>2203</v>
      </c>
      <c r="D7095" s="152" t="s">
        <v>12675</v>
      </c>
    </row>
    <row r="7096" spans="1:4" x14ac:dyDescent="0.3">
      <c r="A7096" s="151">
        <v>97626</v>
      </c>
      <c r="B7096" s="151" t="s">
        <v>13956</v>
      </c>
      <c r="C7096" s="151" t="s">
        <v>2203</v>
      </c>
      <c r="D7096" s="152" t="s">
        <v>13957</v>
      </c>
    </row>
    <row r="7097" spans="1:4" x14ac:dyDescent="0.3">
      <c r="A7097" s="151">
        <v>97627</v>
      </c>
      <c r="B7097" s="151" t="s">
        <v>13958</v>
      </c>
      <c r="C7097" s="151" t="s">
        <v>2203</v>
      </c>
      <c r="D7097" s="152" t="s">
        <v>13959</v>
      </c>
    </row>
    <row r="7098" spans="1:4" x14ac:dyDescent="0.3">
      <c r="A7098" s="151">
        <v>97628</v>
      </c>
      <c r="B7098" s="151" t="s">
        <v>13960</v>
      </c>
      <c r="C7098" s="151" t="s">
        <v>2203</v>
      </c>
      <c r="D7098" s="152" t="s">
        <v>13961</v>
      </c>
    </row>
    <row r="7099" spans="1:4" x14ac:dyDescent="0.3">
      <c r="A7099" s="151">
        <v>97629</v>
      </c>
      <c r="B7099" s="151" t="s">
        <v>13962</v>
      </c>
      <c r="C7099" s="151" t="s">
        <v>2203</v>
      </c>
      <c r="D7099" s="152" t="s">
        <v>13963</v>
      </c>
    </row>
    <row r="7100" spans="1:4" x14ac:dyDescent="0.3">
      <c r="A7100" s="151">
        <v>97631</v>
      </c>
      <c r="B7100" s="151" t="s">
        <v>13964</v>
      </c>
      <c r="C7100" s="151" t="s">
        <v>2167</v>
      </c>
      <c r="D7100" s="152" t="s">
        <v>13965</v>
      </c>
    </row>
    <row r="7101" spans="1:4" x14ac:dyDescent="0.3">
      <c r="A7101" s="151">
        <v>97632</v>
      </c>
      <c r="B7101" s="151" t="s">
        <v>13966</v>
      </c>
      <c r="C7101" s="151" t="s">
        <v>31</v>
      </c>
      <c r="D7101" s="152" t="s">
        <v>3531</v>
      </c>
    </row>
    <row r="7102" spans="1:4" x14ac:dyDescent="0.3">
      <c r="A7102" s="151">
        <v>97633</v>
      </c>
      <c r="B7102" s="151" t="s">
        <v>13967</v>
      </c>
      <c r="C7102" s="151" t="s">
        <v>2167</v>
      </c>
      <c r="D7102" s="152" t="s">
        <v>13968</v>
      </c>
    </row>
    <row r="7103" spans="1:4" x14ac:dyDescent="0.3">
      <c r="A7103" s="151">
        <v>97634</v>
      </c>
      <c r="B7103" s="151" t="s">
        <v>13969</v>
      </c>
      <c r="C7103" s="151" t="s">
        <v>2167</v>
      </c>
      <c r="D7103" s="152" t="s">
        <v>13970</v>
      </c>
    </row>
    <row r="7104" spans="1:4" x14ac:dyDescent="0.3">
      <c r="A7104" s="151">
        <v>97635</v>
      </c>
      <c r="B7104" s="151" t="s">
        <v>13971</v>
      </c>
      <c r="C7104" s="151" t="s">
        <v>2167</v>
      </c>
      <c r="D7104" s="152" t="s">
        <v>8328</v>
      </c>
    </row>
    <row r="7105" spans="1:4" x14ac:dyDescent="0.3">
      <c r="A7105" s="151">
        <v>97636</v>
      </c>
      <c r="B7105" s="151" t="s">
        <v>13972</v>
      </c>
      <c r="C7105" s="151" t="s">
        <v>2167</v>
      </c>
      <c r="D7105" s="152" t="s">
        <v>7885</v>
      </c>
    </row>
    <row r="7106" spans="1:4" x14ac:dyDescent="0.3">
      <c r="A7106" s="151">
        <v>97637</v>
      </c>
      <c r="B7106" s="151" t="s">
        <v>13973</v>
      </c>
      <c r="C7106" s="151" t="s">
        <v>2167</v>
      </c>
      <c r="D7106" s="152" t="s">
        <v>13974</v>
      </c>
    </row>
    <row r="7107" spans="1:4" x14ac:dyDescent="0.3">
      <c r="A7107" s="151">
        <v>97638</v>
      </c>
      <c r="B7107" s="151" t="s">
        <v>13975</v>
      </c>
      <c r="C7107" s="151" t="s">
        <v>2167</v>
      </c>
      <c r="D7107" s="152" t="s">
        <v>9790</v>
      </c>
    </row>
    <row r="7108" spans="1:4" x14ac:dyDescent="0.3">
      <c r="A7108" s="151">
        <v>97639</v>
      </c>
      <c r="B7108" s="151" t="s">
        <v>13976</v>
      </c>
      <c r="C7108" s="151" t="s">
        <v>2167</v>
      </c>
      <c r="D7108" s="152" t="s">
        <v>13977</v>
      </c>
    </row>
    <row r="7109" spans="1:4" x14ac:dyDescent="0.3">
      <c r="A7109" s="151">
        <v>97640</v>
      </c>
      <c r="B7109" s="151" t="s">
        <v>13978</v>
      </c>
      <c r="C7109" s="151" t="s">
        <v>2167</v>
      </c>
      <c r="D7109" s="152" t="s">
        <v>12155</v>
      </c>
    </row>
    <row r="7110" spans="1:4" x14ac:dyDescent="0.3">
      <c r="A7110" s="151">
        <v>97641</v>
      </c>
      <c r="B7110" s="151" t="s">
        <v>13979</v>
      </c>
      <c r="C7110" s="151" t="s">
        <v>2167</v>
      </c>
      <c r="D7110" s="152" t="s">
        <v>13980</v>
      </c>
    </row>
    <row r="7111" spans="1:4" x14ac:dyDescent="0.3">
      <c r="A7111" s="151">
        <v>97642</v>
      </c>
      <c r="B7111" s="151" t="s">
        <v>13981</v>
      </c>
      <c r="C7111" s="151" t="s">
        <v>2167</v>
      </c>
      <c r="D7111" s="152" t="s">
        <v>13888</v>
      </c>
    </row>
    <row r="7112" spans="1:4" x14ac:dyDescent="0.3">
      <c r="A7112" s="151">
        <v>97643</v>
      </c>
      <c r="B7112" s="151" t="s">
        <v>13982</v>
      </c>
      <c r="C7112" s="151" t="s">
        <v>2167</v>
      </c>
      <c r="D7112" s="152" t="s">
        <v>13983</v>
      </c>
    </row>
    <row r="7113" spans="1:4" x14ac:dyDescent="0.3">
      <c r="A7113" s="151">
        <v>97644</v>
      </c>
      <c r="B7113" s="151" t="s">
        <v>13984</v>
      </c>
      <c r="C7113" s="151" t="s">
        <v>2167</v>
      </c>
      <c r="D7113" s="152" t="s">
        <v>13985</v>
      </c>
    </row>
    <row r="7114" spans="1:4" x14ac:dyDescent="0.3">
      <c r="A7114" s="151">
        <v>97645</v>
      </c>
      <c r="B7114" s="151" t="s">
        <v>13986</v>
      </c>
      <c r="C7114" s="151" t="s">
        <v>2167</v>
      </c>
      <c r="D7114" s="152" t="s">
        <v>13987</v>
      </c>
    </row>
    <row r="7115" spans="1:4" x14ac:dyDescent="0.3">
      <c r="A7115" s="151">
        <v>97647</v>
      </c>
      <c r="B7115" s="151" t="s">
        <v>13988</v>
      </c>
      <c r="C7115" s="151" t="s">
        <v>2167</v>
      </c>
      <c r="D7115" s="152" t="s">
        <v>13989</v>
      </c>
    </row>
    <row r="7116" spans="1:4" x14ac:dyDescent="0.3">
      <c r="A7116" s="151">
        <v>97648</v>
      </c>
      <c r="B7116" s="151" t="s">
        <v>13990</v>
      </c>
      <c r="C7116" s="151" t="s">
        <v>2167</v>
      </c>
      <c r="D7116" s="152" t="s">
        <v>13991</v>
      </c>
    </row>
    <row r="7117" spans="1:4" x14ac:dyDescent="0.3">
      <c r="A7117" s="151">
        <v>97649</v>
      </c>
      <c r="B7117" s="151" t="s">
        <v>13992</v>
      </c>
      <c r="C7117" s="151" t="s">
        <v>2167</v>
      </c>
      <c r="D7117" s="152" t="s">
        <v>13993</v>
      </c>
    </row>
    <row r="7118" spans="1:4" x14ac:dyDescent="0.3">
      <c r="A7118" s="151">
        <v>97650</v>
      </c>
      <c r="B7118" s="151" t="s">
        <v>13994</v>
      </c>
      <c r="C7118" s="151" t="s">
        <v>2167</v>
      </c>
      <c r="D7118" s="152" t="s">
        <v>1216</v>
      </c>
    </row>
    <row r="7119" spans="1:4" x14ac:dyDescent="0.3">
      <c r="A7119" s="151">
        <v>97651</v>
      </c>
      <c r="B7119" s="151" t="s">
        <v>13995</v>
      </c>
      <c r="C7119" s="151" t="s">
        <v>26</v>
      </c>
      <c r="D7119" s="152" t="s">
        <v>13996</v>
      </c>
    </row>
    <row r="7120" spans="1:4" x14ac:dyDescent="0.3">
      <c r="A7120" s="151">
        <v>97652</v>
      </c>
      <c r="B7120" s="151" t="s">
        <v>13997</v>
      </c>
      <c r="C7120" s="151" t="s">
        <v>26</v>
      </c>
      <c r="D7120" s="152" t="s">
        <v>1402</v>
      </c>
    </row>
    <row r="7121" spans="1:4" x14ac:dyDescent="0.3">
      <c r="A7121" s="151">
        <v>97653</v>
      </c>
      <c r="B7121" s="151" t="s">
        <v>13998</v>
      </c>
      <c r="C7121" s="151" t="s">
        <v>26</v>
      </c>
      <c r="D7121" s="152" t="s">
        <v>13999</v>
      </c>
    </row>
    <row r="7122" spans="1:4" x14ac:dyDescent="0.3">
      <c r="A7122" s="151">
        <v>97654</v>
      </c>
      <c r="B7122" s="151" t="s">
        <v>14000</v>
      </c>
      <c r="C7122" s="151" t="s">
        <v>26</v>
      </c>
      <c r="D7122" s="152" t="s">
        <v>14001</v>
      </c>
    </row>
    <row r="7123" spans="1:4" x14ac:dyDescent="0.3">
      <c r="A7123" s="151">
        <v>97655</v>
      </c>
      <c r="B7123" s="151" t="s">
        <v>14002</v>
      </c>
      <c r="C7123" s="151" t="s">
        <v>2167</v>
      </c>
      <c r="D7123" s="152" t="s">
        <v>14003</v>
      </c>
    </row>
    <row r="7124" spans="1:4" x14ac:dyDescent="0.3">
      <c r="A7124" s="151">
        <v>97656</v>
      </c>
      <c r="B7124" s="151" t="s">
        <v>14004</v>
      </c>
      <c r="C7124" s="151" t="s">
        <v>26</v>
      </c>
      <c r="D7124" s="152" t="s">
        <v>14005</v>
      </c>
    </row>
    <row r="7125" spans="1:4" x14ac:dyDescent="0.3">
      <c r="A7125" s="151">
        <v>97657</v>
      </c>
      <c r="B7125" s="151" t="s">
        <v>14006</v>
      </c>
      <c r="C7125" s="151" t="s">
        <v>26</v>
      </c>
      <c r="D7125" s="152" t="s">
        <v>14007</v>
      </c>
    </row>
    <row r="7126" spans="1:4" x14ac:dyDescent="0.3">
      <c r="A7126" s="151">
        <v>97658</v>
      </c>
      <c r="B7126" s="151" t="s">
        <v>14008</v>
      </c>
      <c r="C7126" s="151" t="s">
        <v>26</v>
      </c>
      <c r="D7126" s="152" t="s">
        <v>14009</v>
      </c>
    </row>
    <row r="7127" spans="1:4" x14ac:dyDescent="0.3">
      <c r="A7127" s="151">
        <v>97659</v>
      </c>
      <c r="B7127" s="151" t="s">
        <v>14010</v>
      </c>
      <c r="C7127" s="151" t="s">
        <v>26</v>
      </c>
      <c r="D7127" s="152" t="s">
        <v>14011</v>
      </c>
    </row>
    <row r="7128" spans="1:4" x14ac:dyDescent="0.3">
      <c r="A7128" s="151">
        <v>97660</v>
      </c>
      <c r="B7128" s="151" t="s">
        <v>14012</v>
      </c>
      <c r="C7128" s="151" t="s">
        <v>26</v>
      </c>
      <c r="D7128" s="152" t="s">
        <v>3526</v>
      </c>
    </row>
    <row r="7129" spans="1:4" x14ac:dyDescent="0.3">
      <c r="A7129" s="151">
        <v>97661</v>
      </c>
      <c r="B7129" s="151" t="s">
        <v>14013</v>
      </c>
      <c r="C7129" s="151" t="s">
        <v>31</v>
      </c>
      <c r="D7129" s="152" t="s">
        <v>2969</v>
      </c>
    </row>
    <row r="7130" spans="1:4" x14ac:dyDescent="0.3">
      <c r="A7130" s="151">
        <v>97662</v>
      </c>
      <c r="B7130" s="151" t="s">
        <v>14014</v>
      </c>
      <c r="C7130" s="151" t="s">
        <v>31</v>
      </c>
      <c r="D7130" s="152" t="s">
        <v>2563</v>
      </c>
    </row>
    <row r="7131" spans="1:4" x14ac:dyDescent="0.3">
      <c r="A7131" s="151">
        <v>97663</v>
      </c>
      <c r="B7131" s="151" t="s">
        <v>14015</v>
      </c>
      <c r="C7131" s="151" t="s">
        <v>26</v>
      </c>
      <c r="D7131" s="152" t="s">
        <v>11710</v>
      </c>
    </row>
    <row r="7132" spans="1:4" x14ac:dyDescent="0.3">
      <c r="A7132" s="151">
        <v>97664</v>
      </c>
      <c r="B7132" s="151" t="s">
        <v>14016</v>
      </c>
      <c r="C7132" s="151" t="s">
        <v>26</v>
      </c>
      <c r="D7132" s="152" t="s">
        <v>14017</v>
      </c>
    </row>
    <row r="7133" spans="1:4" x14ac:dyDescent="0.3">
      <c r="A7133" s="151">
        <v>97665</v>
      </c>
      <c r="B7133" s="151" t="s">
        <v>14018</v>
      </c>
      <c r="C7133" s="151" t="s">
        <v>26</v>
      </c>
      <c r="D7133" s="152" t="s">
        <v>14019</v>
      </c>
    </row>
    <row r="7134" spans="1:4" x14ac:dyDescent="0.3">
      <c r="A7134" s="151">
        <v>97666</v>
      </c>
      <c r="B7134" s="151" t="s">
        <v>14020</v>
      </c>
      <c r="C7134" s="151" t="s">
        <v>26</v>
      </c>
      <c r="D7134" s="152" t="s">
        <v>2643</v>
      </c>
    </row>
    <row r="7135" spans="1:4" x14ac:dyDescent="0.3">
      <c r="A7135" s="151">
        <v>104789</v>
      </c>
      <c r="B7135" s="151" t="s">
        <v>14021</v>
      </c>
      <c r="C7135" s="151" t="s">
        <v>2203</v>
      </c>
      <c r="D7135" s="152" t="s">
        <v>14022</v>
      </c>
    </row>
    <row r="7136" spans="1:4" x14ac:dyDescent="0.3">
      <c r="A7136" s="151">
        <v>104790</v>
      </c>
      <c r="B7136" s="151" t="s">
        <v>14023</v>
      </c>
      <c r="C7136" s="151" t="s">
        <v>2203</v>
      </c>
      <c r="D7136" s="152" t="s">
        <v>14024</v>
      </c>
    </row>
    <row r="7137" spans="1:4" x14ac:dyDescent="0.3">
      <c r="A7137" s="151">
        <v>104791</v>
      </c>
      <c r="B7137" s="151" t="s">
        <v>14025</v>
      </c>
      <c r="C7137" s="151" t="s">
        <v>2167</v>
      </c>
      <c r="D7137" s="152" t="s">
        <v>14026</v>
      </c>
    </row>
    <row r="7138" spans="1:4" x14ac:dyDescent="0.3">
      <c r="A7138" s="151">
        <v>104792</v>
      </c>
      <c r="B7138" s="151" t="s">
        <v>14027</v>
      </c>
      <c r="C7138" s="151" t="s">
        <v>31</v>
      </c>
      <c r="D7138" s="152" t="s">
        <v>3114</v>
      </c>
    </row>
    <row r="7139" spans="1:4" x14ac:dyDescent="0.3">
      <c r="A7139" s="151">
        <v>104793</v>
      </c>
      <c r="B7139" s="151" t="s">
        <v>14028</v>
      </c>
      <c r="C7139" s="151" t="s">
        <v>31</v>
      </c>
      <c r="D7139" s="152" t="s">
        <v>2650</v>
      </c>
    </row>
    <row r="7140" spans="1:4" x14ac:dyDescent="0.3">
      <c r="A7140" s="151">
        <v>104794</v>
      </c>
      <c r="B7140" s="151" t="s">
        <v>14029</v>
      </c>
      <c r="C7140" s="151" t="s">
        <v>31</v>
      </c>
      <c r="D7140" s="152" t="s">
        <v>14030</v>
      </c>
    </row>
    <row r="7141" spans="1:4" x14ac:dyDescent="0.3">
      <c r="A7141" s="151">
        <v>104795</v>
      </c>
      <c r="B7141" s="151" t="s">
        <v>14031</v>
      </c>
      <c r="C7141" s="151" t="s">
        <v>31</v>
      </c>
      <c r="D7141" s="152" t="s">
        <v>14032</v>
      </c>
    </row>
    <row r="7142" spans="1:4" x14ac:dyDescent="0.3">
      <c r="A7142" s="151">
        <v>104796</v>
      </c>
      <c r="B7142" s="151" t="s">
        <v>14033</v>
      </c>
      <c r="C7142" s="151" t="s">
        <v>31</v>
      </c>
      <c r="D7142" s="152" t="s">
        <v>12629</v>
      </c>
    </row>
    <row r="7143" spans="1:4" x14ac:dyDescent="0.3">
      <c r="A7143" s="151">
        <v>104797</v>
      </c>
      <c r="B7143" s="151" t="s">
        <v>14034</v>
      </c>
      <c r="C7143" s="151" t="s">
        <v>31</v>
      </c>
      <c r="D7143" s="152" t="s">
        <v>1280</v>
      </c>
    </row>
    <row r="7144" spans="1:4" x14ac:dyDescent="0.3">
      <c r="A7144" s="151">
        <v>104798</v>
      </c>
      <c r="B7144" s="151" t="s">
        <v>14035</v>
      </c>
      <c r="C7144" s="151" t="s">
        <v>26</v>
      </c>
      <c r="D7144" s="152" t="s">
        <v>2392</v>
      </c>
    </row>
    <row r="7145" spans="1:4" x14ac:dyDescent="0.3">
      <c r="A7145" s="151">
        <v>104799</v>
      </c>
      <c r="B7145" s="151" t="s">
        <v>14036</v>
      </c>
      <c r="C7145" s="151" t="s">
        <v>2167</v>
      </c>
      <c r="D7145" s="152" t="s">
        <v>6877</v>
      </c>
    </row>
    <row r="7146" spans="1:4" x14ac:dyDescent="0.3">
      <c r="A7146" s="151">
        <v>104800</v>
      </c>
      <c r="B7146" s="151" t="s">
        <v>14037</v>
      </c>
      <c r="C7146" s="151" t="s">
        <v>31</v>
      </c>
      <c r="D7146" s="152" t="s">
        <v>1218</v>
      </c>
    </row>
    <row r="7147" spans="1:4" x14ac:dyDescent="0.3">
      <c r="A7147" s="151">
        <v>104801</v>
      </c>
      <c r="B7147" s="151" t="s">
        <v>14038</v>
      </c>
      <c r="C7147" s="151" t="s">
        <v>2167</v>
      </c>
      <c r="D7147" s="152" t="s">
        <v>8690</v>
      </c>
    </row>
    <row r="7148" spans="1:4" x14ac:dyDescent="0.3">
      <c r="A7148" s="151">
        <v>104802</v>
      </c>
      <c r="B7148" s="151" t="s">
        <v>14039</v>
      </c>
      <c r="C7148" s="151" t="s">
        <v>2167</v>
      </c>
      <c r="D7148" s="152" t="s">
        <v>3030</v>
      </c>
    </row>
    <row r="7149" spans="1:4" x14ac:dyDescent="0.3">
      <c r="A7149" s="151">
        <v>104803</v>
      </c>
      <c r="B7149" s="151" t="s">
        <v>14040</v>
      </c>
      <c r="C7149" s="151" t="s">
        <v>31</v>
      </c>
      <c r="D7149" s="152" t="s">
        <v>11496</v>
      </c>
    </row>
    <row r="7150" spans="1:4" x14ac:dyDescent="0.3">
      <c r="A7150" s="151">
        <v>95967</v>
      </c>
      <c r="B7150" s="151" t="s">
        <v>14041</v>
      </c>
      <c r="C7150" s="151" t="s">
        <v>223</v>
      </c>
      <c r="D7150" s="152" t="s">
        <v>14042</v>
      </c>
    </row>
    <row r="7151" spans="1:4" x14ac:dyDescent="0.3">
      <c r="A7151" s="151">
        <v>99059</v>
      </c>
      <c r="B7151" s="151" t="s">
        <v>650</v>
      </c>
      <c r="C7151" s="151" t="s">
        <v>31</v>
      </c>
      <c r="D7151" s="152" t="s">
        <v>14043</v>
      </c>
    </row>
    <row r="7152" spans="1:4" x14ac:dyDescent="0.3">
      <c r="A7152" s="151">
        <v>99060</v>
      </c>
      <c r="B7152" s="151" t="s">
        <v>14044</v>
      </c>
      <c r="C7152" s="151" t="s">
        <v>26</v>
      </c>
      <c r="D7152" s="152" t="s">
        <v>14045</v>
      </c>
    </row>
    <row r="7153" spans="1:4" x14ac:dyDescent="0.3">
      <c r="A7153" s="151">
        <v>99061</v>
      </c>
      <c r="B7153" s="151" t="s">
        <v>14046</v>
      </c>
      <c r="C7153" s="151" t="s">
        <v>26</v>
      </c>
      <c r="D7153" s="152" t="s">
        <v>14047</v>
      </c>
    </row>
    <row r="7154" spans="1:4" x14ac:dyDescent="0.3">
      <c r="A7154" s="151">
        <v>99062</v>
      </c>
      <c r="B7154" s="151" t="s">
        <v>14048</v>
      </c>
      <c r="C7154" s="151" t="s">
        <v>26</v>
      </c>
      <c r="D7154" s="152" t="s">
        <v>2995</v>
      </c>
    </row>
    <row r="7155" spans="1:4" x14ac:dyDescent="0.3">
      <c r="A7155" s="151">
        <v>99063</v>
      </c>
      <c r="B7155" s="151" t="s">
        <v>14049</v>
      </c>
      <c r="C7155" s="151" t="s">
        <v>31</v>
      </c>
      <c r="D7155" s="152" t="s">
        <v>14050</v>
      </c>
    </row>
    <row r="7156" spans="1:4" x14ac:dyDescent="0.3">
      <c r="A7156" s="151">
        <v>105007</v>
      </c>
      <c r="B7156" s="151" t="s">
        <v>14051</v>
      </c>
      <c r="C7156" s="151" t="s">
        <v>26</v>
      </c>
      <c r="D7156" s="152" t="s">
        <v>7910</v>
      </c>
    </row>
    <row r="7157" spans="1:4" x14ac:dyDescent="0.3">
      <c r="A7157" s="151">
        <v>105009</v>
      </c>
      <c r="B7157" s="151" t="s">
        <v>14052</v>
      </c>
      <c r="C7157" s="151" t="s">
        <v>31</v>
      </c>
      <c r="D7157" s="152" t="s">
        <v>14053</v>
      </c>
    </row>
    <row r="7158" spans="1:4" x14ac:dyDescent="0.3">
      <c r="A7158" s="151">
        <v>105011</v>
      </c>
      <c r="B7158" s="151" t="s">
        <v>14054</v>
      </c>
      <c r="C7158" s="151" t="s">
        <v>31</v>
      </c>
      <c r="D7158" s="152" t="s">
        <v>2723</v>
      </c>
    </row>
    <row r="7159" spans="1:4" x14ac:dyDescent="0.3">
      <c r="A7159" s="151">
        <v>93588</v>
      </c>
      <c r="B7159" s="151" t="s">
        <v>14055</v>
      </c>
      <c r="C7159" s="151" t="s">
        <v>13735</v>
      </c>
      <c r="D7159" s="152" t="s">
        <v>14056</v>
      </c>
    </row>
    <row r="7160" spans="1:4" x14ac:dyDescent="0.3">
      <c r="A7160" s="151">
        <v>93589</v>
      </c>
      <c r="B7160" s="151" t="s">
        <v>14057</v>
      </c>
      <c r="C7160" s="151" t="s">
        <v>13735</v>
      </c>
      <c r="D7160" s="152" t="s">
        <v>14058</v>
      </c>
    </row>
    <row r="7161" spans="1:4" x14ac:dyDescent="0.3">
      <c r="A7161" s="151">
        <v>93590</v>
      </c>
      <c r="B7161" s="151" t="s">
        <v>14059</v>
      </c>
      <c r="C7161" s="151" t="s">
        <v>13735</v>
      </c>
      <c r="D7161" s="152" t="s">
        <v>14060</v>
      </c>
    </row>
    <row r="7162" spans="1:4" x14ac:dyDescent="0.3">
      <c r="A7162" s="151">
        <v>93591</v>
      </c>
      <c r="B7162" s="151" t="s">
        <v>14061</v>
      </c>
      <c r="C7162" s="151" t="s">
        <v>13735</v>
      </c>
      <c r="D7162" s="152" t="s">
        <v>1613</v>
      </c>
    </row>
    <row r="7163" spans="1:4" x14ac:dyDescent="0.3">
      <c r="A7163" s="151">
        <v>93592</v>
      </c>
      <c r="B7163" s="151" t="s">
        <v>14062</v>
      </c>
      <c r="C7163" s="151" t="s">
        <v>13735</v>
      </c>
      <c r="D7163" s="152" t="s">
        <v>14063</v>
      </c>
    </row>
    <row r="7164" spans="1:4" x14ac:dyDescent="0.3">
      <c r="A7164" s="151">
        <v>93593</v>
      </c>
      <c r="B7164" s="151" t="s">
        <v>14064</v>
      </c>
      <c r="C7164" s="151" t="s">
        <v>13735</v>
      </c>
      <c r="D7164" s="152" t="s">
        <v>3038</v>
      </c>
    </row>
    <row r="7165" spans="1:4" x14ac:dyDescent="0.3">
      <c r="A7165" s="151">
        <v>93594</v>
      </c>
      <c r="B7165" s="151" t="s">
        <v>14065</v>
      </c>
      <c r="C7165" s="151" t="s">
        <v>11857</v>
      </c>
      <c r="D7165" s="152" t="s">
        <v>14066</v>
      </c>
    </row>
    <row r="7166" spans="1:4" x14ac:dyDescent="0.3">
      <c r="A7166" s="151">
        <v>93595</v>
      </c>
      <c r="B7166" s="151" t="s">
        <v>14067</v>
      </c>
      <c r="C7166" s="151" t="s">
        <v>11857</v>
      </c>
      <c r="D7166" s="152" t="s">
        <v>3512</v>
      </c>
    </row>
    <row r="7167" spans="1:4" x14ac:dyDescent="0.3">
      <c r="A7167" s="151">
        <v>93596</v>
      </c>
      <c r="B7167" s="151" t="s">
        <v>14068</v>
      </c>
      <c r="C7167" s="151" t="s">
        <v>11857</v>
      </c>
      <c r="D7167" s="152" t="s">
        <v>13776</v>
      </c>
    </row>
    <row r="7168" spans="1:4" x14ac:dyDescent="0.3">
      <c r="A7168" s="151">
        <v>93597</v>
      </c>
      <c r="B7168" s="151" t="s">
        <v>14069</v>
      </c>
      <c r="C7168" s="151" t="s">
        <v>11857</v>
      </c>
      <c r="D7168" s="152" t="s">
        <v>14070</v>
      </c>
    </row>
    <row r="7169" spans="1:4" x14ac:dyDescent="0.3">
      <c r="A7169" s="151">
        <v>93598</v>
      </c>
      <c r="B7169" s="151" t="s">
        <v>14071</v>
      </c>
      <c r="C7169" s="151" t="s">
        <v>11857</v>
      </c>
      <c r="D7169" s="152" t="s">
        <v>3681</v>
      </c>
    </row>
    <row r="7170" spans="1:4" x14ac:dyDescent="0.3">
      <c r="A7170" s="151">
        <v>93599</v>
      </c>
      <c r="B7170" s="151" t="s">
        <v>14072</v>
      </c>
      <c r="C7170" s="151" t="s">
        <v>11857</v>
      </c>
      <c r="D7170" s="152" t="s">
        <v>3483</v>
      </c>
    </row>
    <row r="7171" spans="1:4" x14ac:dyDescent="0.3">
      <c r="A7171" s="151">
        <v>95425</v>
      </c>
      <c r="B7171" s="151" t="s">
        <v>14073</v>
      </c>
      <c r="C7171" s="151" t="s">
        <v>13735</v>
      </c>
      <c r="D7171" s="152" t="s">
        <v>11500</v>
      </c>
    </row>
    <row r="7172" spans="1:4" x14ac:dyDescent="0.3">
      <c r="A7172" s="151">
        <v>95426</v>
      </c>
      <c r="B7172" s="151" t="s">
        <v>14074</v>
      </c>
      <c r="C7172" s="151" t="s">
        <v>13735</v>
      </c>
      <c r="D7172" s="152" t="s">
        <v>3181</v>
      </c>
    </row>
    <row r="7173" spans="1:4" x14ac:dyDescent="0.3">
      <c r="A7173" s="151">
        <v>95427</v>
      </c>
      <c r="B7173" s="151" t="s">
        <v>14075</v>
      </c>
      <c r="C7173" s="151" t="s">
        <v>13735</v>
      </c>
      <c r="D7173" s="152" t="s">
        <v>3418</v>
      </c>
    </row>
    <row r="7174" spans="1:4" x14ac:dyDescent="0.3">
      <c r="A7174" s="151">
        <v>95428</v>
      </c>
      <c r="B7174" s="151" t="s">
        <v>14076</v>
      </c>
      <c r="C7174" s="151" t="s">
        <v>11857</v>
      </c>
      <c r="D7174" s="152" t="s">
        <v>2577</v>
      </c>
    </row>
    <row r="7175" spans="1:4" x14ac:dyDescent="0.3">
      <c r="A7175" s="151">
        <v>95429</v>
      </c>
      <c r="B7175" s="151" t="s">
        <v>14077</v>
      </c>
      <c r="C7175" s="151" t="s">
        <v>11857</v>
      </c>
      <c r="D7175" s="152" t="s">
        <v>14078</v>
      </c>
    </row>
    <row r="7176" spans="1:4" x14ac:dyDescent="0.3">
      <c r="A7176" s="151">
        <v>95430</v>
      </c>
      <c r="B7176" s="151" t="s">
        <v>14079</v>
      </c>
      <c r="C7176" s="151" t="s">
        <v>11857</v>
      </c>
      <c r="D7176" s="152" t="s">
        <v>12151</v>
      </c>
    </row>
    <row r="7177" spans="1:4" x14ac:dyDescent="0.3">
      <c r="A7177" s="151">
        <v>95875</v>
      </c>
      <c r="B7177" s="151" t="s">
        <v>14080</v>
      </c>
      <c r="C7177" s="151" t="s">
        <v>13735</v>
      </c>
      <c r="D7177" s="152" t="s">
        <v>14081</v>
      </c>
    </row>
    <row r="7178" spans="1:4" x14ac:dyDescent="0.3">
      <c r="A7178" s="151">
        <v>95876</v>
      </c>
      <c r="B7178" s="151" t="s">
        <v>14082</v>
      </c>
      <c r="C7178" s="151" t="s">
        <v>13735</v>
      </c>
      <c r="D7178" s="152" t="s">
        <v>14083</v>
      </c>
    </row>
    <row r="7179" spans="1:4" x14ac:dyDescent="0.3">
      <c r="A7179" s="151">
        <v>95877</v>
      </c>
      <c r="B7179" s="151" t="s">
        <v>14084</v>
      </c>
      <c r="C7179" s="151" t="s">
        <v>13735</v>
      </c>
      <c r="D7179" s="152" t="s">
        <v>12155</v>
      </c>
    </row>
    <row r="7180" spans="1:4" x14ac:dyDescent="0.3">
      <c r="A7180" s="151">
        <v>95878</v>
      </c>
      <c r="B7180" s="151" t="s">
        <v>14085</v>
      </c>
      <c r="C7180" s="151" t="s">
        <v>11857</v>
      </c>
      <c r="D7180" s="152" t="s">
        <v>3112</v>
      </c>
    </row>
    <row r="7181" spans="1:4" x14ac:dyDescent="0.3">
      <c r="A7181" s="151">
        <v>95879</v>
      </c>
      <c r="B7181" s="151" t="s">
        <v>14086</v>
      </c>
      <c r="C7181" s="151" t="s">
        <v>11857</v>
      </c>
      <c r="D7181" s="152" t="s">
        <v>2671</v>
      </c>
    </row>
    <row r="7182" spans="1:4" x14ac:dyDescent="0.3">
      <c r="A7182" s="151">
        <v>95880</v>
      </c>
      <c r="B7182" s="151" t="s">
        <v>14087</v>
      </c>
      <c r="C7182" s="151" t="s">
        <v>11857</v>
      </c>
      <c r="D7182" s="152" t="s">
        <v>2579</v>
      </c>
    </row>
    <row r="7183" spans="1:4" x14ac:dyDescent="0.3">
      <c r="A7183" s="151">
        <v>97912</v>
      </c>
      <c r="B7183" s="151" t="s">
        <v>14088</v>
      </c>
      <c r="C7183" s="151" t="s">
        <v>13735</v>
      </c>
      <c r="D7183" s="152" t="s">
        <v>14089</v>
      </c>
    </row>
    <row r="7184" spans="1:4" x14ac:dyDescent="0.3">
      <c r="A7184" s="151">
        <v>97913</v>
      </c>
      <c r="B7184" s="151" t="s">
        <v>14090</v>
      </c>
      <c r="C7184" s="151" t="s">
        <v>13735</v>
      </c>
      <c r="D7184" s="152" t="s">
        <v>14091</v>
      </c>
    </row>
    <row r="7185" spans="1:4" x14ac:dyDescent="0.3">
      <c r="A7185" s="151">
        <v>97914</v>
      </c>
      <c r="B7185" s="151" t="s">
        <v>14092</v>
      </c>
      <c r="C7185" s="151" t="s">
        <v>13735</v>
      </c>
      <c r="D7185" s="152" t="s">
        <v>7716</v>
      </c>
    </row>
    <row r="7186" spans="1:4" x14ac:dyDescent="0.3">
      <c r="A7186" s="151">
        <v>97915</v>
      </c>
      <c r="B7186" s="151" t="s">
        <v>14093</v>
      </c>
      <c r="C7186" s="151" t="s">
        <v>13735</v>
      </c>
      <c r="D7186" s="152" t="s">
        <v>2495</v>
      </c>
    </row>
    <row r="7187" spans="1:4" x14ac:dyDescent="0.3">
      <c r="A7187" s="151">
        <v>100937</v>
      </c>
      <c r="B7187" s="151" t="s">
        <v>14094</v>
      </c>
      <c r="C7187" s="151" t="s">
        <v>13735</v>
      </c>
      <c r="D7187" s="152" t="s">
        <v>3270</v>
      </c>
    </row>
    <row r="7188" spans="1:4" x14ac:dyDescent="0.3">
      <c r="A7188" s="151">
        <v>100938</v>
      </c>
      <c r="B7188" s="151" t="s">
        <v>14095</v>
      </c>
      <c r="C7188" s="151" t="s">
        <v>13735</v>
      </c>
      <c r="D7188" s="152" t="s">
        <v>11758</v>
      </c>
    </row>
    <row r="7189" spans="1:4" x14ac:dyDescent="0.3">
      <c r="A7189" s="151">
        <v>100939</v>
      </c>
      <c r="B7189" s="151" t="s">
        <v>14096</v>
      </c>
      <c r="C7189" s="151" t="s">
        <v>13735</v>
      </c>
      <c r="D7189" s="152" t="s">
        <v>2851</v>
      </c>
    </row>
    <row r="7190" spans="1:4" x14ac:dyDescent="0.3">
      <c r="A7190" s="151">
        <v>100940</v>
      </c>
      <c r="B7190" s="151" t="s">
        <v>14097</v>
      </c>
      <c r="C7190" s="151" t="s">
        <v>13735</v>
      </c>
      <c r="D7190" s="152" t="s">
        <v>14098</v>
      </c>
    </row>
    <row r="7191" spans="1:4" x14ac:dyDescent="0.3">
      <c r="A7191" s="151">
        <v>100941</v>
      </c>
      <c r="B7191" s="151" t="s">
        <v>14099</v>
      </c>
      <c r="C7191" s="151" t="s">
        <v>11857</v>
      </c>
      <c r="D7191" s="152" t="s">
        <v>14100</v>
      </c>
    </row>
    <row r="7192" spans="1:4" x14ac:dyDescent="0.3">
      <c r="A7192" s="151">
        <v>100942</v>
      </c>
      <c r="B7192" s="151" t="s">
        <v>14101</v>
      </c>
      <c r="C7192" s="151" t="s">
        <v>11857</v>
      </c>
      <c r="D7192" s="152" t="s">
        <v>1212</v>
      </c>
    </row>
    <row r="7193" spans="1:4" x14ac:dyDescent="0.3">
      <c r="A7193" s="151">
        <v>100943</v>
      </c>
      <c r="B7193" s="151" t="s">
        <v>14102</v>
      </c>
      <c r="C7193" s="151" t="s">
        <v>11857</v>
      </c>
      <c r="D7193" s="152" t="s">
        <v>14103</v>
      </c>
    </row>
    <row r="7194" spans="1:4" x14ac:dyDescent="0.3">
      <c r="A7194" s="151">
        <v>100944</v>
      </c>
      <c r="B7194" s="151" t="s">
        <v>14104</v>
      </c>
      <c r="C7194" s="151" t="s">
        <v>11857</v>
      </c>
      <c r="D7194" s="152" t="s">
        <v>1553</v>
      </c>
    </row>
    <row r="7195" spans="1:4" x14ac:dyDescent="0.3">
      <c r="A7195" s="151">
        <v>100945</v>
      </c>
      <c r="B7195" s="151" t="s">
        <v>14105</v>
      </c>
      <c r="C7195" s="151" t="s">
        <v>11857</v>
      </c>
      <c r="D7195" s="152" t="s">
        <v>14106</v>
      </c>
    </row>
    <row r="7196" spans="1:4" x14ac:dyDescent="0.3">
      <c r="A7196" s="151">
        <v>100946</v>
      </c>
      <c r="B7196" s="151" t="s">
        <v>14107</v>
      </c>
      <c r="C7196" s="151" t="s">
        <v>11857</v>
      </c>
      <c r="D7196" s="152" t="s">
        <v>14063</v>
      </c>
    </row>
    <row r="7197" spans="1:4" x14ac:dyDescent="0.3">
      <c r="A7197" s="151">
        <v>100947</v>
      </c>
      <c r="B7197" s="151" t="s">
        <v>14108</v>
      </c>
      <c r="C7197" s="151" t="s">
        <v>11857</v>
      </c>
      <c r="D7197" s="152" t="s">
        <v>13880</v>
      </c>
    </row>
    <row r="7198" spans="1:4" x14ac:dyDescent="0.3">
      <c r="A7198" s="151">
        <v>100948</v>
      </c>
      <c r="B7198" s="151" t="s">
        <v>14109</v>
      </c>
      <c r="C7198" s="151" t="s">
        <v>11857</v>
      </c>
      <c r="D7198" s="152" t="s">
        <v>14110</v>
      </c>
    </row>
    <row r="7199" spans="1:4" x14ac:dyDescent="0.3">
      <c r="A7199" s="151">
        <v>100949</v>
      </c>
      <c r="B7199" s="151" t="s">
        <v>14111</v>
      </c>
      <c r="C7199" s="151" t="s">
        <v>11857</v>
      </c>
      <c r="D7199" s="152" t="s">
        <v>14112</v>
      </c>
    </row>
    <row r="7200" spans="1:4" x14ac:dyDescent="0.3">
      <c r="A7200" s="151">
        <v>100950</v>
      </c>
      <c r="B7200" s="151" t="s">
        <v>14113</v>
      </c>
      <c r="C7200" s="151" t="s">
        <v>11857</v>
      </c>
      <c r="D7200" s="152" t="s">
        <v>14114</v>
      </c>
    </row>
    <row r="7201" spans="1:4" x14ac:dyDescent="0.3">
      <c r="A7201" s="151">
        <v>100951</v>
      </c>
      <c r="B7201" s="151" t="s">
        <v>14115</v>
      </c>
      <c r="C7201" s="151" t="s">
        <v>11857</v>
      </c>
      <c r="D7201" s="152" t="s">
        <v>14116</v>
      </c>
    </row>
    <row r="7202" spans="1:4" x14ac:dyDescent="0.3">
      <c r="A7202" s="151">
        <v>100952</v>
      </c>
      <c r="B7202" s="151" t="s">
        <v>14117</v>
      </c>
      <c r="C7202" s="151" t="s">
        <v>11857</v>
      </c>
      <c r="D7202" s="152" t="s">
        <v>14118</v>
      </c>
    </row>
    <row r="7203" spans="1:4" x14ac:dyDescent="0.3">
      <c r="A7203" s="151">
        <v>100953</v>
      </c>
      <c r="B7203" s="151" t="s">
        <v>14119</v>
      </c>
      <c r="C7203" s="151" t="s">
        <v>11857</v>
      </c>
      <c r="D7203" s="152" t="s">
        <v>14120</v>
      </c>
    </row>
    <row r="7204" spans="1:4" x14ac:dyDescent="0.3">
      <c r="A7204" s="151">
        <v>100954</v>
      </c>
      <c r="B7204" s="151" t="s">
        <v>14121</v>
      </c>
      <c r="C7204" s="151" t="s">
        <v>11857</v>
      </c>
      <c r="D7204" s="152" t="s">
        <v>11696</v>
      </c>
    </row>
    <row r="7205" spans="1:4" x14ac:dyDescent="0.3">
      <c r="A7205" s="151">
        <v>100955</v>
      </c>
      <c r="B7205" s="151" t="s">
        <v>14122</v>
      </c>
      <c r="C7205" s="151" t="s">
        <v>13735</v>
      </c>
      <c r="D7205" s="152" t="s">
        <v>14123</v>
      </c>
    </row>
    <row r="7206" spans="1:4" x14ac:dyDescent="0.3">
      <c r="A7206" s="151">
        <v>100956</v>
      </c>
      <c r="B7206" s="151" t="s">
        <v>14124</v>
      </c>
      <c r="C7206" s="151" t="s">
        <v>13735</v>
      </c>
      <c r="D7206" s="152" t="s">
        <v>14125</v>
      </c>
    </row>
    <row r="7207" spans="1:4" x14ac:dyDescent="0.3">
      <c r="A7207" s="151">
        <v>100957</v>
      </c>
      <c r="B7207" s="151" t="s">
        <v>14126</v>
      </c>
      <c r="C7207" s="151" t="s">
        <v>13735</v>
      </c>
      <c r="D7207" s="152" t="s">
        <v>10669</v>
      </c>
    </row>
    <row r="7208" spans="1:4" x14ac:dyDescent="0.3">
      <c r="A7208" s="151">
        <v>100958</v>
      </c>
      <c r="B7208" s="151" t="s">
        <v>14127</v>
      </c>
      <c r="C7208" s="151" t="s">
        <v>13735</v>
      </c>
      <c r="D7208" s="152" t="s">
        <v>2999</v>
      </c>
    </row>
    <row r="7209" spans="1:4" x14ac:dyDescent="0.3">
      <c r="A7209" s="151">
        <v>100959</v>
      </c>
      <c r="B7209" s="151" t="s">
        <v>14128</v>
      </c>
      <c r="C7209" s="151" t="s">
        <v>13735</v>
      </c>
      <c r="D7209" s="152" t="s">
        <v>14129</v>
      </c>
    </row>
    <row r="7210" spans="1:4" x14ac:dyDescent="0.3">
      <c r="A7210" s="151">
        <v>100960</v>
      </c>
      <c r="B7210" s="151" t="s">
        <v>14130</v>
      </c>
      <c r="C7210" s="151" t="s">
        <v>13735</v>
      </c>
      <c r="D7210" s="152" t="s">
        <v>3711</v>
      </c>
    </row>
    <row r="7211" spans="1:4" x14ac:dyDescent="0.3">
      <c r="A7211" s="151">
        <v>100961</v>
      </c>
      <c r="B7211" s="151" t="s">
        <v>14131</v>
      </c>
      <c r="C7211" s="151" t="s">
        <v>13735</v>
      </c>
      <c r="D7211" s="152" t="s">
        <v>14056</v>
      </c>
    </row>
    <row r="7212" spans="1:4" x14ac:dyDescent="0.3">
      <c r="A7212" s="151">
        <v>100962</v>
      </c>
      <c r="B7212" s="151" t="s">
        <v>14132</v>
      </c>
      <c r="C7212" s="151" t="s">
        <v>13735</v>
      </c>
      <c r="D7212" s="152" t="s">
        <v>3362</v>
      </c>
    </row>
    <row r="7213" spans="1:4" x14ac:dyDescent="0.3">
      <c r="A7213" s="151">
        <v>100963</v>
      </c>
      <c r="B7213" s="151" t="s">
        <v>14133</v>
      </c>
      <c r="C7213" s="151" t="s">
        <v>13735</v>
      </c>
      <c r="D7213" s="152" t="s">
        <v>2993</v>
      </c>
    </row>
    <row r="7214" spans="1:4" x14ac:dyDescent="0.3">
      <c r="A7214" s="151">
        <v>100964</v>
      </c>
      <c r="B7214" s="151" t="s">
        <v>14134</v>
      </c>
      <c r="C7214" s="151" t="s">
        <v>13735</v>
      </c>
      <c r="D7214" s="152" t="s">
        <v>6097</v>
      </c>
    </row>
    <row r="7215" spans="1:4" x14ac:dyDescent="0.3">
      <c r="A7215" s="151">
        <v>100973</v>
      </c>
      <c r="B7215" s="151" t="s">
        <v>14135</v>
      </c>
      <c r="C7215" s="151" t="s">
        <v>2203</v>
      </c>
      <c r="D7215" s="152" t="s">
        <v>2631</v>
      </c>
    </row>
    <row r="7216" spans="1:4" x14ac:dyDescent="0.3">
      <c r="A7216" s="151">
        <v>100974</v>
      </c>
      <c r="B7216" s="151" t="s">
        <v>14136</v>
      </c>
      <c r="C7216" s="151" t="s">
        <v>2203</v>
      </c>
      <c r="D7216" s="152" t="s">
        <v>2707</v>
      </c>
    </row>
    <row r="7217" spans="1:4" x14ac:dyDescent="0.3">
      <c r="A7217" s="151">
        <v>100975</v>
      </c>
      <c r="B7217" s="151" t="s">
        <v>14137</v>
      </c>
      <c r="C7217" s="151" t="s">
        <v>2203</v>
      </c>
      <c r="D7217" s="152" t="s">
        <v>1252</v>
      </c>
    </row>
    <row r="7218" spans="1:4" x14ac:dyDescent="0.3">
      <c r="A7218" s="151">
        <v>100965</v>
      </c>
      <c r="B7218" s="151" t="s">
        <v>14138</v>
      </c>
      <c r="C7218" s="151" t="s">
        <v>11857</v>
      </c>
      <c r="D7218" s="152" t="s">
        <v>3609</v>
      </c>
    </row>
    <row r="7219" spans="1:4" x14ac:dyDescent="0.3">
      <c r="A7219" s="151">
        <v>100966</v>
      </c>
      <c r="B7219" s="151" t="s">
        <v>14139</v>
      </c>
      <c r="C7219" s="151" t="s">
        <v>11857</v>
      </c>
      <c r="D7219" s="152" t="s">
        <v>3464</v>
      </c>
    </row>
    <row r="7220" spans="1:4" x14ac:dyDescent="0.3">
      <c r="A7220" s="151">
        <v>100969</v>
      </c>
      <c r="B7220" s="151" t="s">
        <v>14140</v>
      </c>
      <c r="C7220" s="151" t="s">
        <v>11857</v>
      </c>
      <c r="D7220" s="152" t="s">
        <v>3884</v>
      </c>
    </row>
    <row r="7221" spans="1:4" x14ac:dyDescent="0.3">
      <c r="A7221" s="151">
        <v>100970</v>
      </c>
      <c r="B7221" s="151" t="s">
        <v>14141</v>
      </c>
      <c r="C7221" s="151" t="s">
        <v>11857</v>
      </c>
      <c r="D7221" s="152" t="s">
        <v>14142</v>
      </c>
    </row>
    <row r="7222" spans="1:4" x14ac:dyDescent="0.3">
      <c r="A7222" s="151">
        <v>102330</v>
      </c>
      <c r="B7222" s="151" t="s">
        <v>14143</v>
      </c>
      <c r="C7222" s="151" t="s">
        <v>11857</v>
      </c>
      <c r="D7222" s="152" t="s">
        <v>14144</v>
      </c>
    </row>
    <row r="7223" spans="1:4" x14ac:dyDescent="0.3">
      <c r="A7223" s="151">
        <v>102331</v>
      </c>
      <c r="B7223" s="151" t="s">
        <v>14145</v>
      </c>
      <c r="C7223" s="151" t="s">
        <v>11857</v>
      </c>
      <c r="D7223" s="152" t="s">
        <v>14146</v>
      </c>
    </row>
    <row r="7224" spans="1:4" x14ac:dyDescent="0.3">
      <c r="A7224" s="151">
        <v>102332</v>
      </c>
      <c r="B7224" s="151" t="s">
        <v>14147</v>
      </c>
      <c r="C7224" s="151" t="s">
        <v>11857</v>
      </c>
      <c r="D7224" s="152" t="s">
        <v>3116</v>
      </c>
    </row>
    <row r="7225" spans="1:4" x14ac:dyDescent="0.3">
      <c r="A7225" s="151">
        <v>102333</v>
      </c>
      <c r="B7225" s="151" t="s">
        <v>14148</v>
      </c>
      <c r="C7225" s="151" t="s">
        <v>11857</v>
      </c>
      <c r="D7225" s="152" t="s">
        <v>3824</v>
      </c>
    </row>
    <row r="7226" spans="1:4" x14ac:dyDescent="0.3">
      <c r="A7226" s="151">
        <v>101019</v>
      </c>
      <c r="B7226" s="151" t="s">
        <v>14149</v>
      </c>
      <c r="C7226" s="151" t="s">
        <v>14150</v>
      </c>
      <c r="D7226" s="152" t="s">
        <v>14151</v>
      </c>
    </row>
    <row r="7227" spans="1:4" x14ac:dyDescent="0.3">
      <c r="A7227" s="151">
        <v>101479</v>
      </c>
      <c r="B7227" s="151" t="s">
        <v>14152</v>
      </c>
      <c r="C7227" s="151" t="s">
        <v>14150</v>
      </c>
      <c r="D7227" s="152" t="s">
        <v>13118</v>
      </c>
    </row>
    <row r="7228" spans="1:4" x14ac:dyDescent="0.3">
      <c r="A7228" s="151">
        <v>102568</v>
      </c>
      <c r="B7228" s="151" t="s">
        <v>14153</v>
      </c>
      <c r="C7228" s="151" t="s">
        <v>14150</v>
      </c>
      <c r="D7228" s="152" t="s">
        <v>14154</v>
      </c>
    </row>
    <row r="7229" spans="1:4" x14ac:dyDescent="0.3">
      <c r="A7229" s="151">
        <v>100976</v>
      </c>
      <c r="B7229" s="151" t="s">
        <v>14155</v>
      </c>
      <c r="C7229" s="151" t="s">
        <v>2203</v>
      </c>
      <c r="D7229" s="152" t="s">
        <v>8377</v>
      </c>
    </row>
    <row r="7230" spans="1:4" x14ac:dyDescent="0.3">
      <c r="A7230" s="151">
        <v>100977</v>
      </c>
      <c r="B7230" s="151" t="s">
        <v>14156</v>
      </c>
      <c r="C7230" s="151" t="s">
        <v>2203</v>
      </c>
      <c r="D7230" s="152" t="s">
        <v>7701</v>
      </c>
    </row>
    <row r="7231" spans="1:4" x14ac:dyDescent="0.3">
      <c r="A7231" s="151">
        <v>100978</v>
      </c>
      <c r="B7231" s="151" t="s">
        <v>14157</v>
      </c>
      <c r="C7231" s="151" t="s">
        <v>2203</v>
      </c>
      <c r="D7231" s="152" t="s">
        <v>3062</v>
      </c>
    </row>
    <row r="7232" spans="1:4" x14ac:dyDescent="0.3">
      <c r="A7232" s="151">
        <v>100979</v>
      </c>
      <c r="B7232" s="151" t="s">
        <v>14158</v>
      </c>
      <c r="C7232" s="151" t="s">
        <v>2203</v>
      </c>
      <c r="D7232" s="152" t="s">
        <v>3727</v>
      </c>
    </row>
    <row r="7233" spans="1:4" x14ac:dyDescent="0.3">
      <c r="A7233" s="151">
        <v>100980</v>
      </c>
      <c r="B7233" s="151" t="s">
        <v>14159</v>
      </c>
      <c r="C7233" s="151" t="s">
        <v>2203</v>
      </c>
      <c r="D7233" s="152" t="s">
        <v>14160</v>
      </c>
    </row>
    <row r="7234" spans="1:4" x14ac:dyDescent="0.3">
      <c r="A7234" s="151">
        <v>100981</v>
      </c>
      <c r="B7234" s="151" t="s">
        <v>14161</v>
      </c>
      <c r="C7234" s="151" t="s">
        <v>2203</v>
      </c>
      <c r="D7234" s="152" t="s">
        <v>14162</v>
      </c>
    </row>
    <row r="7235" spans="1:4" x14ac:dyDescent="0.3">
      <c r="A7235" s="151">
        <v>100982</v>
      </c>
      <c r="B7235" s="151" t="s">
        <v>14163</v>
      </c>
      <c r="C7235" s="151" t="s">
        <v>2203</v>
      </c>
      <c r="D7235" s="152" t="s">
        <v>14164</v>
      </c>
    </row>
    <row r="7236" spans="1:4" x14ac:dyDescent="0.3">
      <c r="A7236" s="151">
        <v>100983</v>
      </c>
      <c r="B7236" s="151" t="s">
        <v>14165</v>
      </c>
      <c r="C7236" s="151" t="s">
        <v>2203</v>
      </c>
      <c r="D7236" s="152" t="s">
        <v>9699</v>
      </c>
    </row>
    <row r="7237" spans="1:4" x14ac:dyDescent="0.3">
      <c r="A7237" s="151">
        <v>100984</v>
      </c>
      <c r="B7237" s="151" t="s">
        <v>14166</v>
      </c>
      <c r="C7237" s="151" t="s">
        <v>2203</v>
      </c>
      <c r="D7237" s="152" t="s">
        <v>14167</v>
      </c>
    </row>
    <row r="7238" spans="1:4" x14ac:dyDescent="0.3">
      <c r="A7238" s="151">
        <v>100985</v>
      </c>
      <c r="B7238" s="151" t="s">
        <v>14168</v>
      </c>
      <c r="C7238" s="151" t="s">
        <v>2203</v>
      </c>
      <c r="D7238" s="152" t="s">
        <v>11725</v>
      </c>
    </row>
    <row r="7239" spans="1:4" x14ac:dyDescent="0.3">
      <c r="A7239" s="151">
        <v>100986</v>
      </c>
      <c r="B7239" s="151" t="s">
        <v>14169</v>
      </c>
      <c r="C7239" s="151" t="s">
        <v>2203</v>
      </c>
      <c r="D7239" s="152" t="s">
        <v>3510</v>
      </c>
    </row>
    <row r="7240" spans="1:4" x14ac:dyDescent="0.3">
      <c r="A7240" s="151">
        <v>100987</v>
      </c>
      <c r="B7240" s="151" t="s">
        <v>14170</v>
      </c>
      <c r="C7240" s="151" t="s">
        <v>2203</v>
      </c>
      <c r="D7240" s="152" t="s">
        <v>8417</v>
      </c>
    </row>
    <row r="7241" spans="1:4" x14ac:dyDescent="0.3">
      <c r="A7241" s="151">
        <v>100988</v>
      </c>
      <c r="B7241" s="151" t="s">
        <v>14171</v>
      </c>
      <c r="C7241" s="151" t="s">
        <v>2203</v>
      </c>
      <c r="D7241" s="152" t="s">
        <v>3579</v>
      </c>
    </row>
    <row r="7242" spans="1:4" x14ac:dyDescent="0.3">
      <c r="A7242" s="151">
        <v>100989</v>
      </c>
      <c r="B7242" s="151" t="s">
        <v>14172</v>
      </c>
      <c r="C7242" s="151" t="s">
        <v>14150</v>
      </c>
      <c r="D7242" s="152" t="s">
        <v>2448</v>
      </c>
    </row>
    <row r="7243" spans="1:4" x14ac:dyDescent="0.3">
      <c r="A7243" s="151">
        <v>100990</v>
      </c>
      <c r="B7243" s="151" t="s">
        <v>14173</v>
      </c>
      <c r="C7243" s="151" t="s">
        <v>14150</v>
      </c>
      <c r="D7243" s="152" t="s">
        <v>9520</v>
      </c>
    </row>
    <row r="7244" spans="1:4" x14ac:dyDescent="0.3">
      <c r="A7244" s="151">
        <v>100991</v>
      </c>
      <c r="B7244" s="151" t="s">
        <v>14174</v>
      </c>
      <c r="C7244" s="151" t="s">
        <v>14150</v>
      </c>
      <c r="D7244" s="152" t="s">
        <v>14175</v>
      </c>
    </row>
    <row r="7245" spans="1:4" x14ac:dyDescent="0.3">
      <c r="A7245" s="151">
        <v>100992</v>
      </c>
      <c r="B7245" s="151" t="s">
        <v>14176</v>
      </c>
      <c r="C7245" s="151" t="s">
        <v>14150</v>
      </c>
      <c r="D7245" s="152" t="s">
        <v>3755</v>
      </c>
    </row>
    <row r="7246" spans="1:4" x14ac:dyDescent="0.3">
      <c r="A7246" s="151">
        <v>100993</v>
      </c>
      <c r="B7246" s="151" t="s">
        <v>14177</v>
      </c>
      <c r="C7246" s="151" t="s">
        <v>14150</v>
      </c>
      <c r="D7246" s="152" t="s">
        <v>14178</v>
      </c>
    </row>
    <row r="7247" spans="1:4" x14ac:dyDescent="0.3">
      <c r="A7247" s="151">
        <v>100994</v>
      </c>
      <c r="B7247" s="151" t="s">
        <v>14179</v>
      </c>
      <c r="C7247" s="151" t="s">
        <v>14150</v>
      </c>
      <c r="D7247" s="152" t="s">
        <v>14180</v>
      </c>
    </row>
    <row r="7248" spans="1:4" x14ac:dyDescent="0.3">
      <c r="A7248" s="151">
        <v>100995</v>
      </c>
      <c r="B7248" s="151" t="s">
        <v>14181</v>
      </c>
      <c r="C7248" s="151" t="s">
        <v>14150</v>
      </c>
      <c r="D7248" s="152" t="s">
        <v>14182</v>
      </c>
    </row>
    <row r="7249" spans="1:4" x14ac:dyDescent="0.3">
      <c r="A7249" s="151">
        <v>100996</v>
      </c>
      <c r="B7249" s="151" t="s">
        <v>14183</v>
      </c>
      <c r="C7249" s="151" t="s">
        <v>14150</v>
      </c>
      <c r="D7249" s="152" t="s">
        <v>14184</v>
      </c>
    </row>
    <row r="7250" spans="1:4" x14ac:dyDescent="0.3">
      <c r="A7250" s="151">
        <v>100997</v>
      </c>
      <c r="B7250" s="151" t="s">
        <v>14185</v>
      </c>
      <c r="C7250" s="151" t="s">
        <v>14150</v>
      </c>
      <c r="D7250" s="152" t="s">
        <v>11283</v>
      </c>
    </row>
    <row r="7251" spans="1:4" x14ac:dyDescent="0.3">
      <c r="A7251" s="151">
        <v>100998</v>
      </c>
      <c r="B7251" s="151" t="s">
        <v>14186</v>
      </c>
      <c r="C7251" s="151" t="s">
        <v>14150</v>
      </c>
      <c r="D7251" s="152" t="s">
        <v>3205</v>
      </c>
    </row>
    <row r="7252" spans="1:4" x14ac:dyDescent="0.3">
      <c r="A7252" s="151">
        <v>100999</v>
      </c>
      <c r="B7252" s="151" t="s">
        <v>14187</v>
      </c>
      <c r="C7252" s="151" t="s">
        <v>14150</v>
      </c>
      <c r="D7252" s="152" t="s">
        <v>14188</v>
      </c>
    </row>
    <row r="7253" spans="1:4" x14ac:dyDescent="0.3">
      <c r="A7253" s="151">
        <v>101000</v>
      </c>
      <c r="B7253" s="151" t="s">
        <v>14189</v>
      </c>
      <c r="C7253" s="151" t="s">
        <v>14150</v>
      </c>
      <c r="D7253" s="152" t="s">
        <v>8438</v>
      </c>
    </row>
    <row r="7254" spans="1:4" x14ac:dyDescent="0.3">
      <c r="A7254" s="151">
        <v>101001</v>
      </c>
      <c r="B7254" s="151" t="s">
        <v>14190</v>
      </c>
      <c r="C7254" s="151" t="s">
        <v>14150</v>
      </c>
      <c r="D7254" s="152" t="s">
        <v>14191</v>
      </c>
    </row>
    <row r="7255" spans="1:4" x14ac:dyDescent="0.3">
      <c r="A7255" s="151">
        <v>101002</v>
      </c>
      <c r="B7255" s="151" t="s">
        <v>14192</v>
      </c>
      <c r="C7255" s="151" t="s">
        <v>14150</v>
      </c>
      <c r="D7255" s="152" t="s">
        <v>1571</v>
      </c>
    </row>
    <row r="7256" spans="1:4" x14ac:dyDescent="0.3">
      <c r="A7256" s="151">
        <v>101003</v>
      </c>
      <c r="B7256" s="151" t="s">
        <v>14193</v>
      </c>
      <c r="C7256" s="151" t="s">
        <v>14150</v>
      </c>
      <c r="D7256" s="152" t="s">
        <v>13970</v>
      </c>
    </row>
    <row r="7257" spans="1:4" x14ac:dyDescent="0.3">
      <c r="A7257" s="151">
        <v>101004</v>
      </c>
      <c r="B7257" s="151" t="s">
        <v>14194</v>
      </c>
      <c r="C7257" s="151" t="s">
        <v>14150</v>
      </c>
      <c r="D7257" s="152" t="s">
        <v>11758</v>
      </c>
    </row>
    <row r="7258" spans="1:4" x14ac:dyDescent="0.3">
      <c r="A7258" s="151">
        <v>101005</v>
      </c>
      <c r="B7258" s="151" t="s">
        <v>14195</v>
      </c>
      <c r="C7258" s="151" t="s">
        <v>2203</v>
      </c>
      <c r="D7258" s="152" t="s">
        <v>8598</v>
      </c>
    </row>
    <row r="7259" spans="1:4" x14ac:dyDescent="0.3">
      <c r="A7259" s="151">
        <v>101006</v>
      </c>
      <c r="B7259" s="151" t="s">
        <v>14196</v>
      </c>
      <c r="C7259" s="151" t="s">
        <v>2203</v>
      </c>
      <c r="D7259" s="152" t="s">
        <v>7684</v>
      </c>
    </row>
    <row r="7260" spans="1:4" x14ac:dyDescent="0.3">
      <c r="A7260" s="151">
        <v>101007</v>
      </c>
      <c r="B7260" s="151" t="s">
        <v>14197</v>
      </c>
      <c r="C7260" s="151" t="s">
        <v>2203</v>
      </c>
      <c r="D7260" s="152" t="s">
        <v>11685</v>
      </c>
    </row>
    <row r="7261" spans="1:4" x14ac:dyDescent="0.3">
      <c r="A7261" s="151">
        <v>101008</v>
      </c>
      <c r="B7261" s="151" t="s">
        <v>14198</v>
      </c>
      <c r="C7261" s="151" t="s">
        <v>2203</v>
      </c>
      <c r="D7261" s="152" t="s">
        <v>14199</v>
      </c>
    </row>
    <row r="7262" spans="1:4" x14ac:dyDescent="0.3">
      <c r="A7262" s="151">
        <v>101009</v>
      </c>
      <c r="B7262" s="151" t="s">
        <v>14200</v>
      </c>
      <c r="C7262" s="151" t="s">
        <v>14150</v>
      </c>
      <c r="D7262" s="152" t="s">
        <v>14201</v>
      </c>
    </row>
    <row r="7263" spans="1:4" x14ac:dyDescent="0.3">
      <c r="A7263" s="151">
        <v>101010</v>
      </c>
      <c r="B7263" s="151" t="s">
        <v>14202</v>
      </c>
      <c r="C7263" s="151" t="s">
        <v>14150</v>
      </c>
      <c r="D7263" s="152" t="s">
        <v>14203</v>
      </c>
    </row>
    <row r="7264" spans="1:4" x14ac:dyDescent="0.3">
      <c r="A7264" s="151">
        <v>101013</v>
      </c>
      <c r="B7264" s="151" t="s">
        <v>14204</v>
      </c>
      <c r="C7264" s="151" t="s">
        <v>14150</v>
      </c>
      <c r="D7264" s="152" t="s">
        <v>14205</v>
      </c>
    </row>
    <row r="7265" spans="1:4" x14ac:dyDescent="0.3">
      <c r="A7265" s="151">
        <v>101014</v>
      </c>
      <c r="B7265" s="151" t="s">
        <v>14206</v>
      </c>
      <c r="C7265" s="151" t="s">
        <v>14150</v>
      </c>
      <c r="D7265" s="152" t="s">
        <v>8088</v>
      </c>
    </row>
    <row r="7266" spans="1:4" x14ac:dyDescent="0.3">
      <c r="A7266" s="151">
        <v>101015</v>
      </c>
      <c r="B7266" s="151" t="s">
        <v>14207</v>
      </c>
      <c r="C7266" s="151" t="s">
        <v>14150</v>
      </c>
      <c r="D7266" s="152" t="s">
        <v>2677</v>
      </c>
    </row>
    <row r="7267" spans="1:4" x14ac:dyDescent="0.3">
      <c r="A7267" s="151">
        <v>101016</v>
      </c>
      <c r="B7267" s="151" t="s">
        <v>14208</v>
      </c>
      <c r="C7267" s="151" t="s">
        <v>14150</v>
      </c>
      <c r="D7267" s="152" t="s">
        <v>14209</v>
      </c>
    </row>
    <row r="7268" spans="1:4" x14ac:dyDescent="0.3">
      <c r="A7268" s="151">
        <v>101017</v>
      </c>
      <c r="B7268" s="151" t="s">
        <v>14210</v>
      </c>
      <c r="C7268" s="151" t="s">
        <v>14150</v>
      </c>
      <c r="D7268" s="152" t="s">
        <v>4170</v>
      </c>
    </row>
    <row r="7269" spans="1:4" x14ac:dyDescent="0.3">
      <c r="A7269" s="151">
        <v>101018</v>
      </c>
      <c r="B7269" s="151" t="s">
        <v>14211</v>
      </c>
      <c r="C7269" s="151" t="s">
        <v>14150</v>
      </c>
      <c r="D7269" s="152" t="s">
        <v>9393</v>
      </c>
    </row>
    <row r="7270" spans="1:4" x14ac:dyDescent="0.3">
      <c r="A7270" s="151">
        <v>101463</v>
      </c>
      <c r="B7270" s="151" t="s">
        <v>14212</v>
      </c>
      <c r="C7270" s="151" t="s">
        <v>14150</v>
      </c>
      <c r="D7270" s="152" t="s">
        <v>14213</v>
      </c>
    </row>
    <row r="7271" spans="1:4" x14ac:dyDescent="0.3">
      <c r="A7271" s="151">
        <v>101464</v>
      </c>
      <c r="B7271" s="151" t="s">
        <v>14214</v>
      </c>
      <c r="C7271" s="151" t="s">
        <v>14150</v>
      </c>
      <c r="D7271" s="152" t="s">
        <v>14215</v>
      </c>
    </row>
    <row r="7272" spans="1:4" x14ac:dyDescent="0.3">
      <c r="A7272" s="151">
        <v>101465</v>
      </c>
      <c r="B7272" s="151" t="s">
        <v>14216</v>
      </c>
      <c r="C7272" s="151" t="s">
        <v>14150</v>
      </c>
      <c r="D7272" s="152" t="s">
        <v>14217</v>
      </c>
    </row>
    <row r="7273" spans="1:4" x14ac:dyDescent="0.3">
      <c r="A7273" s="151">
        <v>101466</v>
      </c>
      <c r="B7273" s="151" t="s">
        <v>14218</v>
      </c>
      <c r="C7273" s="151" t="s">
        <v>14150</v>
      </c>
      <c r="D7273" s="152" t="s">
        <v>9717</v>
      </c>
    </row>
    <row r="7274" spans="1:4" x14ac:dyDescent="0.3">
      <c r="A7274" s="151">
        <v>101467</v>
      </c>
      <c r="B7274" s="151" t="s">
        <v>14219</v>
      </c>
      <c r="C7274" s="151" t="s">
        <v>14150</v>
      </c>
      <c r="D7274" s="152" t="s">
        <v>14220</v>
      </c>
    </row>
    <row r="7275" spans="1:4" x14ac:dyDescent="0.3">
      <c r="A7275" s="151">
        <v>101468</v>
      </c>
      <c r="B7275" s="151" t="s">
        <v>14221</v>
      </c>
      <c r="C7275" s="151" t="s">
        <v>14150</v>
      </c>
      <c r="D7275" s="152" t="s">
        <v>14222</v>
      </c>
    </row>
    <row r="7276" spans="1:4" x14ac:dyDescent="0.3">
      <c r="A7276" s="151">
        <v>101469</v>
      </c>
      <c r="B7276" s="151" t="s">
        <v>14223</v>
      </c>
      <c r="C7276" s="151" t="s">
        <v>14150</v>
      </c>
      <c r="D7276" s="152" t="s">
        <v>1788</v>
      </c>
    </row>
    <row r="7277" spans="1:4" x14ac:dyDescent="0.3">
      <c r="A7277" s="151">
        <v>101470</v>
      </c>
      <c r="B7277" s="151" t="s">
        <v>14224</v>
      </c>
      <c r="C7277" s="151" t="s">
        <v>14150</v>
      </c>
      <c r="D7277" s="152" t="s">
        <v>12924</v>
      </c>
    </row>
    <row r="7278" spans="1:4" x14ac:dyDescent="0.3">
      <c r="A7278" s="151">
        <v>101471</v>
      </c>
      <c r="B7278" s="151" t="s">
        <v>14225</v>
      </c>
      <c r="C7278" s="151" t="s">
        <v>14150</v>
      </c>
      <c r="D7278" s="152" t="s">
        <v>4179</v>
      </c>
    </row>
    <row r="7279" spans="1:4" x14ac:dyDescent="0.3">
      <c r="A7279" s="151">
        <v>101472</v>
      </c>
      <c r="B7279" s="151" t="s">
        <v>14226</v>
      </c>
      <c r="C7279" s="151" t="s">
        <v>14150</v>
      </c>
      <c r="D7279" s="152" t="s">
        <v>7600</v>
      </c>
    </row>
    <row r="7280" spans="1:4" x14ac:dyDescent="0.3">
      <c r="A7280" s="151">
        <v>101473</v>
      </c>
      <c r="B7280" s="151" t="s">
        <v>14227</v>
      </c>
      <c r="C7280" s="151" t="s">
        <v>14150</v>
      </c>
      <c r="D7280" s="152" t="s">
        <v>14228</v>
      </c>
    </row>
    <row r="7281" spans="1:4" x14ac:dyDescent="0.3">
      <c r="A7281" s="151">
        <v>101474</v>
      </c>
      <c r="B7281" s="151" t="s">
        <v>14229</v>
      </c>
      <c r="C7281" s="151" t="s">
        <v>14150</v>
      </c>
      <c r="D7281" s="152" t="s">
        <v>1444</v>
      </c>
    </row>
    <row r="7282" spans="1:4" x14ac:dyDescent="0.3">
      <c r="A7282" s="151">
        <v>101475</v>
      </c>
      <c r="B7282" s="151" t="s">
        <v>14230</v>
      </c>
      <c r="C7282" s="151" t="s">
        <v>14150</v>
      </c>
      <c r="D7282" s="152" t="s">
        <v>14231</v>
      </c>
    </row>
    <row r="7283" spans="1:4" x14ac:dyDescent="0.3">
      <c r="A7283" s="151">
        <v>101476</v>
      </c>
      <c r="B7283" s="151" t="s">
        <v>14232</v>
      </c>
      <c r="C7283" s="151" t="s">
        <v>14150</v>
      </c>
      <c r="D7283" s="152" t="s">
        <v>1438</v>
      </c>
    </row>
    <row r="7284" spans="1:4" x14ac:dyDescent="0.3">
      <c r="A7284" s="151">
        <v>101477</v>
      </c>
      <c r="B7284" s="151" t="s">
        <v>14233</v>
      </c>
      <c r="C7284" s="151" t="s">
        <v>14150</v>
      </c>
      <c r="D7284" s="152" t="s">
        <v>14234</v>
      </c>
    </row>
    <row r="7285" spans="1:4" x14ac:dyDescent="0.3">
      <c r="A7285" s="151">
        <v>101478</v>
      </c>
      <c r="B7285" s="151" t="s">
        <v>14235</v>
      </c>
      <c r="C7285" s="151" t="s">
        <v>14150</v>
      </c>
      <c r="D7285" s="152" t="s">
        <v>3382</v>
      </c>
    </row>
    <row r="7286" spans="1:4" x14ac:dyDescent="0.3">
      <c r="A7286" s="151">
        <v>101480</v>
      </c>
      <c r="B7286" s="151" t="s">
        <v>14236</v>
      </c>
      <c r="C7286" s="151" t="s">
        <v>14150</v>
      </c>
      <c r="D7286" s="152" t="s">
        <v>2807</v>
      </c>
    </row>
    <row r="7287" spans="1:4" x14ac:dyDescent="0.3">
      <c r="A7287" s="151">
        <v>101481</v>
      </c>
      <c r="B7287" s="151" t="s">
        <v>14237</v>
      </c>
      <c r="C7287" s="151" t="s">
        <v>14150</v>
      </c>
      <c r="D7287" s="152" t="s">
        <v>8965</v>
      </c>
    </row>
    <row r="7288" spans="1:4" x14ac:dyDescent="0.3">
      <c r="A7288" s="151">
        <v>101482</v>
      </c>
      <c r="B7288" s="151" t="s">
        <v>14238</v>
      </c>
      <c r="C7288" s="151" t="s">
        <v>14150</v>
      </c>
      <c r="D7288" s="152" t="s">
        <v>14239</v>
      </c>
    </row>
    <row r="7289" spans="1:4" x14ac:dyDescent="0.3">
      <c r="A7289" s="151">
        <v>101483</v>
      </c>
      <c r="B7289" s="151" t="s">
        <v>14240</v>
      </c>
      <c r="C7289" s="151" t="s">
        <v>14150</v>
      </c>
      <c r="D7289" s="152" t="s">
        <v>14241</v>
      </c>
    </row>
    <row r="7290" spans="1:4" x14ac:dyDescent="0.3">
      <c r="A7290" s="151">
        <v>101484</v>
      </c>
      <c r="B7290" s="151" t="s">
        <v>14242</v>
      </c>
      <c r="C7290" s="151" t="s">
        <v>14150</v>
      </c>
      <c r="D7290" s="152" t="s">
        <v>14243</v>
      </c>
    </row>
    <row r="7291" spans="1:4" x14ac:dyDescent="0.3">
      <c r="A7291" s="151">
        <v>101485</v>
      </c>
      <c r="B7291" s="151" t="s">
        <v>14244</v>
      </c>
      <c r="C7291" s="151" t="s">
        <v>14150</v>
      </c>
      <c r="D7291" s="152" t="s">
        <v>14245</v>
      </c>
    </row>
    <row r="7292" spans="1:4" x14ac:dyDescent="0.3">
      <c r="A7292" s="151">
        <v>101486</v>
      </c>
      <c r="B7292" s="151" t="s">
        <v>14246</v>
      </c>
      <c r="C7292" s="151" t="s">
        <v>14150</v>
      </c>
      <c r="D7292" s="152" t="s">
        <v>9171</v>
      </c>
    </row>
    <row r="7293" spans="1:4" x14ac:dyDescent="0.3">
      <c r="A7293" s="151">
        <v>101487</v>
      </c>
      <c r="B7293" s="151" t="s">
        <v>14247</v>
      </c>
      <c r="C7293" s="151" t="s">
        <v>14150</v>
      </c>
      <c r="D7293" s="152" t="s">
        <v>14248</v>
      </c>
    </row>
    <row r="7294" spans="1:4" x14ac:dyDescent="0.3">
      <c r="A7294" s="151">
        <v>101488</v>
      </c>
      <c r="B7294" s="151" t="s">
        <v>14249</v>
      </c>
      <c r="C7294" s="151" t="s">
        <v>14150</v>
      </c>
      <c r="D7294" s="152" t="s">
        <v>14250</v>
      </c>
    </row>
    <row r="7295" spans="1:4" x14ac:dyDescent="0.3">
      <c r="A7295" s="151">
        <v>101188</v>
      </c>
      <c r="B7295" s="151" t="s">
        <v>14251</v>
      </c>
      <c r="C7295" s="151" t="s">
        <v>31</v>
      </c>
      <c r="D7295" s="152" t="s">
        <v>2414</v>
      </c>
    </row>
    <row r="7296" spans="1:4" x14ac:dyDescent="0.3">
      <c r="A7296" s="151">
        <v>101189</v>
      </c>
      <c r="B7296" s="151" t="s">
        <v>14252</v>
      </c>
      <c r="C7296" s="151" t="s">
        <v>31</v>
      </c>
      <c r="D7296" s="152" t="s">
        <v>9785</v>
      </c>
    </row>
    <row r="7297" spans="1:4" x14ac:dyDescent="0.3">
      <c r="A7297" s="151">
        <v>101190</v>
      </c>
      <c r="B7297" s="151" t="s">
        <v>14253</v>
      </c>
      <c r="C7297" s="151" t="s">
        <v>31</v>
      </c>
      <c r="D7297" s="152" t="s">
        <v>1947</v>
      </c>
    </row>
    <row r="7298" spans="1:4" x14ac:dyDescent="0.3">
      <c r="A7298" s="151">
        <v>101191</v>
      </c>
      <c r="B7298" s="151" t="s">
        <v>14254</v>
      </c>
      <c r="C7298" s="151" t="s">
        <v>31</v>
      </c>
      <c r="D7298" s="152" t="s">
        <v>14255</v>
      </c>
    </row>
    <row r="7299" spans="1:4" x14ac:dyDescent="0.3">
      <c r="A7299" s="151">
        <v>101192</v>
      </c>
      <c r="B7299" s="151" t="s">
        <v>14256</v>
      </c>
      <c r="C7299" s="151" t="s">
        <v>31</v>
      </c>
      <c r="D7299" s="152" t="s">
        <v>14257</v>
      </c>
    </row>
    <row r="7300" spans="1:4" x14ac:dyDescent="0.3">
      <c r="A7300" s="151">
        <v>101193</v>
      </c>
      <c r="B7300" s="151" t="s">
        <v>14258</v>
      </c>
      <c r="C7300" s="151" t="s">
        <v>31</v>
      </c>
      <c r="D7300" s="152" t="s">
        <v>14259</v>
      </c>
    </row>
    <row r="7301" spans="1:4" x14ac:dyDescent="0.3">
      <c r="A7301" s="151">
        <v>101194</v>
      </c>
      <c r="B7301" s="151" t="s">
        <v>14260</v>
      </c>
      <c r="C7301" s="151" t="s">
        <v>31</v>
      </c>
      <c r="D7301" s="152" t="s">
        <v>14261</v>
      </c>
    </row>
    <row r="7302" spans="1:4" x14ac:dyDescent="0.3">
      <c r="A7302" s="151">
        <v>101197</v>
      </c>
      <c r="B7302" s="151" t="s">
        <v>14262</v>
      </c>
      <c r="C7302" s="151" t="s">
        <v>31</v>
      </c>
      <c r="D7302" s="152" t="s">
        <v>14263</v>
      </c>
    </row>
    <row r="7303" spans="1:4" x14ac:dyDescent="0.3">
      <c r="A7303" s="151">
        <v>101198</v>
      </c>
      <c r="B7303" s="151" t="s">
        <v>14264</v>
      </c>
      <c r="C7303" s="151" t="s">
        <v>31</v>
      </c>
      <c r="D7303" s="152" t="s">
        <v>14265</v>
      </c>
    </row>
    <row r="7304" spans="1:4" x14ac:dyDescent="0.3">
      <c r="A7304" s="151">
        <v>101199</v>
      </c>
      <c r="B7304" s="151" t="s">
        <v>14266</v>
      </c>
      <c r="C7304" s="151" t="s">
        <v>31</v>
      </c>
      <c r="D7304" s="152" t="s">
        <v>14267</v>
      </c>
    </row>
    <row r="7305" spans="1:4" x14ac:dyDescent="0.3">
      <c r="A7305" s="151">
        <v>101200</v>
      </c>
      <c r="B7305" s="151" t="s">
        <v>14268</v>
      </c>
      <c r="C7305" s="151" t="s">
        <v>31</v>
      </c>
      <c r="D7305" s="152" t="s">
        <v>14269</v>
      </c>
    </row>
    <row r="7306" spans="1:4" x14ac:dyDescent="0.3">
      <c r="A7306" s="151">
        <v>101201</v>
      </c>
      <c r="B7306" s="151" t="s">
        <v>14270</v>
      </c>
      <c r="C7306" s="151" t="s">
        <v>31</v>
      </c>
      <c r="D7306" s="152" t="s">
        <v>6623</v>
      </c>
    </row>
    <row r="7307" spans="1:4" x14ac:dyDescent="0.3">
      <c r="A7307" s="151">
        <v>101202</v>
      </c>
      <c r="B7307" s="151" t="s">
        <v>14271</v>
      </c>
      <c r="C7307" s="151" t="s">
        <v>31</v>
      </c>
      <c r="D7307" s="152" t="s">
        <v>14272</v>
      </c>
    </row>
    <row r="7308" spans="1:4" x14ac:dyDescent="0.3">
      <c r="A7308" s="151">
        <v>101203</v>
      </c>
      <c r="B7308" s="151" t="s">
        <v>14273</v>
      </c>
      <c r="C7308" s="151" t="s">
        <v>31</v>
      </c>
      <c r="D7308" s="152" t="s">
        <v>14274</v>
      </c>
    </row>
    <row r="7309" spans="1:4" x14ac:dyDescent="0.3">
      <c r="A7309" s="151">
        <v>101204</v>
      </c>
      <c r="B7309" s="151" t="s">
        <v>14275</v>
      </c>
      <c r="C7309" s="151" t="s">
        <v>31</v>
      </c>
      <c r="D7309" s="152" t="s">
        <v>5067</v>
      </c>
    </row>
    <row r="7310" spans="1:4" x14ac:dyDescent="0.3">
      <c r="A7310" s="151">
        <v>101205</v>
      </c>
      <c r="B7310" s="151" t="s">
        <v>14276</v>
      </c>
      <c r="C7310" s="151" t="s">
        <v>31</v>
      </c>
      <c r="D7310" s="152" t="s">
        <v>14272</v>
      </c>
    </row>
    <row r="7311" spans="1:4" x14ac:dyDescent="0.3">
      <c r="A7311" s="151">
        <v>102362</v>
      </c>
      <c r="B7311" s="151" t="s">
        <v>14277</v>
      </c>
      <c r="C7311" s="151" t="s">
        <v>2167</v>
      </c>
      <c r="D7311" s="152" t="s">
        <v>14278</v>
      </c>
    </row>
    <row r="7312" spans="1:4" x14ac:dyDescent="0.3">
      <c r="A7312" s="151">
        <v>102363</v>
      </c>
      <c r="B7312" s="151" t="s">
        <v>14279</v>
      </c>
      <c r="C7312" s="151" t="s">
        <v>2167</v>
      </c>
      <c r="D7312" s="152" t="s">
        <v>14280</v>
      </c>
    </row>
    <row r="7313" spans="1:4" x14ac:dyDescent="0.3">
      <c r="A7313" s="151">
        <v>102364</v>
      </c>
      <c r="B7313" s="151" t="s">
        <v>14281</v>
      </c>
      <c r="C7313" s="151" t="s">
        <v>2167</v>
      </c>
      <c r="D7313" s="152" t="s">
        <v>14282</v>
      </c>
    </row>
    <row r="7314" spans="1:4" x14ac:dyDescent="0.3">
      <c r="A7314" s="151">
        <v>98509</v>
      </c>
      <c r="B7314" s="151" t="s">
        <v>14283</v>
      </c>
      <c r="C7314" s="151" t="s">
        <v>26</v>
      </c>
      <c r="D7314" s="152" t="s">
        <v>14284</v>
      </c>
    </row>
    <row r="7315" spans="1:4" x14ac:dyDescent="0.3">
      <c r="A7315" s="151">
        <v>98510</v>
      </c>
      <c r="B7315" s="151" t="s">
        <v>14285</v>
      </c>
      <c r="C7315" s="151" t="s">
        <v>26</v>
      </c>
      <c r="D7315" s="152" t="s">
        <v>14286</v>
      </c>
    </row>
    <row r="7316" spans="1:4" x14ac:dyDescent="0.3">
      <c r="A7316" s="151">
        <v>98511</v>
      </c>
      <c r="B7316" s="151" t="s">
        <v>14287</v>
      </c>
      <c r="C7316" s="151" t="s">
        <v>26</v>
      </c>
      <c r="D7316" s="152" t="s">
        <v>14288</v>
      </c>
    </row>
    <row r="7317" spans="1:4" x14ac:dyDescent="0.3">
      <c r="A7317" s="151">
        <v>98516</v>
      </c>
      <c r="B7317" s="151" t="s">
        <v>14289</v>
      </c>
      <c r="C7317" s="151" t="s">
        <v>26</v>
      </c>
      <c r="D7317" s="152" t="s">
        <v>14290</v>
      </c>
    </row>
    <row r="7318" spans="1:4" x14ac:dyDescent="0.3">
      <c r="A7318" s="151">
        <v>98519</v>
      </c>
      <c r="B7318" s="151" t="s">
        <v>14291</v>
      </c>
      <c r="C7318" s="151" t="s">
        <v>2167</v>
      </c>
      <c r="D7318" s="152" t="s">
        <v>14292</v>
      </c>
    </row>
    <row r="7319" spans="1:4" x14ac:dyDescent="0.3">
      <c r="A7319" s="151">
        <v>98520</v>
      </c>
      <c r="B7319" s="151" t="s">
        <v>14293</v>
      </c>
      <c r="C7319" s="151" t="s">
        <v>2167</v>
      </c>
      <c r="D7319" s="152" t="s">
        <v>14294</v>
      </c>
    </row>
    <row r="7320" spans="1:4" x14ac:dyDescent="0.3">
      <c r="A7320" s="151">
        <v>98521</v>
      </c>
      <c r="B7320" s="151" t="s">
        <v>14295</v>
      </c>
      <c r="C7320" s="151" t="s">
        <v>2167</v>
      </c>
      <c r="D7320" s="152" t="s">
        <v>14296</v>
      </c>
    </row>
    <row r="7321" spans="1:4" x14ac:dyDescent="0.3">
      <c r="A7321" s="151">
        <v>98522</v>
      </c>
      <c r="B7321" s="151" t="s">
        <v>14297</v>
      </c>
      <c r="C7321" s="151" t="s">
        <v>31</v>
      </c>
      <c r="D7321" s="152" t="s">
        <v>4260</v>
      </c>
    </row>
    <row r="7322" spans="1:4" x14ac:dyDescent="0.3">
      <c r="A7322" s="151">
        <v>98524</v>
      </c>
      <c r="B7322" s="151" t="s">
        <v>14298</v>
      </c>
      <c r="C7322" s="151" t="s">
        <v>2167</v>
      </c>
      <c r="D7322" s="152" t="s">
        <v>14299</v>
      </c>
    </row>
    <row r="7323" spans="1:4" x14ac:dyDescent="0.3">
      <c r="A7323" s="151">
        <v>105521</v>
      </c>
      <c r="B7323" s="151" t="s">
        <v>14300</v>
      </c>
      <c r="C7323" s="151" t="s">
        <v>2167</v>
      </c>
      <c r="D7323" s="152" t="s">
        <v>13865</v>
      </c>
    </row>
    <row r="7324" spans="1:4" x14ac:dyDescent="0.3">
      <c r="A7324" s="151">
        <v>98503</v>
      </c>
      <c r="B7324" s="151" t="s">
        <v>14301</v>
      </c>
      <c r="C7324" s="151" t="s">
        <v>2167</v>
      </c>
      <c r="D7324" s="152" t="s">
        <v>14302</v>
      </c>
    </row>
    <row r="7325" spans="1:4" x14ac:dyDescent="0.3">
      <c r="A7325" s="151">
        <v>98504</v>
      </c>
      <c r="B7325" s="151" t="s">
        <v>14303</v>
      </c>
      <c r="C7325" s="151" t="s">
        <v>2167</v>
      </c>
      <c r="D7325" s="152" t="s">
        <v>6216</v>
      </c>
    </row>
    <row r="7326" spans="1:4" x14ac:dyDescent="0.3">
      <c r="A7326" s="151">
        <v>98505</v>
      </c>
      <c r="B7326" s="151" t="s">
        <v>14304</v>
      </c>
      <c r="C7326" s="151" t="s">
        <v>2167</v>
      </c>
      <c r="D7326" s="152" t="s">
        <v>14305</v>
      </c>
    </row>
    <row r="7327" spans="1:4" x14ac:dyDescent="0.3">
      <c r="A7327" s="151">
        <v>103946</v>
      </c>
      <c r="B7327" s="151" t="s">
        <v>14306</v>
      </c>
      <c r="C7327" s="151" t="s">
        <v>2167</v>
      </c>
      <c r="D7327" s="152" t="s">
        <v>1228</v>
      </c>
    </row>
    <row r="7328" spans="1:4" x14ac:dyDescent="0.3">
      <c r="A7328" s="151">
        <v>105000</v>
      </c>
      <c r="B7328" s="151" t="s">
        <v>14307</v>
      </c>
      <c r="C7328" s="151" t="s">
        <v>31</v>
      </c>
      <c r="D7328" s="152" t="s">
        <v>14308</v>
      </c>
    </row>
    <row r="7329" spans="1:4" x14ac:dyDescent="0.3">
      <c r="A7329" s="151">
        <v>105001</v>
      </c>
      <c r="B7329" s="151" t="s">
        <v>14309</v>
      </c>
      <c r="C7329" s="151" t="s">
        <v>31</v>
      </c>
      <c r="D7329" s="152" t="s">
        <v>14310</v>
      </c>
    </row>
    <row r="7330" spans="1:4" x14ac:dyDescent="0.3">
      <c r="A7330" s="151">
        <v>105002</v>
      </c>
      <c r="B7330" s="151" t="s">
        <v>14311</v>
      </c>
      <c r="C7330" s="151" t="s">
        <v>26</v>
      </c>
      <c r="D7330" s="152" t="s">
        <v>14312</v>
      </c>
    </row>
    <row r="7331" spans="1:4" x14ac:dyDescent="0.3">
      <c r="A7331" s="151">
        <v>105003</v>
      </c>
      <c r="B7331" s="151" t="s">
        <v>14313</v>
      </c>
      <c r="C7331" s="151" t="s">
        <v>26</v>
      </c>
      <c r="D7331" s="152" t="s">
        <v>14314</v>
      </c>
    </row>
    <row r="7332" spans="1:4" x14ac:dyDescent="0.3">
      <c r="A7332" s="151">
        <v>105004</v>
      </c>
      <c r="B7332" s="151" t="s">
        <v>14315</v>
      </c>
      <c r="C7332" s="151" t="s">
        <v>2167</v>
      </c>
      <c r="D7332" s="152" t="s">
        <v>13196</v>
      </c>
    </row>
    <row r="7333" spans="1:4" x14ac:dyDescent="0.3">
      <c r="A7333" s="151">
        <v>105005</v>
      </c>
      <c r="B7333" s="151" t="s">
        <v>14316</v>
      </c>
      <c r="C7333" s="151" t="s">
        <v>2167</v>
      </c>
      <c r="D7333" s="152" t="s">
        <v>12503</v>
      </c>
    </row>
    <row r="7334" spans="1:4" x14ac:dyDescent="0.3">
      <c r="A7334" s="151">
        <v>103185</v>
      </c>
      <c r="B7334" s="151" t="s">
        <v>14317</v>
      </c>
      <c r="C7334" s="151" t="s">
        <v>26</v>
      </c>
      <c r="D7334" s="152" t="s">
        <v>14318</v>
      </c>
    </row>
    <row r="7335" spans="1:4" x14ac:dyDescent="0.3">
      <c r="A7335" s="151">
        <v>103186</v>
      </c>
      <c r="B7335" s="151" t="s">
        <v>14319</v>
      </c>
      <c r="C7335" s="151" t="s">
        <v>26</v>
      </c>
      <c r="D7335" s="152" t="s">
        <v>14320</v>
      </c>
    </row>
    <row r="7336" spans="1:4" x14ac:dyDescent="0.3">
      <c r="A7336" s="151">
        <v>103187</v>
      </c>
      <c r="B7336" s="151" t="s">
        <v>14321</v>
      </c>
      <c r="C7336" s="151" t="s">
        <v>26</v>
      </c>
      <c r="D7336" s="152" t="s">
        <v>14322</v>
      </c>
    </row>
    <row r="7337" spans="1:4" x14ac:dyDescent="0.3">
      <c r="A7337" s="151">
        <v>103188</v>
      </c>
      <c r="B7337" s="151" t="s">
        <v>14323</v>
      </c>
      <c r="C7337" s="151" t="s">
        <v>26</v>
      </c>
      <c r="D7337" s="152" t="s">
        <v>14324</v>
      </c>
    </row>
    <row r="7338" spans="1:4" x14ac:dyDescent="0.3">
      <c r="A7338" s="151">
        <v>103189</v>
      </c>
      <c r="B7338" s="151" t="s">
        <v>14325</v>
      </c>
      <c r="C7338" s="151" t="s">
        <v>26</v>
      </c>
      <c r="D7338" s="152" t="s">
        <v>14326</v>
      </c>
    </row>
    <row r="7339" spans="1:4" x14ac:dyDescent="0.3">
      <c r="A7339" s="151">
        <v>103190</v>
      </c>
      <c r="B7339" s="151" t="s">
        <v>14327</v>
      </c>
      <c r="C7339" s="151" t="s">
        <v>26</v>
      </c>
      <c r="D7339" s="152" t="s">
        <v>14328</v>
      </c>
    </row>
    <row r="7340" spans="1:4" x14ac:dyDescent="0.3">
      <c r="A7340" s="151">
        <v>103191</v>
      </c>
      <c r="B7340" s="151" t="s">
        <v>14329</v>
      </c>
      <c r="C7340" s="151" t="s">
        <v>26</v>
      </c>
      <c r="D7340" s="152" t="s">
        <v>14330</v>
      </c>
    </row>
    <row r="7341" spans="1:4" x14ac:dyDescent="0.3">
      <c r="A7341" s="151">
        <v>103192</v>
      </c>
      <c r="B7341" s="151" t="s">
        <v>14331</v>
      </c>
      <c r="C7341" s="151" t="s">
        <v>26</v>
      </c>
      <c r="D7341" s="152" t="s">
        <v>14332</v>
      </c>
    </row>
    <row r="7342" spans="1:4" x14ac:dyDescent="0.3">
      <c r="A7342" s="151">
        <v>103193</v>
      </c>
      <c r="B7342" s="151" t="s">
        <v>14333</v>
      </c>
      <c r="C7342" s="151" t="s">
        <v>26</v>
      </c>
      <c r="D7342" s="152" t="s">
        <v>14334</v>
      </c>
    </row>
    <row r="7343" spans="1:4" x14ac:dyDescent="0.3">
      <c r="A7343" s="151">
        <v>103194</v>
      </c>
      <c r="B7343" s="151" t="s">
        <v>14335</v>
      </c>
      <c r="C7343" s="151" t="s">
        <v>26</v>
      </c>
      <c r="D7343" s="152" t="s">
        <v>14336</v>
      </c>
    </row>
    <row r="7344" spans="1:4" x14ac:dyDescent="0.3">
      <c r="A7344" s="151">
        <v>103195</v>
      </c>
      <c r="B7344" s="151" t="s">
        <v>14337</v>
      </c>
      <c r="C7344" s="151" t="s">
        <v>26</v>
      </c>
      <c r="D7344" s="152" t="s">
        <v>14338</v>
      </c>
    </row>
    <row r="7345" spans="1:4" x14ac:dyDescent="0.3">
      <c r="A7345" s="151">
        <v>103205</v>
      </c>
      <c r="B7345" s="151" t="s">
        <v>14339</v>
      </c>
      <c r="C7345" s="151" t="s">
        <v>26</v>
      </c>
      <c r="D7345" s="152" t="s">
        <v>14340</v>
      </c>
    </row>
    <row r="7346" spans="1:4" x14ac:dyDescent="0.3">
      <c r="A7346" s="151">
        <v>103206</v>
      </c>
      <c r="B7346" s="151" t="s">
        <v>14341</v>
      </c>
      <c r="C7346" s="151" t="s">
        <v>26</v>
      </c>
      <c r="D7346" s="152" t="s">
        <v>14342</v>
      </c>
    </row>
    <row r="7347" spans="1:4" x14ac:dyDescent="0.3">
      <c r="A7347" s="151">
        <v>103207</v>
      </c>
      <c r="B7347" s="151" t="s">
        <v>14343</v>
      </c>
      <c r="C7347" s="151" t="s">
        <v>26</v>
      </c>
      <c r="D7347" s="152" t="s">
        <v>14344</v>
      </c>
    </row>
    <row r="7348" spans="1:4" x14ac:dyDescent="0.3">
      <c r="A7348" s="151">
        <v>103208</v>
      </c>
      <c r="B7348" s="151" t="s">
        <v>14345</v>
      </c>
      <c r="C7348" s="151" t="s">
        <v>26</v>
      </c>
      <c r="D7348" s="152" t="s">
        <v>14346</v>
      </c>
    </row>
    <row r="7349" spans="1:4" x14ac:dyDescent="0.3">
      <c r="A7349" s="151">
        <v>103209</v>
      </c>
      <c r="B7349" s="151" t="s">
        <v>14347</v>
      </c>
      <c r="C7349" s="151" t="s">
        <v>26</v>
      </c>
      <c r="D7349" s="152" t="s">
        <v>14348</v>
      </c>
    </row>
    <row r="7350" spans="1:4" x14ac:dyDescent="0.3">
      <c r="A7350" s="151">
        <v>103210</v>
      </c>
      <c r="B7350" s="151" t="s">
        <v>14349</v>
      </c>
      <c r="C7350" s="151" t="s">
        <v>26</v>
      </c>
      <c r="D7350" s="152" t="s">
        <v>14350</v>
      </c>
    </row>
    <row r="7351" spans="1:4" x14ac:dyDescent="0.3">
      <c r="A7351" s="151">
        <v>103304</v>
      </c>
      <c r="B7351" s="151" t="s">
        <v>14351</v>
      </c>
      <c r="C7351" s="151" t="s">
        <v>26</v>
      </c>
      <c r="D7351" s="152" t="s">
        <v>14352</v>
      </c>
    </row>
    <row r="7352" spans="1:4" x14ac:dyDescent="0.3">
      <c r="A7352" s="151">
        <v>103307</v>
      </c>
      <c r="B7352" s="151" t="s">
        <v>14353</v>
      </c>
      <c r="C7352" s="151" t="s">
        <v>26</v>
      </c>
      <c r="D7352" s="152" t="s">
        <v>14354</v>
      </c>
    </row>
    <row r="7353" spans="1:4" x14ac:dyDescent="0.3">
      <c r="A7353" s="151">
        <v>103310</v>
      </c>
      <c r="B7353" s="151" t="s">
        <v>14355</v>
      </c>
      <c r="C7353" s="151" t="s">
        <v>26</v>
      </c>
      <c r="D7353" s="152" t="s">
        <v>14356</v>
      </c>
    </row>
    <row r="7354" spans="1:4" x14ac:dyDescent="0.3">
      <c r="A7354" s="151">
        <v>103314</v>
      </c>
      <c r="B7354" s="151" t="s">
        <v>14357</v>
      </c>
      <c r="C7354" s="151" t="s">
        <v>2167</v>
      </c>
      <c r="D7354" s="152" t="s">
        <v>14358</v>
      </c>
    </row>
    <row r="7355" spans="1:4" x14ac:dyDescent="0.3">
      <c r="A7355" s="151">
        <v>103315</v>
      </c>
      <c r="B7355" s="151" t="s">
        <v>14359</v>
      </c>
      <c r="C7355" s="151" t="s">
        <v>2167</v>
      </c>
      <c r="D7355" s="152" t="s">
        <v>14360</v>
      </c>
    </row>
    <row r="7356" spans="1:4" x14ac:dyDescent="0.3">
      <c r="A7356" s="151">
        <v>103769</v>
      </c>
      <c r="B7356" s="151" t="s">
        <v>14361</v>
      </c>
      <c r="C7356" s="151" t="s">
        <v>26</v>
      </c>
      <c r="D7356" s="152" t="s">
        <v>14362</v>
      </c>
    </row>
    <row r="7357" spans="1:4" x14ac:dyDescent="0.3">
      <c r="A7357" s="151">
        <v>98525</v>
      </c>
      <c r="B7357" s="151" t="s">
        <v>14363</v>
      </c>
      <c r="C7357" s="151" t="s">
        <v>2167</v>
      </c>
      <c r="D7357" s="152" t="s">
        <v>2573</v>
      </c>
    </row>
    <row r="7358" spans="1:4" x14ac:dyDescent="0.3">
      <c r="A7358" s="151">
        <v>98526</v>
      </c>
      <c r="B7358" s="151" t="s">
        <v>14364</v>
      </c>
      <c r="C7358" s="151" t="s">
        <v>26</v>
      </c>
      <c r="D7358" s="152" t="s">
        <v>14365</v>
      </c>
    </row>
    <row r="7359" spans="1:4" x14ac:dyDescent="0.3">
      <c r="A7359" s="151">
        <v>98527</v>
      </c>
      <c r="B7359" s="151" t="s">
        <v>14366</v>
      </c>
      <c r="C7359" s="151" t="s">
        <v>26</v>
      </c>
      <c r="D7359" s="152" t="s">
        <v>14367</v>
      </c>
    </row>
    <row r="7360" spans="1:4" x14ac:dyDescent="0.3">
      <c r="A7360" s="151">
        <v>98528</v>
      </c>
      <c r="B7360" s="151" t="s">
        <v>14368</v>
      </c>
      <c r="C7360" s="151" t="s">
        <v>26</v>
      </c>
      <c r="D7360" s="152" t="s">
        <v>14369</v>
      </c>
    </row>
    <row r="7361" spans="1:4" x14ac:dyDescent="0.3">
      <c r="A7361" s="151">
        <v>98529</v>
      </c>
      <c r="B7361" s="151" t="s">
        <v>14370</v>
      </c>
      <c r="C7361" s="151" t="s">
        <v>26</v>
      </c>
      <c r="D7361" s="152" t="s">
        <v>14371</v>
      </c>
    </row>
    <row r="7362" spans="1:4" x14ac:dyDescent="0.3">
      <c r="A7362" s="151">
        <v>98530</v>
      </c>
      <c r="B7362" s="151" t="s">
        <v>14372</v>
      </c>
      <c r="C7362" s="151" t="s">
        <v>26</v>
      </c>
      <c r="D7362" s="152" t="s">
        <v>13112</v>
      </c>
    </row>
    <row r="7363" spans="1:4" x14ac:dyDescent="0.3">
      <c r="A7363" s="151">
        <v>98531</v>
      </c>
      <c r="B7363" s="151" t="s">
        <v>14373</v>
      </c>
      <c r="C7363" s="151" t="s">
        <v>26</v>
      </c>
      <c r="D7363" s="152" t="s">
        <v>14374</v>
      </c>
    </row>
    <row r="7364" spans="1:4" x14ac:dyDescent="0.3">
      <c r="A7364" s="151">
        <v>98532</v>
      </c>
      <c r="B7364" s="151" t="s">
        <v>14375</v>
      </c>
      <c r="C7364" s="151" t="s">
        <v>26</v>
      </c>
      <c r="D7364" s="152" t="s">
        <v>14376</v>
      </c>
    </row>
    <row r="7365" spans="1:4" x14ac:dyDescent="0.3">
      <c r="A7365" s="151">
        <v>98533</v>
      </c>
      <c r="B7365" s="151" t="s">
        <v>14377</v>
      </c>
      <c r="C7365" s="151" t="s">
        <v>26</v>
      </c>
      <c r="D7365" s="152" t="s">
        <v>14378</v>
      </c>
    </row>
    <row r="7366" spans="1:4" x14ac:dyDescent="0.3">
      <c r="A7366" s="151">
        <v>98534</v>
      </c>
      <c r="B7366" s="151" t="s">
        <v>14379</v>
      </c>
      <c r="C7366" s="151" t="s">
        <v>26</v>
      </c>
      <c r="D7366" s="152" t="s">
        <v>14380</v>
      </c>
    </row>
    <row r="7367" spans="1:4" x14ac:dyDescent="0.3">
      <c r="A7367" s="151">
        <v>98535</v>
      </c>
      <c r="B7367" s="151" t="s">
        <v>14381</v>
      </c>
      <c r="C7367" s="151" t="s">
        <v>26</v>
      </c>
      <c r="D7367" s="152" t="s">
        <v>14382</v>
      </c>
    </row>
    <row r="7368" spans="1:4" x14ac:dyDescent="0.3">
      <c r="A7368" s="151">
        <v>88238</v>
      </c>
      <c r="B7368" s="151" t="s">
        <v>14383</v>
      </c>
      <c r="C7368" s="151" t="s">
        <v>223</v>
      </c>
      <c r="D7368" s="152" t="s">
        <v>8710</v>
      </c>
    </row>
    <row r="7369" spans="1:4" x14ac:dyDescent="0.3">
      <c r="A7369" s="151">
        <v>88239</v>
      </c>
      <c r="B7369" s="151" t="s">
        <v>14384</v>
      </c>
      <c r="C7369" s="151" t="s">
        <v>223</v>
      </c>
      <c r="D7369" s="152" t="s">
        <v>14385</v>
      </c>
    </row>
    <row r="7370" spans="1:4" x14ac:dyDescent="0.3">
      <c r="A7370" s="151">
        <v>88240</v>
      </c>
      <c r="B7370" s="151" t="s">
        <v>14386</v>
      </c>
      <c r="C7370" s="151" t="s">
        <v>223</v>
      </c>
      <c r="D7370" s="152" t="s">
        <v>14387</v>
      </c>
    </row>
    <row r="7371" spans="1:4" x14ac:dyDescent="0.3">
      <c r="A7371" s="151">
        <v>88241</v>
      </c>
      <c r="B7371" s="151" t="s">
        <v>14388</v>
      </c>
      <c r="C7371" s="151" t="s">
        <v>223</v>
      </c>
      <c r="D7371" s="152" t="s">
        <v>1838</v>
      </c>
    </row>
    <row r="7372" spans="1:4" x14ac:dyDescent="0.3">
      <c r="A7372" s="151">
        <v>88242</v>
      </c>
      <c r="B7372" s="151" t="s">
        <v>14389</v>
      </c>
      <c r="C7372" s="151" t="s">
        <v>223</v>
      </c>
      <c r="D7372" s="152" t="s">
        <v>8666</v>
      </c>
    </row>
    <row r="7373" spans="1:4" x14ac:dyDescent="0.3">
      <c r="A7373" s="151">
        <v>88243</v>
      </c>
      <c r="B7373" s="151" t="s">
        <v>14390</v>
      </c>
      <c r="C7373" s="151" t="s">
        <v>223</v>
      </c>
      <c r="D7373" s="152" t="s">
        <v>1709</v>
      </c>
    </row>
    <row r="7374" spans="1:4" x14ac:dyDescent="0.3">
      <c r="A7374" s="151">
        <v>88245</v>
      </c>
      <c r="B7374" s="151" t="s">
        <v>14391</v>
      </c>
      <c r="C7374" s="151" t="s">
        <v>223</v>
      </c>
      <c r="D7374" s="152" t="s">
        <v>8779</v>
      </c>
    </row>
    <row r="7375" spans="1:4" x14ac:dyDescent="0.3">
      <c r="A7375" s="151">
        <v>88246</v>
      </c>
      <c r="B7375" s="151" t="s">
        <v>14392</v>
      </c>
      <c r="C7375" s="151" t="s">
        <v>223</v>
      </c>
      <c r="D7375" s="152" t="s">
        <v>11336</v>
      </c>
    </row>
    <row r="7376" spans="1:4" x14ac:dyDescent="0.3">
      <c r="A7376" s="151">
        <v>88247</v>
      </c>
      <c r="B7376" s="151" t="s">
        <v>14393</v>
      </c>
      <c r="C7376" s="151" t="s">
        <v>223</v>
      </c>
      <c r="D7376" s="152" t="s">
        <v>1350</v>
      </c>
    </row>
    <row r="7377" spans="1:4" x14ac:dyDescent="0.3">
      <c r="A7377" s="151">
        <v>88248</v>
      </c>
      <c r="B7377" s="151" t="s">
        <v>231</v>
      </c>
      <c r="C7377" s="151" t="s">
        <v>223</v>
      </c>
      <c r="D7377" s="152" t="s">
        <v>10130</v>
      </c>
    </row>
    <row r="7378" spans="1:4" x14ac:dyDescent="0.3">
      <c r="A7378" s="151">
        <v>88249</v>
      </c>
      <c r="B7378" s="151" t="s">
        <v>14394</v>
      </c>
      <c r="C7378" s="151" t="s">
        <v>223</v>
      </c>
      <c r="D7378" s="152" t="s">
        <v>7854</v>
      </c>
    </row>
    <row r="7379" spans="1:4" x14ac:dyDescent="0.3">
      <c r="A7379" s="151">
        <v>88250</v>
      </c>
      <c r="B7379" s="151" t="s">
        <v>14395</v>
      </c>
      <c r="C7379" s="151" t="s">
        <v>223</v>
      </c>
      <c r="D7379" s="152" t="s">
        <v>14387</v>
      </c>
    </row>
    <row r="7380" spans="1:4" x14ac:dyDescent="0.3">
      <c r="A7380" s="151">
        <v>88251</v>
      </c>
      <c r="B7380" s="151" t="s">
        <v>14396</v>
      </c>
      <c r="C7380" s="151" t="s">
        <v>223</v>
      </c>
      <c r="D7380" s="152" t="s">
        <v>8710</v>
      </c>
    </row>
    <row r="7381" spans="1:4" x14ac:dyDescent="0.3">
      <c r="A7381" s="151">
        <v>88252</v>
      </c>
      <c r="B7381" s="151" t="s">
        <v>14397</v>
      </c>
      <c r="C7381" s="151" t="s">
        <v>223</v>
      </c>
      <c r="D7381" s="152" t="s">
        <v>11583</v>
      </c>
    </row>
    <row r="7382" spans="1:4" x14ac:dyDescent="0.3">
      <c r="A7382" s="151">
        <v>88253</v>
      </c>
      <c r="B7382" s="151" t="s">
        <v>14398</v>
      </c>
      <c r="C7382" s="151" t="s">
        <v>223</v>
      </c>
      <c r="D7382" s="152" t="s">
        <v>5105</v>
      </c>
    </row>
    <row r="7383" spans="1:4" x14ac:dyDescent="0.3">
      <c r="A7383" s="151">
        <v>88255</v>
      </c>
      <c r="B7383" s="151" t="s">
        <v>14399</v>
      </c>
      <c r="C7383" s="151" t="s">
        <v>223</v>
      </c>
      <c r="D7383" s="152" t="s">
        <v>14400</v>
      </c>
    </row>
    <row r="7384" spans="1:4" x14ac:dyDescent="0.3">
      <c r="A7384" s="151">
        <v>88256</v>
      </c>
      <c r="B7384" s="151" t="s">
        <v>14401</v>
      </c>
      <c r="C7384" s="151" t="s">
        <v>223</v>
      </c>
      <c r="D7384" s="152" t="s">
        <v>6731</v>
      </c>
    </row>
    <row r="7385" spans="1:4" x14ac:dyDescent="0.3">
      <c r="A7385" s="151">
        <v>88257</v>
      </c>
      <c r="B7385" s="151" t="s">
        <v>14402</v>
      </c>
      <c r="C7385" s="151" t="s">
        <v>223</v>
      </c>
      <c r="D7385" s="152" t="s">
        <v>14403</v>
      </c>
    </row>
    <row r="7386" spans="1:4" x14ac:dyDescent="0.3">
      <c r="A7386" s="151">
        <v>88260</v>
      </c>
      <c r="B7386" s="151" t="s">
        <v>14404</v>
      </c>
      <c r="C7386" s="151" t="s">
        <v>223</v>
      </c>
      <c r="D7386" s="152" t="s">
        <v>10208</v>
      </c>
    </row>
    <row r="7387" spans="1:4" x14ac:dyDescent="0.3">
      <c r="A7387" s="151">
        <v>88261</v>
      </c>
      <c r="B7387" s="151" t="s">
        <v>14405</v>
      </c>
      <c r="C7387" s="151" t="s">
        <v>223</v>
      </c>
      <c r="D7387" s="152" t="s">
        <v>14406</v>
      </c>
    </row>
    <row r="7388" spans="1:4" x14ac:dyDescent="0.3">
      <c r="A7388" s="151">
        <v>88262</v>
      </c>
      <c r="B7388" s="151" t="s">
        <v>226</v>
      </c>
      <c r="C7388" s="151" t="s">
        <v>223</v>
      </c>
      <c r="D7388" s="152" t="s">
        <v>14407</v>
      </c>
    </row>
    <row r="7389" spans="1:4" x14ac:dyDescent="0.3">
      <c r="A7389" s="151">
        <v>88263</v>
      </c>
      <c r="B7389" s="151" t="s">
        <v>14408</v>
      </c>
      <c r="C7389" s="151" t="s">
        <v>223</v>
      </c>
      <c r="D7389" s="152" t="s">
        <v>9991</v>
      </c>
    </row>
    <row r="7390" spans="1:4" x14ac:dyDescent="0.3">
      <c r="A7390" s="151">
        <v>88264</v>
      </c>
      <c r="B7390" s="151" t="s">
        <v>233</v>
      </c>
      <c r="C7390" s="151" t="s">
        <v>223</v>
      </c>
      <c r="D7390" s="152" t="s">
        <v>14409</v>
      </c>
    </row>
    <row r="7391" spans="1:4" x14ac:dyDescent="0.3">
      <c r="A7391" s="151">
        <v>88266</v>
      </c>
      <c r="B7391" s="151" t="s">
        <v>14410</v>
      </c>
      <c r="C7391" s="151" t="s">
        <v>223</v>
      </c>
      <c r="D7391" s="152" t="s">
        <v>4185</v>
      </c>
    </row>
    <row r="7392" spans="1:4" x14ac:dyDescent="0.3">
      <c r="A7392" s="151">
        <v>88267</v>
      </c>
      <c r="B7392" s="151" t="s">
        <v>232</v>
      </c>
      <c r="C7392" s="151" t="s">
        <v>223</v>
      </c>
      <c r="D7392" s="152" t="s">
        <v>12687</v>
      </c>
    </row>
    <row r="7393" spans="1:4" x14ac:dyDescent="0.3">
      <c r="A7393" s="151">
        <v>88269</v>
      </c>
      <c r="B7393" s="151" t="s">
        <v>14411</v>
      </c>
      <c r="C7393" s="151" t="s">
        <v>223</v>
      </c>
      <c r="D7393" s="152" t="s">
        <v>14409</v>
      </c>
    </row>
    <row r="7394" spans="1:4" x14ac:dyDescent="0.3">
      <c r="A7394" s="151">
        <v>88270</v>
      </c>
      <c r="B7394" s="151" t="s">
        <v>14412</v>
      </c>
      <c r="C7394" s="151" t="s">
        <v>223</v>
      </c>
      <c r="D7394" s="152" t="s">
        <v>14413</v>
      </c>
    </row>
    <row r="7395" spans="1:4" x14ac:dyDescent="0.3">
      <c r="A7395" s="151">
        <v>88272</v>
      </c>
      <c r="B7395" s="151" t="s">
        <v>14414</v>
      </c>
      <c r="C7395" s="151" t="s">
        <v>223</v>
      </c>
      <c r="D7395" s="152" t="s">
        <v>14415</v>
      </c>
    </row>
    <row r="7396" spans="1:4" x14ac:dyDescent="0.3">
      <c r="A7396" s="151">
        <v>88273</v>
      </c>
      <c r="B7396" s="151" t="s">
        <v>14416</v>
      </c>
      <c r="C7396" s="151" t="s">
        <v>223</v>
      </c>
      <c r="D7396" s="152" t="s">
        <v>14228</v>
      </c>
    </row>
    <row r="7397" spans="1:4" x14ac:dyDescent="0.3">
      <c r="A7397" s="151">
        <v>88274</v>
      </c>
      <c r="B7397" s="151" t="s">
        <v>14417</v>
      </c>
      <c r="C7397" s="151" t="s">
        <v>223</v>
      </c>
      <c r="D7397" s="152" t="s">
        <v>1284</v>
      </c>
    </row>
    <row r="7398" spans="1:4" x14ac:dyDescent="0.3">
      <c r="A7398" s="151">
        <v>88275</v>
      </c>
      <c r="B7398" s="151" t="s">
        <v>14418</v>
      </c>
      <c r="C7398" s="151" t="s">
        <v>223</v>
      </c>
      <c r="D7398" s="152" t="s">
        <v>12139</v>
      </c>
    </row>
    <row r="7399" spans="1:4" x14ac:dyDescent="0.3">
      <c r="A7399" s="151">
        <v>88277</v>
      </c>
      <c r="B7399" s="151" t="s">
        <v>14419</v>
      </c>
      <c r="C7399" s="151" t="s">
        <v>223</v>
      </c>
      <c r="D7399" s="152" t="s">
        <v>14420</v>
      </c>
    </row>
    <row r="7400" spans="1:4" x14ac:dyDescent="0.3">
      <c r="A7400" s="151">
        <v>88278</v>
      </c>
      <c r="B7400" s="151" t="s">
        <v>239</v>
      </c>
      <c r="C7400" s="151" t="s">
        <v>223</v>
      </c>
      <c r="D7400" s="152" t="s">
        <v>14421</v>
      </c>
    </row>
    <row r="7401" spans="1:4" x14ac:dyDescent="0.3">
      <c r="A7401" s="151">
        <v>88279</v>
      </c>
      <c r="B7401" s="151" t="s">
        <v>14422</v>
      </c>
      <c r="C7401" s="151" t="s">
        <v>223</v>
      </c>
      <c r="D7401" s="152" t="s">
        <v>14423</v>
      </c>
    </row>
    <row r="7402" spans="1:4" x14ac:dyDescent="0.3">
      <c r="A7402" s="151">
        <v>88281</v>
      </c>
      <c r="B7402" s="151" t="s">
        <v>14424</v>
      </c>
      <c r="C7402" s="151" t="s">
        <v>223</v>
      </c>
      <c r="D7402" s="152" t="s">
        <v>9760</v>
      </c>
    </row>
    <row r="7403" spans="1:4" x14ac:dyDescent="0.3">
      <c r="A7403" s="151">
        <v>88282</v>
      </c>
      <c r="B7403" s="151" t="s">
        <v>14425</v>
      </c>
      <c r="C7403" s="151" t="s">
        <v>223</v>
      </c>
      <c r="D7403" s="152" t="s">
        <v>14426</v>
      </c>
    </row>
    <row r="7404" spans="1:4" x14ac:dyDescent="0.3">
      <c r="A7404" s="151">
        <v>88283</v>
      </c>
      <c r="B7404" s="151" t="s">
        <v>14427</v>
      </c>
      <c r="C7404" s="151" t="s">
        <v>223</v>
      </c>
      <c r="D7404" s="152" t="s">
        <v>14428</v>
      </c>
    </row>
    <row r="7405" spans="1:4" x14ac:dyDescent="0.3">
      <c r="A7405" s="151">
        <v>88284</v>
      </c>
      <c r="B7405" s="151" t="s">
        <v>14429</v>
      </c>
      <c r="C7405" s="151" t="s">
        <v>223</v>
      </c>
      <c r="D7405" s="152" t="s">
        <v>8527</v>
      </c>
    </row>
    <row r="7406" spans="1:4" x14ac:dyDescent="0.3">
      <c r="A7406" s="151">
        <v>88286</v>
      </c>
      <c r="B7406" s="151" t="s">
        <v>14430</v>
      </c>
      <c r="C7406" s="151" t="s">
        <v>223</v>
      </c>
      <c r="D7406" s="152" t="s">
        <v>2949</v>
      </c>
    </row>
    <row r="7407" spans="1:4" x14ac:dyDescent="0.3">
      <c r="A7407" s="151">
        <v>88288</v>
      </c>
      <c r="B7407" s="151" t="s">
        <v>14431</v>
      </c>
      <c r="C7407" s="151" t="s">
        <v>223</v>
      </c>
      <c r="D7407" s="152" t="s">
        <v>14432</v>
      </c>
    </row>
    <row r="7408" spans="1:4" x14ac:dyDescent="0.3">
      <c r="A7408" s="151">
        <v>88291</v>
      </c>
      <c r="B7408" s="151" t="s">
        <v>14433</v>
      </c>
      <c r="C7408" s="151" t="s">
        <v>223</v>
      </c>
      <c r="D7408" s="152" t="s">
        <v>14434</v>
      </c>
    </row>
    <row r="7409" spans="1:4" x14ac:dyDescent="0.3">
      <c r="A7409" s="151">
        <v>88292</v>
      </c>
      <c r="B7409" s="151" t="s">
        <v>14435</v>
      </c>
      <c r="C7409" s="151" t="s">
        <v>223</v>
      </c>
      <c r="D7409" s="152" t="s">
        <v>14436</v>
      </c>
    </row>
    <row r="7410" spans="1:4" x14ac:dyDescent="0.3">
      <c r="A7410" s="151">
        <v>88293</v>
      </c>
      <c r="B7410" s="151" t="s">
        <v>14437</v>
      </c>
      <c r="C7410" s="151" t="s">
        <v>223</v>
      </c>
      <c r="D7410" s="152" t="s">
        <v>14434</v>
      </c>
    </row>
    <row r="7411" spans="1:4" x14ac:dyDescent="0.3">
      <c r="A7411" s="151">
        <v>88294</v>
      </c>
      <c r="B7411" s="151" t="s">
        <v>14438</v>
      </c>
      <c r="C7411" s="151" t="s">
        <v>223</v>
      </c>
      <c r="D7411" s="152" t="s">
        <v>14439</v>
      </c>
    </row>
    <row r="7412" spans="1:4" x14ac:dyDescent="0.3">
      <c r="A7412" s="151">
        <v>88295</v>
      </c>
      <c r="B7412" s="151" t="s">
        <v>14440</v>
      </c>
      <c r="C7412" s="151" t="s">
        <v>223</v>
      </c>
      <c r="D7412" s="152" t="s">
        <v>14441</v>
      </c>
    </row>
    <row r="7413" spans="1:4" x14ac:dyDescent="0.3">
      <c r="A7413" s="151">
        <v>88296</v>
      </c>
      <c r="B7413" s="151" t="s">
        <v>14442</v>
      </c>
      <c r="C7413" s="151" t="s">
        <v>223</v>
      </c>
      <c r="D7413" s="152" t="s">
        <v>14443</v>
      </c>
    </row>
    <row r="7414" spans="1:4" x14ac:dyDescent="0.3">
      <c r="A7414" s="151">
        <v>88297</v>
      </c>
      <c r="B7414" s="151" t="s">
        <v>14444</v>
      </c>
      <c r="C7414" s="151" t="s">
        <v>223</v>
      </c>
      <c r="D7414" s="152" t="s">
        <v>14445</v>
      </c>
    </row>
    <row r="7415" spans="1:4" x14ac:dyDescent="0.3">
      <c r="A7415" s="151">
        <v>88298</v>
      </c>
      <c r="B7415" s="151" t="s">
        <v>14446</v>
      </c>
      <c r="C7415" s="151" t="s">
        <v>223</v>
      </c>
      <c r="D7415" s="152" t="s">
        <v>14447</v>
      </c>
    </row>
    <row r="7416" spans="1:4" x14ac:dyDescent="0.3">
      <c r="A7416" s="151">
        <v>88299</v>
      </c>
      <c r="B7416" s="151" t="s">
        <v>14448</v>
      </c>
      <c r="C7416" s="151" t="s">
        <v>223</v>
      </c>
      <c r="D7416" s="152" t="s">
        <v>14449</v>
      </c>
    </row>
    <row r="7417" spans="1:4" x14ac:dyDescent="0.3">
      <c r="A7417" s="151">
        <v>88300</v>
      </c>
      <c r="B7417" s="151" t="s">
        <v>14450</v>
      </c>
      <c r="C7417" s="151" t="s">
        <v>223</v>
      </c>
      <c r="D7417" s="152" t="s">
        <v>14449</v>
      </c>
    </row>
    <row r="7418" spans="1:4" x14ac:dyDescent="0.3">
      <c r="A7418" s="151">
        <v>88301</v>
      </c>
      <c r="B7418" s="151" t="s">
        <v>14451</v>
      </c>
      <c r="C7418" s="151" t="s">
        <v>223</v>
      </c>
      <c r="D7418" s="152" t="s">
        <v>14434</v>
      </c>
    </row>
    <row r="7419" spans="1:4" x14ac:dyDescent="0.3">
      <c r="A7419" s="151">
        <v>88302</v>
      </c>
      <c r="B7419" s="151" t="s">
        <v>14452</v>
      </c>
      <c r="C7419" s="151" t="s">
        <v>223</v>
      </c>
      <c r="D7419" s="152" t="s">
        <v>14434</v>
      </c>
    </row>
    <row r="7420" spans="1:4" x14ac:dyDescent="0.3">
      <c r="A7420" s="151">
        <v>88303</v>
      </c>
      <c r="B7420" s="151" t="s">
        <v>14453</v>
      </c>
      <c r="C7420" s="151" t="s">
        <v>223</v>
      </c>
      <c r="D7420" s="152" t="s">
        <v>14454</v>
      </c>
    </row>
    <row r="7421" spans="1:4" x14ac:dyDescent="0.3">
      <c r="A7421" s="151">
        <v>88304</v>
      </c>
      <c r="B7421" s="151" t="s">
        <v>14455</v>
      </c>
      <c r="C7421" s="151" t="s">
        <v>223</v>
      </c>
      <c r="D7421" s="152" t="s">
        <v>14449</v>
      </c>
    </row>
    <row r="7422" spans="1:4" x14ac:dyDescent="0.3">
      <c r="A7422" s="151">
        <v>88306</v>
      </c>
      <c r="B7422" s="151" t="s">
        <v>14456</v>
      </c>
      <c r="C7422" s="151" t="s">
        <v>223</v>
      </c>
      <c r="D7422" s="152" t="s">
        <v>14457</v>
      </c>
    </row>
    <row r="7423" spans="1:4" x14ac:dyDescent="0.3">
      <c r="A7423" s="151">
        <v>88307</v>
      </c>
      <c r="B7423" s="151" t="s">
        <v>14458</v>
      </c>
      <c r="C7423" s="151" t="s">
        <v>223</v>
      </c>
      <c r="D7423" s="152" t="s">
        <v>14459</v>
      </c>
    </row>
    <row r="7424" spans="1:4" x14ac:dyDescent="0.3">
      <c r="A7424" s="151">
        <v>88308</v>
      </c>
      <c r="B7424" s="151" t="s">
        <v>14460</v>
      </c>
      <c r="C7424" s="151" t="s">
        <v>223</v>
      </c>
      <c r="D7424" s="152" t="s">
        <v>10183</v>
      </c>
    </row>
    <row r="7425" spans="1:4" x14ac:dyDescent="0.3">
      <c r="A7425" s="151">
        <v>88309</v>
      </c>
      <c r="B7425" s="151" t="s">
        <v>235</v>
      </c>
      <c r="C7425" s="151" t="s">
        <v>223</v>
      </c>
      <c r="D7425" s="152" t="s">
        <v>14413</v>
      </c>
    </row>
    <row r="7426" spans="1:4" x14ac:dyDescent="0.3">
      <c r="A7426" s="151">
        <v>88310</v>
      </c>
      <c r="B7426" s="151" t="s">
        <v>14461</v>
      </c>
      <c r="C7426" s="151" t="s">
        <v>223</v>
      </c>
      <c r="D7426" s="152" t="s">
        <v>6399</v>
      </c>
    </row>
    <row r="7427" spans="1:4" x14ac:dyDescent="0.3">
      <c r="A7427" s="151">
        <v>88311</v>
      </c>
      <c r="B7427" s="151" t="s">
        <v>14462</v>
      </c>
      <c r="C7427" s="151" t="s">
        <v>223</v>
      </c>
      <c r="D7427" s="152" t="s">
        <v>3488</v>
      </c>
    </row>
    <row r="7428" spans="1:4" x14ac:dyDescent="0.3">
      <c r="A7428" s="151">
        <v>88312</v>
      </c>
      <c r="B7428" s="151" t="s">
        <v>14463</v>
      </c>
      <c r="C7428" s="151" t="s">
        <v>223</v>
      </c>
      <c r="D7428" s="152" t="s">
        <v>6399</v>
      </c>
    </row>
    <row r="7429" spans="1:4" x14ac:dyDescent="0.3">
      <c r="A7429" s="151">
        <v>88313</v>
      </c>
      <c r="B7429" s="151" t="s">
        <v>14464</v>
      </c>
      <c r="C7429" s="151" t="s">
        <v>223</v>
      </c>
      <c r="D7429" s="152" t="s">
        <v>14465</v>
      </c>
    </row>
    <row r="7430" spans="1:4" x14ac:dyDescent="0.3">
      <c r="A7430" s="151">
        <v>88314</v>
      </c>
      <c r="B7430" s="151" t="s">
        <v>14466</v>
      </c>
      <c r="C7430" s="151" t="s">
        <v>223</v>
      </c>
      <c r="D7430" s="152" t="s">
        <v>8662</v>
      </c>
    </row>
    <row r="7431" spans="1:4" x14ac:dyDescent="0.3">
      <c r="A7431" s="151">
        <v>88315</v>
      </c>
      <c r="B7431" s="151" t="s">
        <v>14467</v>
      </c>
      <c r="C7431" s="151" t="s">
        <v>223</v>
      </c>
      <c r="D7431" s="152" t="s">
        <v>8779</v>
      </c>
    </row>
    <row r="7432" spans="1:4" x14ac:dyDescent="0.3">
      <c r="A7432" s="151">
        <v>88316</v>
      </c>
      <c r="B7432" s="151" t="s">
        <v>222</v>
      </c>
      <c r="C7432" s="151" t="s">
        <v>223</v>
      </c>
      <c r="D7432" s="152" t="s">
        <v>6211</v>
      </c>
    </row>
    <row r="7433" spans="1:4" x14ac:dyDescent="0.3">
      <c r="A7433" s="151">
        <v>88317</v>
      </c>
      <c r="B7433" s="151" t="s">
        <v>14468</v>
      </c>
      <c r="C7433" s="151" t="s">
        <v>223</v>
      </c>
      <c r="D7433" s="152" t="s">
        <v>14469</v>
      </c>
    </row>
    <row r="7434" spans="1:4" x14ac:dyDescent="0.3">
      <c r="A7434" s="151">
        <v>88318</v>
      </c>
      <c r="B7434" s="151" t="s">
        <v>14470</v>
      </c>
      <c r="C7434" s="151" t="s">
        <v>223</v>
      </c>
      <c r="D7434" s="152" t="s">
        <v>14471</v>
      </c>
    </row>
    <row r="7435" spans="1:4" x14ac:dyDescent="0.3">
      <c r="A7435" s="151">
        <v>88321</v>
      </c>
      <c r="B7435" s="151" t="s">
        <v>14472</v>
      </c>
      <c r="C7435" s="151" t="s">
        <v>223</v>
      </c>
      <c r="D7435" s="152" t="s">
        <v>14473</v>
      </c>
    </row>
    <row r="7436" spans="1:4" x14ac:dyDescent="0.3">
      <c r="A7436" s="151">
        <v>88322</v>
      </c>
      <c r="B7436" s="151" t="s">
        <v>14474</v>
      </c>
      <c r="C7436" s="151" t="s">
        <v>223</v>
      </c>
      <c r="D7436" s="152" t="s">
        <v>14475</v>
      </c>
    </row>
    <row r="7437" spans="1:4" x14ac:dyDescent="0.3">
      <c r="A7437" s="151">
        <v>88323</v>
      </c>
      <c r="B7437" s="151" t="s">
        <v>14476</v>
      </c>
      <c r="C7437" s="151" t="s">
        <v>223</v>
      </c>
      <c r="D7437" s="152" t="s">
        <v>14477</v>
      </c>
    </row>
    <row r="7438" spans="1:4" x14ac:dyDescent="0.3">
      <c r="A7438" s="151">
        <v>88324</v>
      </c>
      <c r="B7438" s="151" t="s">
        <v>14478</v>
      </c>
      <c r="C7438" s="151" t="s">
        <v>223</v>
      </c>
      <c r="D7438" s="152" t="s">
        <v>14445</v>
      </c>
    </row>
    <row r="7439" spans="1:4" x14ac:dyDescent="0.3">
      <c r="A7439" s="151">
        <v>88325</v>
      </c>
      <c r="B7439" s="151" t="s">
        <v>14479</v>
      </c>
      <c r="C7439" s="151" t="s">
        <v>223</v>
      </c>
      <c r="D7439" s="152" t="s">
        <v>14480</v>
      </c>
    </row>
    <row r="7440" spans="1:4" x14ac:dyDescent="0.3">
      <c r="A7440" s="151">
        <v>88377</v>
      </c>
      <c r="B7440" s="151" t="s">
        <v>14481</v>
      </c>
      <c r="C7440" s="151" t="s">
        <v>223</v>
      </c>
      <c r="D7440" s="152" t="s">
        <v>7595</v>
      </c>
    </row>
    <row r="7441" spans="1:4" x14ac:dyDescent="0.3">
      <c r="A7441" s="151">
        <v>88441</v>
      </c>
      <c r="B7441" s="151" t="s">
        <v>14482</v>
      </c>
      <c r="C7441" s="151" t="s">
        <v>223</v>
      </c>
      <c r="D7441" s="152" t="s">
        <v>14483</v>
      </c>
    </row>
    <row r="7442" spans="1:4" x14ac:dyDescent="0.3">
      <c r="A7442" s="151">
        <v>90766</v>
      </c>
      <c r="B7442" s="151" t="s">
        <v>14484</v>
      </c>
      <c r="C7442" s="151" t="s">
        <v>223</v>
      </c>
      <c r="D7442" s="152" t="s">
        <v>14485</v>
      </c>
    </row>
    <row r="7443" spans="1:4" x14ac:dyDescent="0.3">
      <c r="A7443" s="151">
        <v>90767</v>
      </c>
      <c r="B7443" s="151" t="s">
        <v>14486</v>
      </c>
      <c r="C7443" s="151" t="s">
        <v>223</v>
      </c>
      <c r="D7443" s="152" t="s">
        <v>14487</v>
      </c>
    </row>
    <row r="7444" spans="1:4" x14ac:dyDescent="0.3">
      <c r="A7444" s="151">
        <v>90768</v>
      </c>
      <c r="B7444" s="151" t="s">
        <v>14488</v>
      </c>
      <c r="C7444" s="151" t="s">
        <v>223</v>
      </c>
      <c r="D7444" s="152" t="s">
        <v>14489</v>
      </c>
    </row>
    <row r="7445" spans="1:4" x14ac:dyDescent="0.3">
      <c r="A7445" s="151">
        <v>90769</v>
      </c>
      <c r="B7445" s="151" t="s">
        <v>14490</v>
      </c>
      <c r="C7445" s="151" t="s">
        <v>223</v>
      </c>
      <c r="D7445" s="152" t="s">
        <v>14491</v>
      </c>
    </row>
    <row r="7446" spans="1:4" x14ac:dyDescent="0.3">
      <c r="A7446" s="151">
        <v>90770</v>
      </c>
      <c r="B7446" s="151" t="s">
        <v>14492</v>
      </c>
      <c r="C7446" s="151" t="s">
        <v>223</v>
      </c>
      <c r="D7446" s="152" t="s">
        <v>14493</v>
      </c>
    </row>
    <row r="7447" spans="1:4" x14ac:dyDescent="0.3">
      <c r="A7447" s="151">
        <v>90772</v>
      </c>
      <c r="B7447" s="151" t="s">
        <v>14494</v>
      </c>
      <c r="C7447" s="151" t="s">
        <v>223</v>
      </c>
      <c r="D7447" s="152" t="s">
        <v>13977</v>
      </c>
    </row>
    <row r="7448" spans="1:4" x14ac:dyDescent="0.3">
      <c r="A7448" s="151">
        <v>90775</v>
      </c>
      <c r="B7448" s="151" t="s">
        <v>14495</v>
      </c>
      <c r="C7448" s="151" t="s">
        <v>223</v>
      </c>
      <c r="D7448" s="152" t="s">
        <v>14496</v>
      </c>
    </row>
    <row r="7449" spans="1:4" x14ac:dyDescent="0.3">
      <c r="A7449" s="151">
        <v>90776</v>
      </c>
      <c r="B7449" s="151" t="s">
        <v>14497</v>
      </c>
      <c r="C7449" s="151" t="s">
        <v>223</v>
      </c>
      <c r="D7449" s="152" t="s">
        <v>3293</v>
      </c>
    </row>
    <row r="7450" spans="1:4" x14ac:dyDescent="0.3">
      <c r="A7450" s="151">
        <v>90777</v>
      </c>
      <c r="B7450" s="151" t="s">
        <v>508</v>
      </c>
      <c r="C7450" s="151" t="s">
        <v>223</v>
      </c>
      <c r="D7450" s="152" t="s">
        <v>14498</v>
      </c>
    </row>
    <row r="7451" spans="1:4" x14ac:dyDescent="0.3">
      <c r="A7451" s="151">
        <v>90778</v>
      </c>
      <c r="B7451" s="151" t="s">
        <v>14499</v>
      </c>
      <c r="C7451" s="151" t="s">
        <v>223</v>
      </c>
      <c r="D7451" s="152" t="s">
        <v>14500</v>
      </c>
    </row>
    <row r="7452" spans="1:4" x14ac:dyDescent="0.3">
      <c r="A7452" s="151">
        <v>90779</v>
      </c>
      <c r="B7452" s="151" t="s">
        <v>14501</v>
      </c>
      <c r="C7452" s="151" t="s">
        <v>223</v>
      </c>
      <c r="D7452" s="152" t="s">
        <v>14502</v>
      </c>
    </row>
    <row r="7453" spans="1:4" x14ac:dyDescent="0.3">
      <c r="A7453" s="151">
        <v>90780</v>
      </c>
      <c r="B7453" s="151" t="s">
        <v>14503</v>
      </c>
      <c r="C7453" s="151" t="s">
        <v>223</v>
      </c>
      <c r="D7453" s="152" t="s">
        <v>14504</v>
      </c>
    </row>
    <row r="7454" spans="1:4" x14ac:dyDescent="0.3">
      <c r="A7454" s="151">
        <v>90781</v>
      </c>
      <c r="B7454" s="151" t="s">
        <v>14505</v>
      </c>
      <c r="C7454" s="151" t="s">
        <v>223</v>
      </c>
      <c r="D7454" s="152" t="s">
        <v>1939</v>
      </c>
    </row>
    <row r="7455" spans="1:4" x14ac:dyDescent="0.3">
      <c r="A7455" s="151">
        <v>93558</v>
      </c>
      <c r="B7455" s="151" t="s">
        <v>14506</v>
      </c>
      <c r="C7455" s="151" t="s">
        <v>238</v>
      </c>
      <c r="D7455" s="152" t="s">
        <v>14507</v>
      </c>
    </row>
    <row r="7456" spans="1:4" x14ac:dyDescent="0.3">
      <c r="A7456" s="151">
        <v>93561</v>
      </c>
      <c r="B7456" s="151" t="s">
        <v>14495</v>
      </c>
      <c r="C7456" s="151" t="s">
        <v>238</v>
      </c>
      <c r="D7456" s="152" t="s">
        <v>14508</v>
      </c>
    </row>
    <row r="7457" spans="1:4" x14ac:dyDescent="0.3">
      <c r="A7457" s="151">
        <v>93563</v>
      </c>
      <c r="B7457" s="151" t="s">
        <v>14484</v>
      </c>
      <c r="C7457" s="151" t="s">
        <v>238</v>
      </c>
      <c r="D7457" s="152" t="s">
        <v>14509</v>
      </c>
    </row>
    <row r="7458" spans="1:4" x14ac:dyDescent="0.3">
      <c r="A7458" s="151">
        <v>93564</v>
      </c>
      <c r="B7458" s="151" t="s">
        <v>14486</v>
      </c>
      <c r="C7458" s="151" t="s">
        <v>238</v>
      </c>
      <c r="D7458" s="152" t="s">
        <v>14510</v>
      </c>
    </row>
    <row r="7459" spans="1:4" x14ac:dyDescent="0.3">
      <c r="A7459" s="151">
        <v>93565</v>
      </c>
      <c r="B7459" s="151" t="s">
        <v>508</v>
      </c>
      <c r="C7459" s="151" t="s">
        <v>238</v>
      </c>
      <c r="D7459" s="152" t="s">
        <v>14511</v>
      </c>
    </row>
    <row r="7460" spans="1:4" x14ac:dyDescent="0.3">
      <c r="A7460" s="151">
        <v>93566</v>
      </c>
      <c r="B7460" s="151" t="s">
        <v>14494</v>
      </c>
      <c r="C7460" s="151" t="s">
        <v>238</v>
      </c>
      <c r="D7460" s="152" t="s">
        <v>14512</v>
      </c>
    </row>
    <row r="7461" spans="1:4" x14ac:dyDescent="0.3">
      <c r="A7461" s="151">
        <v>93567</v>
      </c>
      <c r="B7461" s="151" t="s">
        <v>14499</v>
      </c>
      <c r="C7461" s="151" t="s">
        <v>238</v>
      </c>
      <c r="D7461" s="152" t="s">
        <v>14513</v>
      </c>
    </row>
    <row r="7462" spans="1:4" x14ac:dyDescent="0.3">
      <c r="A7462" s="151">
        <v>93568</v>
      </c>
      <c r="B7462" s="151" t="s">
        <v>14501</v>
      </c>
      <c r="C7462" s="151" t="s">
        <v>238</v>
      </c>
      <c r="D7462" s="152" t="s">
        <v>14514</v>
      </c>
    </row>
    <row r="7463" spans="1:4" x14ac:dyDescent="0.3">
      <c r="A7463" s="151">
        <v>93569</v>
      </c>
      <c r="B7463" s="151" t="s">
        <v>14515</v>
      </c>
      <c r="C7463" s="151" t="s">
        <v>238</v>
      </c>
      <c r="D7463" s="152" t="s">
        <v>14516</v>
      </c>
    </row>
    <row r="7464" spans="1:4" x14ac:dyDescent="0.3">
      <c r="A7464" s="151">
        <v>93570</v>
      </c>
      <c r="B7464" s="151" t="s">
        <v>14517</v>
      </c>
      <c r="C7464" s="151" t="s">
        <v>238</v>
      </c>
      <c r="D7464" s="152" t="s">
        <v>14518</v>
      </c>
    </row>
    <row r="7465" spans="1:4" x14ac:dyDescent="0.3">
      <c r="A7465" s="151">
        <v>93571</v>
      </c>
      <c r="B7465" s="151" t="s">
        <v>14519</v>
      </c>
      <c r="C7465" s="151" t="s">
        <v>238</v>
      </c>
      <c r="D7465" s="152" t="s">
        <v>14520</v>
      </c>
    </row>
    <row r="7466" spans="1:4" x14ac:dyDescent="0.3">
      <c r="A7466" s="151">
        <v>93572</v>
      </c>
      <c r="B7466" s="151" t="s">
        <v>14521</v>
      </c>
      <c r="C7466" s="151" t="s">
        <v>238</v>
      </c>
      <c r="D7466" s="152" t="s">
        <v>14522</v>
      </c>
    </row>
    <row r="7467" spans="1:4" x14ac:dyDescent="0.3">
      <c r="A7467" s="151">
        <v>94295</v>
      </c>
      <c r="B7467" s="151" t="s">
        <v>14503</v>
      </c>
      <c r="C7467" s="151" t="s">
        <v>238</v>
      </c>
      <c r="D7467" s="152" t="s">
        <v>14523</v>
      </c>
    </row>
    <row r="7468" spans="1:4" x14ac:dyDescent="0.3">
      <c r="A7468" s="151">
        <v>94296</v>
      </c>
      <c r="B7468" s="151" t="s">
        <v>14505</v>
      </c>
      <c r="C7468" s="151" t="s">
        <v>238</v>
      </c>
      <c r="D7468" s="152" t="s">
        <v>14524</v>
      </c>
    </row>
    <row r="7469" spans="1:4" x14ac:dyDescent="0.3">
      <c r="A7469" s="151">
        <v>95308</v>
      </c>
      <c r="B7469" s="151" t="s">
        <v>14525</v>
      </c>
      <c r="C7469" s="151" t="s">
        <v>223</v>
      </c>
      <c r="D7469" s="152" t="s">
        <v>3470</v>
      </c>
    </row>
    <row r="7470" spans="1:4" x14ac:dyDescent="0.3">
      <c r="A7470" s="151">
        <v>95309</v>
      </c>
      <c r="B7470" s="151" t="s">
        <v>14526</v>
      </c>
      <c r="C7470" s="151" t="s">
        <v>223</v>
      </c>
      <c r="D7470" s="152" t="s">
        <v>3462</v>
      </c>
    </row>
    <row r="7471" spans="1:4" x14ac:dyDescent="0.3">
      <c r="A7471" s="151">
        <v>95310</v>
      </c>
      <c r="B7471" s="151" t="s">
        <v>14527</v>
      </c>
      <c r="C7471" s="151" t="s">
        <v>223</v>
      </c>
      <c r="D7471" s="152" t="s">
        <v>3470</v>
      </c>
    </row>
    <row r="7472" spans="1:4" x14ac:dyDescent="0.3">
      <c r="A7472" s="151">
        <v>95311</v>
      </c>
      <c r="B7472" s="151" t="s">
        <v>14528</v>
      </c>
      <c r="C7472" s="151" t="s">
        <v>223</v>
      </c>
      <c r="D7472" s="152" t="s">
        <v>2681</v>
      </c>
    </row>
    <row r="7473" spans="1:4" x14ac:dyDescent="0.3">
      <c r="A7473" s="151">
        <v>95312</v>
      </c>
      <c r="B7473" s="151" t="s">
        <v>14529</v>
      </c>
      <c r="C7473" s="151" t="s">
        <v>223</v>
      </c>
      <c r="D7473" s="152" t="s">
        <v>3462</v>
      </c>
    </row>
    <row r="7474" spans="1:4" x14ac:dyDescent="0.3">
      <c r="A7474" s="151">
        <v>95313</v>
      </c>
      <c r="B7474" s="151" t="s">
        <v>14530</v>
      </c>
      <c r="C7474" s="151" t="s">
        <v>223</v>
      </c>
      <c r="D7474" s="152" t="s">
        <v>2681</v>
      </c>
    </row>
    <row r="7475" spans="1:4" x14ac:dyDescent="0.3">
      <c r="A7475" s="151">
        <v>95314</v>
      </c>
      <c r="B7475" s="151" t="s">
        <v>14531</v>
      </c>
      <c r="C7475" s="151" t="s">
        <v>223</v>
      </c>
      <c r="D7475" s="152" t="s">
        <v>14532</v>
      </c>
    </row>
    <row r="7476" spans="1:4" x14ac:dyDescent="0.3">
      <c r="A7476" s="151">
        <v>95315</v>
      </c>
      <c r="B7476" s="151" t="s">
        <v>14533</v>
      </c>
      <c r="C7476" s="151" t="s">
        <v>223</v>
      </c>
      <c r="D7476" s="152" t="s">
        <v>14532</v>
      </c>
    </row>
    <row r="7477" spans="1:4" x14ac:dyDescent="0.3">
      <c r="A7477" s="151">
        <v>95316</v>
      </c>
      <c r="B7477" s="151" t="s">
        <v>14534</v>
      </c>
      <c r="C7477" s="151" t="s">
        <v>223</v>
      </c>
      <c r="D7477" s="152" t="s">
        <v>3351</v>
      </c>
    </row>
    <row r="7478" spans="1:4" x14ac:dyDescent="0.3">
      <c r="A7478" s="151">
        <v>95317</v>
      </c>
      <c r="B7478" s="151" t="s">
        <v>14535</v>
      </c>
      <c r="C7478" s="151" t="s">
        <v>223</v>
      </c>
      <c r="D7478" s="152" t="s">
        <v>3032</v>
      </c>
    </row>
    <row r="7479" spans="1:4" x14ac:dyDescent="0.3">
      <c r="A7479" s="151">
        <v>95318</v>
      </c>
      <c r="B7479" s="151" t="s">
        <v>14536</v>
      </c>
      <c r="C7479" s="151" t="s">
        <v>223</v>
      </c>
      <c r="D7479" s="152" t="s">
        <v>3246</v>
      </c>
    </row>
    <row r="7480" spans="1:4" x14ac:dyDescent="0.3">
      <c r="A7480" s="151">
        <v>95319</v>
      </c>
      <c r="B7480" s="151" t="s">
        <v>14537</v>
      </c>
      <c r="C7480" s="151" t="s">
        <v>223</v>
      </c>
      <c r="D7480" s="152" t="s">
        <v>3470</v>
      </c>
    </row>
    <row r="7481" spans="1:4" x14ac:dyDescent="0.3">
      <c r="A7481" s="151">
        <v>95320</v>
      </c>
      <c r="B7481" s="151" t="s">
        <v>14538</v>
      </c>
      <c r="C7481" s="151" t="s">
        <v>223</v>
      </c>
      <c r="D7481" s="152" t="s">
        <v>3470</v>
      </c>
    </row>
    <row r="7482" spans="1:4" x14ac:dyDescent="0.3">
      <c r="A7482" s="151">
        <v>95321</v>
      </c>
      <c r="B7482" s="151" t="s">
        <v>14539</v>
      </c>
      <c r="C7482" s="151" t="s">
        <v>223</v>
      </c>
      <c r="D7482" s="152" t="s">
        <v>3498</v>
      </c>
    </row>
    <row r="7483" spans="1:4" x14ac:dyDescent="0.3">
      <c r="A7483" s="151">
        <v>95322</v>
      </c>
      <c r="B7483" s="151" t="s">
        <v>14540</v>
      </c>
      <c r="C7483" s="151" t="s">
        <v>223</v>
      </c>
      <c r="D7483" s="152" t="s">
        <v>3804</v>
      </c>
    </row>
    <row r="7484" spans="1:4" x14ac:dyDescent="0.3">
      <c r="A7484" s="151">
        <v>95323</v>
      </c>
      <c r="B7484" s="151" t="s">
        <v>14541</v>
      </c>
      <c r="C7484" s="151" t="s">
        <v>223</v>
      </c>
      <c r="D7484" s="152" t="s">
        <v>14296</v>
      </c>
    </row>
    <row r="7485" spans="1:4" x14ac:dyDescent="0.3">
      <c r="A7485" s="151">
        <v>95324</v>
      </c>
      <c r="B7485" s="151" t="s">
        <v>14542</v>
      </c>
      <c r="C7485" s="151" t="s">
        <v>223</v>
      </c>
      <c r="D7485" s="152" t="s">
        <v>14543</v>
      </c>
    </row>
    <row r="7486" spans="1:4" x14ac:dyDescent="0.3">
      <c r="A7486" s="151">
        <v>95325</v>
      </c>
      <c r="B7486" s="151" t="s">
        <v>14544</v>
      </c>
      <c r="C7486" s="151" t="s">
        <v>223</v>
      </c>
      <c r="D7486" s="152" t="s">
        <v>2506</v>
      </c>
    </row>
    <row r="7487" spans="1:4" x14ac:dyDescent="0.3">
      <c r="A7487" s="151">
        <v>95328</v>
      </c>
      <c r="B7487" s="151" t="s">
        <v>14545</v>
      </c>
      <c r="C7487" s="151" t="s">
        <v>223</v>
      </c>
      <c r="D7487" s="152" t="s">
        <v>14546</v>
      </c>
    </row>
    <row r="7488" spans="1:4" x14ac:dyDescent="0.3">
      <c r="A7488" s="151">
        <v>95329</v>
      </c>
      <c r="B7488" s="151" t="s">
        <v>14547</v>
      </c>
      <c r="C7488" s="151" t="s">
        <v>223</v>
      </c>
      <c r="D7488" s="152" t="s">
        <v>14548</v>
      </c>
    </row>
    <row r="7489" spans="1:4" x14ac:dyDescent="0.3">
      <c r="A7489" s="151">
        <v>95330</v>
      </c>
      <c r="B7489" s="151" t="s">
        <v>14549</v>
      </c>
      <c r="C7489" s="151" t="s">
        <v>223</v>
      </c>
      <c r="D7489" s="152" t="s">
        <v>14532</v>
      </c>
    </row>
    <row r="7490" spans="1:4" x14ac:dyDescent="0.3">
      <c r="A7490" s="151">
        <v>95331</v>
      </c>
      <c r="B7490" s="151" t="s">
        <v>14550</v>
      </c>
      <c r="C7490" s="151" t="s">
        <v>223</v>
      </c>
      <c r="D7490" s="152" t="s">
        <v>3032</v>
      </c>
    </row>
    <row r="7491" spans="1:4" x14ac:dyDescent="0.3">
      <c r="A7491" s="151">
        <v>95332</v>
      </c>
      <c r="B7491" s="151" t="s">
        <v>14551</v>
      </c>
      <c r="C7491" s="151" t="s">
        <v>223</v>
      </c>
      <c r="D7491" s="152" t="s">
        <v>13758</v>
      </c>
    </row>
    <row r="7492" spans="1:4" x14ac:dyDescent="0.3">
      <c r="A7492" s="151">
        <v>95334</v>
      </c>
      <c r="B7492" s="151" t="s">
        <v>14552</v>
      </c>
      <c r="C7492" s="151" t="s">
        <v>223</v>
      </c>
      <c r="D7492" s="152" t="s">
        <v>3460</v>
      </c>
    </row>
    <row r="7493" spans="1:4" x14ac:dyDescent="0.3">
      <c r="A7493" s="151">
        <v>95335</v>
      </c>
      <c r="B7493" s="151" t="s">
        <v>14553</v>
      </c>
      <c r="C7493" s="151" t="s">
        <v>223</v>
      </c>
      <c r="D7493" s="152" t="s">
        <v>2872</v>
      </c>
    </row>
    <row r="7494" spans="1:4" x14ac:dyDescent="0.3">
      <c r="A7494" s="151">
        <v>95337</v>
      </c>
      <c r="B7494" s="151" t="s">
        <v>14554</v>
      </c>
      <c r="C7494" s="151" t="s">
        <v>223</v>
      </c>
      <c r="D7494" s="152" t="s">
        <v>2985</v>
      </c>
    </row>
    <row r="7495" spans="1:4" x14ac:dyDescent="0.3">
      <c r="A7495" s="151">
        <v>95338</v>
      </c>
      <c r="B7495" s="151" t="s">
        <v>14555</v>
      </c>
      <c r="C7495" s="151" t="s">
        <v>223</v>
      </c>
      <c r="D7495" s="152" t="s">
        <v>2650</v>
      </c>
    </row>
    <row r="7496" spans="1:4" x14ac:dyDescent="0.3">
      <c r="A7496" s="151">
        <v>95339</v>
      </c>
      <c r="B7496" s="151" t="s">
        <v>14556</v>
      </c>
      <c r="C7496" s="151" t="s">
        <v>223</v>
      </c>
      <c r="D7496" s="152" t="s">
        <v>3211</v>
      </c>
    </row>
    <row r="7497" spans="1:4" x14ac:dyDescent="0.3">
      <c r="A7497" s="151">
        <v>95340</v>
      </c>
      <c r="B7497" s="151" t="s">
        <v>14557</v>
      </c>
      <c r="C7497" s="151" t="s">
        <v>223</v>
      </c>
      <c r="D7497" s="152" t="s">
        <v>2673</v>
      </c>
    </row>
    <row r="7498" spans="1:4" x14ac:dyDescent="0.3">
      <c r="A7498" s="151">
        <v>95341</v>
      </c>
      <c r="B7498" s="151" t="s">
        <v>14558</v>
      </c>
      <c r="C7498" s="151" t="s">
        <v>223</v>
      </c>
      <c r="D7498" s="152" t="s">
        <v>3114</v>
      </c>
    </row>
    <row r="7499" spans="1:4" x14ac:dyDescent="0.3">
      <c r="A7499" s="151">
        <v>95342</v>
      </c>
      <c r="B7499" s="151" t="s">
        <v>14559</v>
      </c>
      <c r="C7499" s="151" t="s">
        <v>223</v>
      </c>
      <c r="D7499" s="152" t="s">
        <v>2985</v>
      </c>
    </row>
    <row r="7500" spans="1:4" x14ac:dyDescent="0.3">
      <c r="A7500" s="151">
        <v>95343</v>
      </c>
      <c r="B7500" s="151" t="s">
        <v>14560</v>
      </c>
      <c r="C7500" s="151" t="s">
        <v>223</v>
      </c>
      <c r="D7500" s="152" t="s">
        <v>13727</v>
      </c>
    </row>
    <row r="7501" spans="1:4" x14ac:dyDescent="0.3">
      <c r="A7501" s="151">
        <v>95344</v>
      </c>
      <c r="B7501" s="151" t="s">
        <v>14561</v>
      </c>
      <c r="C7501" s="151" t="s">
        <v>223</v>
      </c>
      <c r="D7501" s="152" t="s">
        <v>2760</v>
      </c>
    </row>
    <row r="7502" spans="1:4" x14ac:dyDescent="0.3">
      <c r="A7502" s="151">
        <v>95345</v>
      </c>
      <c r="B7502" s="151" t="s">
        <v>14562</v>
      </c>
      <c r="C7502" s="151" t="s">
        <v>223</v>
      </c>
      <c r="D7502" s="152" t="s">
        <v>3038</v>
      </c>
    </row>
    <row r="7503" spans="1:4" x14ac:dyDescent="0.3">
      <c r="A7503" s="151">
        <v>95346</v>
      </c>
      <c r="B7503" s="151" t="s">
        <v>14563</v>
      </c>
      <c r="C7503" s="151" t="s">
        <v>223</v>
      </c>
      <c r="D7503" s="152" t="s">
        <v>3353</v>
      </c>
    </row>
    <row r="7504" spans="1:4" x14ac:dyDescent="0.3">
      <c r="A7504" s="151">
        <v>95347</v>
      </c>
      <c r="B7504" s="151" t="s">
        <v>14564</v>
      </c>
      <c r="C7504" s="151" t="s">
        <v>223</v>
      </c>
      <c r="D7504" s="152" t="s">
        <v>3784</v>
      </c>
    </row>
    <row r="7505" spans="1:4" x14ac:dyDescent="0.3">
      <c r="A7505" s="151">
        <v>95348</v>
      </c>
      <c r="B7505" s="151" t="s">
        <v>14565</v>
      </c>
      <c r="C7505" s="151" t="s">
        <v>223</v>
      </c>
      <c r="D7505" s="152" t="s">
        <v>14566</v>
      </c>
    </row>
    <row r="7506" spans="1:4" x14ac:dyDescent="0.3">
      <c r="A7506" s="151">
        <v>95349</v>
      </c>
      <c r="B7506" s="151" t="s">
        <v>14567</v>
      </c>
      <c r="C7506" s="151" t="s">
        <v>223</v>
      </c>
      <c r="D7506" s="152" t="s">
        <v>2972</v>
      </c>
    </row>
    <row r="7507" spans="1:4" x14ac:dyDescent="0.3">
      <c r="A7507" s="151">
        <v>95351</v>
      </c>
      <c r="B7507" s="151" t="s">
        <v>14568</v>
      </c>
      <c r="C7507" s="151" t="s">
        <v>223</v>
      </c>
      <c r="D7507" s="152" t="s">
        <v>2650</v>
      </c>
    </row>
    <row r="7508" spans="1:4" x14ac:dyDescent="0.3">
      <c r="A7508" s="151">
        <v>95352</v>
      </c>
      <c r="B7508" s="151" t="s">
        <v>14569</v>
      </c>
      <c r="C7508" s="151" t="s">
        <v>223</v>
      </c>
      <c r="D7508" s="152" t="s">
        <v>3353</v>
      </c>
    </row>
    <row r="7509" spans="1:4" x14ac:dyDescent="0.3">
      <c r="A7509" s="151">
        <v>95354</v>
      </c>
      <c r="B7509" s="151" t="s">
        <v>14570</v>
      </c>
      <c r="C7509" s="151" t="s">
        <v>223</v>
      </c>
      <c r="D7509" s="152" t="s">
        <v>2681</v>
      </c>
    </row>
    <row r="7510" spans="1:4" x14ac:dyDescent="0.3">
      <c r="A7510" s="151">
        <v>95355</v>
      </c>
      <c r="B7510" s="151" t="s">
        <v>14571</v>
      </c>
      <c r="C7510" s="151" t="s">
        <v>223</v>
      </c>
      <c r="D7510" s="152" t="s">
        <v>3498</v>
      </c>
    </row>
    <row r="7511" spans="1:4" x14ac:dyDescent="0.3">
      <c r="A7511" s="151">
        <v>95356</v>
      </c>
      <c r="B7511" s="151" t="s">
        <v>14572</v>
      </c>
      <c r="C7511" s="151" t="s">
        <v>223</v>
      </c>
      <c r="D7511" s="152" t="s">
        <v>2681</v>
      </c>
    </row>
    <row r="7512" spans="1:4" x14ac:dyDescent="0.3">
      <c r="A7512" s="151">
        <v>95357</v>
      </c>
      <c r="B7512" s="151" t="s">
        <v>14573</v>
      </c>
      <c r="C7512" s="151" t="s">
        <v>223</v>
      </c>
      <c r="D7512" s="152" t="s">
        <v>3344</v>
      </c>
    </row>
    <row r="7513" spans="1:4" x14ac:dyDescent="0.3">
      <c r="A7513" s="151">
        <v>95358</v>
      </c>
      <c r="B7513" s="151" t="s">
        <v>14574</v>
      </c>
      <c r="C7513" s="151" t="s">
        <v>223</v>
      </c>
      <c r="D7513" s="152" t="s">
        <v>3114</v>
      </c>
    </row>
    <row r="7514" spans="1:4" x14ac:dyDescent="0.3">
      <c r="A7514" s="151">
        <v>95359</v>
      </c>
      <c r="B7514" s="151" t="s">
        <v>14575</v>
      </c>
      <c r="C7514" s="151" t="s">
        <v>223</v>
      </c>
      <c r="D7514" s="152" t="s">
        <v>2590</v>
      </c>
    </row>
    <row r="7515" spans="1:4" x14ac:dyDescent="0.3">
      <c r="A7515" s="151">
        <v>95360</v>
      </c>
      <c r="B7515" s="151" t="s">
        <v>14576</v>
      </c>
      <c r="C7515" s="151" t="s">
        <v>223</v>
      </c>
      <c r="D7515" s="152" t="s">
        <v>3114</v>
      </c>
    </row>
    <row r="7516" spans="1:4" x14ac:dyDescent="0.3">
      <c r="A7516" s="151">
        <v>95361</v>
      </c>
      <c r="B7516" s="151" t="s">
        <v>14577</v>
      </c>
      <c r="C7516" s="151" t="s">
        <v>223</v>
      </c>
      <c r="D7516" s="152" t="s">
        <v>3498</v>
      </c>
    </row>
    <row r="7517" spans="1:4" x14ac:dyDescent="0.3">
      <c r="A7517" s="151">
        <v>95362</v>
      </c>
      <c r="B7517" s="151" t="s">
        <v>14578</v>
      </c>
      <c r="C7517" s="151" t="s">
        <v>223</v>
      </c>
      <c r="D7517" s="152" t="s">
        <v>13727</v>
      </c>
    </row>
    <row r="7518" spans="1:4" x14ac:dyDescent="0.3">
      <c r="A7518" s="151">
        <v>95363</v>
      </c>
      <c r="B7518" s="151" t="s">
        <v>14579</v>
      </c>
      <c r="C7518" s="151" t="s">
        <v>223</v>
      </c>
      <c r="D7518" s="152" t="s">
        <v>13727</v>
      </c>
    </row>
    <row r="7519" spans="1:4" x14ac:dyDescent="0.3">
      <c r="A7519" s="151">
        <v>95364</v>
      </c>
      <c r="B7519" s="151" t="s">
        <v>14580</v>
      </c>
      <c r="C7519" s="151" t="s">
        <v>223</v>
      </c>
      <c r="D7519" s="152" t="s">
        <v>2681</v>
      </c>
    </row>
    <row r="7520" spans="1:4" x14ac:dyDescent="0.3">
      <c r="A7520" s="151">
        <v>95365</v>
      </c>
      <c r="B7520" s="151" t="s">
        <v>14581</v>
      </c>
      <c r="C7520" s="151" t="s">
        <v>223</v>
      </c>
      <c r="D7520" s="152" t="s">
        <v>2681</v>
      </c>
    </row>
    <row r="7521" spans="1:4" x14ac:dyDescent="0.3">
      <c r="A7521" s="151">
        <v>95366</v>
      </c>
      <c r="B7521" s="151" t="s">
        <v>14582</v>
      </c>
      <c r="C7521" s="151" t="s">
        <v>223</v>
      </c>
      <c r="D7521" s="152" t="s">
        <v>3804</v>
      </c>
    </row>
    <row r="7522" spans="1:4" x14ac:dyDescent="0.3">
      <c r="A7522" s="151">
        <v>95367</v>
      </c>
      <c r="B7522" s="151" t="s">
        <v>14583</v>
      </c>
      <c r="C7522" s="151" t="s">
        <v>223</v>
      </c>
      <c r="D7522" s="152" t="s">
        <v>13727</v>
      </c>
    </row>
    <row r="7523" spans="1:4" x14ac:dyDescent="0.3">
      <c r="A7523" s="151">
        <v>95368</v>
      </c>
      <c r="B7523" s="151" t="s">
        <v>14584</v>
      </c>
      <c r="C7523" s="151" t="s">
        <v>223</v>
      </c>
      <c r="D7523" s="152" t="s">
        <v>2985</v>
      </c>
    </row>
    <row r="7524" spans="1:4" x14ac:dyDescent="0.3">
      <c r="A7524" s="151">
        <v>95369</v>
      </c>
      <c r="B7524" s="151" t="s">
        <v>14585</v>
      </c>
      <c r="C7524" s="151" t="s">
        <v>223</v>
      </c>
      <c r="D7524" s="152" t="s">
        <v>3470</v>
      </c>
    </row>
    <row r="7525" spans="1:4" x14ac:dyDescent="0.3">
      <c r="A7525" s="151">
        <v>95370</v>
      </c>
      <c r="B7525" s="151" t="s">
        <v>14586</v>
      </c>
      <c r="C7525" s="151" t="s">
        <v>223</v>
      </c>
      <c r="D7525" s="152" t="s">
        <v>2673</v>
      </c>
    </row>
    <row r="7526" spans="1:4" x14ac:dyDescent="0.3">
      <c r="A7526" s="151">
        <v>95371</v>
      </c>
      <c r="B7526" s="151" t="s">
        <v>14587</v>
      </c>
      <c r="C7526" s="151" t="s">
        <v>223</v>
      </c>
      <c r="D7526" s="152" t="s">
        <v>2650</v>
      </c>
    </row>
    <row r="7527" spans="1:4" x14ac:dyDescent="0.3">
      <c r="A7527" s="151">
        <v>95372</v>
      </c>
      <c r="B7527" s="151" t="s">
        <v>14588</v>
      </c>
      <c r="C7527" s="151" t="s">
        <v>223</v>
      </c>
      <c r="D7527" s="152" t="s">
        <v>2673</v>
      </c>
    </row>
    <row r="7528" spans="1:4" x14ac:dyDescent="0.3">
      <c r="A7528" s="151">
        <v>95373</v>
      </c>
      <c r="B7528" s="151" t="s">
        <v>14589</v>
      </c>
      <c r="C7528" s="151" t="s">
        <v>223</v>
      </c>
      <c r="D7528" s="152" t="s">
        <v>3653</v>
      </c>
    </row>
    <row r="7529" spans="1:4" x14ac:dyDescent="0.3">
      <c r="A7529" s="151">
        <v>95374</v>
      </c>
      <c r="B7529" s="151" t="s">
        <v>14590</v>
      </c>
      <c r="C7529" s="151" t="s">
        <v>223</v>
      </c>
      <c r="D7529" s="152" t="s">
        <v>2673</v>
      </c>
    </row>
    <row r="7530" spans="1:4" x14ac:dyDescent="0.3">
      <c r="A7530" s="151">
        <v>95375</v>
      </c>
      <c r="B7530" s="151" t="s">
        <v>14591</v>
      </c>
      <c r="C7530" s="151" t="s">
        <v>223</v>
      </c>
      <c r="D7530" s="152" t="s">
        <v>2563</v>
      </c>
    </row>
    <row r="7531" spans="1:4" x14ac:dyDescent="0.3">
      <c r="A7531" s="151">
        <v>95376</v>
      </c>
      <c r="B7531" s="151" t="s">
        <v>14592</v>
      </c>
      <c r="C7531" s="151" t="s">
        <v>223</v>
      </c>
      <c r="D7531" s="152" t="s">
        <v>2870</v>
      </c>
    </row>
    <row r="7532" spans="1:4" x14ac:dyDescent="0.3">
      <c r="A7532" s="151">
        <v>95377</v>
      </c>
      <c r="B7532" s="151" t="s">
        <v>14593</v>
      </c>
      <c r="C7532" s="151" t="s">
        <v>223</v>
      </c>
      <c r="D7532" s="152" t="s">
        <v>14532</v>
      </c>
    </row>
    <row r="7533" spans="1:4" x14ac:dyDescent="0.3">
      <c r="A7533" s="151">
        <v>95378</v>
      </c>
      <c r="B7533" s="151" t="s">
        <v>14594</v>
      </c>
      <c r="C7533" s="151" t="s">
        <v>223</v>
      </c>
      <c r="D7533" s="152" t="s">
        <v>3575</v>
      </c>
    </row>
    <row r="7534" spans="1:4" x14ac:dyDescent="0.3">
      <c r="A7534" s="151">
        <v>95379</v>
      </c>
      <c r="B7534" s="151" t="s">
        <v>14595</v>
      </c>
      <c r="C7534" s="151" t="s">
        <v>223</v>
      </c>
      <c r="D7534" s="152" t="s">
        <v>13727</v>
      </c>
    </row>
    <row r="7535" spans="1:4" x14ac:dyDescent="0.3">
      <c r="A7535" s="151">
        <v>95380</v>
      </c>
      <c r="B7535" s="151" t="s">
        <v>14596</v>
      </c>
      <c r="C7535" s="151" t="s">
        <v>223</v>
      </c>
      <c r="D7535" s="152" t="s">
        <v>14548</v>
      </c>
    </row>
    <row r="7536" spans="1:4" x14ac:dyDescent="0.3">
      <c r="A7536" s="151">
        <v>95383</v>
      </c>
      <c r="B7536" s="151" t="s">
        <v>14597</v>
      </c>
      <c r="C7536" s="151" t="s">
        <v>223</v>
      </c>
      <c r="D7536" s="152" t="s">
        <v>3032</v>
      </c>
    </row>
    <row r="7537" spans="1:4" x14ac:dyDescent="0.3">
      <c r="A7537" s="151">
        <v>95384</v>
      </c>
      <c r="B7537" s="151" t="s">
        <v>14598</v>
      </c>
      <c r="C7537" s="151" t="s">
        <v>223</v>
      </c>
      <c r="D7537" s="152" t="s">
        <v>3467</v>
      </c>
    </row>
    <row r="7538" spans="1:4" x14ac:dyDescent="0.3">
      <c r="A7538" s="151">
        <v>95385</v>
      </c>
      <c r="B7538" s="151" t="s">
        <v>14599</v>
      </c>
      <c r="C7538" s="151" t="s">
        <v>223</v>
      </c>
      <c r="D7538" s="152" t="s">
        <v>14532</v>
      </c>
    </row>
    <row r="7539" spans="1:4" x14ac:dyDescent="0.3">
      <c r="A7539" s="151">
        <v>95386</v>
      </c>
      <c r="B7539" s="151" t="s">
        <v>14600</v>
      </c>
      <c r="C7539" s="151" t="s">
        <v>223</v>
      </c>
      <c r="D7539" s="152" t="s">
        <v>3114</v>
      </c>
    </row>
    <row r="7540" spans="1:4" x14ac:dyDescent="0.3">
      <c r="A7540" s="151">
        <v>95387</v>
      </c>
      <c r="B7540" s="151" t="s">
        <v>14601</v>
      </c>
      <c r="C7540" s="151" t="s">
        <v>223</v>
      </c>
      <c r="D7540" s="152" t="s">
        <v>3462</v>
      </c>
    </row>
    <row r="7541" spans="1:4" x14ac:dyDescent="0.3">
      <c r="A7541" s="151">
        <v>95389</v>
      </c>
      <c r="B7541" s="151" t="s">
        <v>14602</v>
      </c>
      <c r="C7541" s="151" t="s">
        <v>223</v>
      </c>
      <c r="D7541" s="152" t="s">
        <v>3498</v>
      </c>
    </row>
    <row r="7542" spans="1:4" x14ac:dyDescent="0.3">
      <c r="A7542" s="151">
        <v>95390</v>
      </c>
      <c r="B7542" s="151" t="s">
        <v>14603</v>
      </c>
      <c r="C7542" s="151" t="s">
        <v>223</v>
      </c>
      <c r="D7542" s="152" t="s">
        <v>3076</v>
      </c>
    </row>
    <row r="7543" spans="1:4" x14ac:dyDescent="0.3">
      <c r="A7543" s="151">
        <v>95392</v>
      </c>
      <c r="B7543" s="151" t="s">
        <v>14604</v>
      </c>
      <c r="C7543" s="151" t="s">
        <v>223</v>
      </c>
      <c r="D7543" s="152" t="s">
        <v>2972</v>
      </c>
    </row>
    <row r="7544" spans="1:4" x14ac:dyDescent="0.3">
      <c r="A7544" s="151">
        <v>95393</v>
      </c>
      <c r="B7544" s="151" t="s">
        <v>14605</v>
      </c>
      <c r="C7544" s="151" t="s">
        <v>223</v>
      </c>
      <c r="D7544" s="152" t="s">
        <v>3666</v>
      </c>
    </row>
    <row r="7545" spans="1:4" x14ac:dyDescent="0.3">
      <c r="A7545" s="151">
        <v>95394</v>
      </c>
      <c r="B7545" s="151" t="s">
        <v>14606</v>
      </c>
      <c r="C7545" s="151" t="s">
        <v>223</v>
      </c>
      <c r="D7545" s="152" t="s">
        <v>13732</v>
      </c>
    </row>
    <row r="7546" spans="1:4" x14ac:dyDescent="0.3">
      <c r="A7546" s="151">
        <v>95395</v>
      </c>
      <c r="B7546" s="151" t="s">
        <v>14607</v>
      </c>
      <c r="C7546" s="151" t="s">
        <v>223</v>
      </c>
      <c r="D7546" s="152" t="s">
        <v>14120</v>
      </c>
    </row>
    <row r="7547" spans="1:4" x14ac:dyDescent="0.3">
      <c r="A7547" s="151">
        <v>95396</v>
      </c>
      <c r="B7547" s="151" t="s">
        <v>14608</v>
      </c>
      <c r="C7547" s="151" t="s">
        <v>223</v>
      </c>
      <c r="D7547" s="152" t="s">
        <v>3003</v>
      </c>
    </row>
    <row r="7548" spans="1:4" x14ac:dyDescent="0.3">
      <c r="A7548" s="151">
        <v>95398</v>
      </c>
      <c r="B7548" s="151" t="s">
        <v>14609</v>
      </c>
      <c r="C7548" s="151" t="s">
        <v>223</v>
      </c>
      <c r="D7548" s="152" t="s">
        <v>3076</v>
      </c>
    </row>
    <row r="7549" spans="1:4" x14ac:dyDescent="0.3">
      <c r="A7549" s="151">
        <v>95400</v>
      </c>
      <c r="B7549" s="151" t="s">
        <v>14610</v>
      </c>
      <c r="C7549" s="151" t="s">
        <v>223</v>
      </c>
      <c r="D7549" s="152" t="s">
        <v>3502</v>
      </c>
    </row>
    <row r="7550" spans="1:4" x14ac:dyDescent="0.3">
      <c r="A7550" s="151">
        <v>95401</v>
      </c>
      <c r="B7550" s="151" t="s">
        <v>14611</v>
      </c>
      <c r="C7550" s="151" t="s">
        <v>223</v>
      </c>
      <c r="D7550" s="152" t="s">
        <v>13723</v>
      </c>
    </row>
    <row r="7551" spans="1:4" x14ac:dyDescent="0.3">
      <c r="A7551" s="151">
        <v>95402</v>
      </c>
      <c r="B7551" s="151" t="s">
        <v>14612</v>
      </c>
      <c r="C7551" s="151" t="s">
        <v>223</v>
      </c>
      <c r="D7551" s="152" t="s">
        <v>14613</v>
      </c>
    </row>
    <row r="7552" spans="1:4" x14ac:dyDescent="0.3">
      <c r="A7552" s="151">
        <v>95403</v>
      </c>
      <c r="B7552" s="151" t="s">
        <v>14614</v>
      </c>
      <c r="C7552" s="151" t="s">
        <v>223</v>
      </c>
      <c r="D7552" s="152" t="s">
        <v>3570</v>
      </c>
    </row>
    <row r="7553" spans="1:4" x14ac:dyDescent="0.3">
      <c r="A7553" s="151">
        <v>95404</v>
      </c>
      <c r="B7553" s="151" t="s">
        <v>14615</v>
      </c>
      <c r="C7553" s="151" t="s">
        <v>223</v>
      </c>
      <c r="D7553" s="152" t="s">
        <v>14616</v>
      </c>
    </row>
    <row r="7554" spans="1:4" x14ac:dyDescent="0.3">
      <c r="A7554" s="151">
        <v>95405</v>
      </c>
      <c r="B7554" s="151" t="s">
        <v>14617</v>
      </c>
      <c r="C7554" s="151" t="s">
        <v>223</v>
      </c>
      <c r="D7554" s="152" t="s">
        <v>2995</v>
      </c>
    </row>
    <row r="7555" spans="1:4" x14ac:dyDescent="0.3">
      <c r="A7555" s="151">
        <v>95406</v>
      </c>
      <c r="B7555" s="151" t="s">
        <v>14618</v>
      </c>
      <c r="C7555" s="151" t="s">
        <v>223</v>
      </c>
      <c r="D7555" s="152" t="s">
        <v>14543</v>
      </c>
    </row>
    <row r="7556" spans="1:4" x14ac:dyDescent="0.3">
      <c r="A7556" s="151">
        <v>95408</v>
      </c>
      <c r="B7556" s="151" t="s">
        <v>14619</v>
      </c>
      <c r="C7556" s="151" t="s">
        <v>238</v>
      </c>
      <c r="D7556" s="152" t="s">
        <v>3732</v>
      </c>
    </row>
    <row r="7557" spans="1:4" x14ac:dyDescent="0.3">
      <c r="A7557" s="151">
        <v>95411</v>
      </c>
      <c r="B7557" s="151" t="s">
        <v>14620</v>
      </c>
      <c r="C7557" s="151" t="s">
        <v>238</v>
      </c>
      <c r="D7557" s="152" t="s">
        <v>14621</v>
      </c>
    </row>
    <row r="7558" spans="1:4" x14ac:dyDescent="0.3">
      <c r="A7558" s="151">
        <v>95413</v>
      </c>
      <c r="B7558" s="151" t="s">
        <v>14622</v>
      </c>
      <c r="C7558" s="151" t="s">
        <v>238</v>
      </c>
      <c r="D7558" s="152" t="s">
        <v>14623</v>
      </c>
    </row>
    <row r="7559" spans="1:4" x14ac:dyDescent="0.3">
      <c r="A7559" s="151">
        <v>95414</v>
      </c>
      <c r="B7559" s="151" t="s">
        <v>14624</v>
      </c>
      <c r="C7559" s="151" t="s">
        <v>238</v>
      </c>
      <c r="D7559" s="152" t="s">
        <v>14625</v>
      </c>
    </row>
    <row r="7560" spans="1:4" x14ac:dyDescent="0.3">
      <c r="A7560" s="151">
        <v>95415</v>
      </c>
      <c r="B7560" s="151" t="s">
        <v>14626</v>
      </c>
      <c r="C7560" s="151" t="s">
        <v>238</v>
      </c>
      <c r="D7560" s="152" t="s">
        <v>14627</v>
      </c>
    </row>
    <row r="7561" spans="1:4" x14ac:dyDescent="0.3">
      <c r="A7561" s="151">
        <v>95416</v>
      </c>
      <c r="B7561" s="151" t="s">
        <v>14628</v>
      </c>
      <c r="C7561" s="151" t="s">
        <v>238</v>
      </c>
      <c r="D7561" s="152" t="s">
        <v>14629</v>
      </c>
    </row>
    <row r="7562" spans="1:4" x14ac:dyDescent="0.3">
      <c r="A7562" s="151">
        <v>95417</v>
      </c>
      <c r="B7562" s="151" t="s">
        <v>14630</v>
      </c>
      <c r="C7562" s="151" t="s">
        <v>238</v>
      </c>
      <c r="D7562" s="152" t="s">
        <v>14631</v>
      </c>
    </row>
    <row r="7563" spans="1:4" x14ac:dyDescent="0.3">
      <c r="A7563" s="151">
        <v>95418</v>
      </c>
      <c r="B7563" s="151" t="s">
        <v>14632</v>
      </c>
      <c r="C7563" s="151" t="s">
        <v>238</v>
      </c>
      <c r="D7563" s="152" t="s">
        <v>14633</v>
      </c>
    </row>
    <row r="7564" spans="1:4" x14ac:dyDescent="0.3">
      <c r="A7564" s="151">
        <v>95419</v>
      </c>
      <c r="B7564" s="151" t="s">
        <v>14634</v>
      </c>
      <c r="C7564" s="151" t="s">
        <v>238</v>
      </c>
      <c r="D7564" s="152" t="s">
        <v>14635</v>
      </c>
    </row>
    <row r="7565" spans="1:4" x14ac:dyDescent="0.3">
      <c r="A7565" s="151">
        <v>95420</v>
      </c>
      <c r="B7565" s="151" t="s">
        <v>14636</v>
      </c>
      <c r="C7565" s="151" t="s">
        <v>238</v>
      </c>
      <c r="D7565" s="152" t="s">
        <v>14637</v>
      </c>
    </row>
    <row r="7566" spans="1:4" x14ac:dyDescent="0.3">
      <c r="A7566" s="151">
        <v>95421</v>
      </c>
      <c r="B7566" s="151" t="s">
        <v>14638</v>
      </c>
      <c r="C7566" s="151" t="s">
        <v>238</v>
      </c>
      <c r="D7566" s="152" t="s">
        <v>14639</v>
      </c>
    </row>
    <row r="7567" spans="1:4" x14ac:dyDescent="0.3">
      <c r="A7567" s="151">
        <v>95422</v>
      </c>
      <c r="B7567" s="151" t="s">
        <v>14640</v>
      </c>
      <c r="C7567" s="151" t="s">
        <v>238</v>
      </c>
      <c r="D7567" s="152" t="s">
        <v>14641</v>
      </c>
    </row>
    <row r="7568" spans="1:4" x14ac:dyDescent="0.3">
      <c r="A7568" s="151">
        <v>95423</v>
      </c>
      <c r="B7568" s="151" t="s">
        <v>14642</v>
      </c>
      <c r="C7568" s="151" t="s">
        <v>238</v>
      </c>
      <c r="D7568" s="152" t="s">
        <v>14643</v>
      </c>
    </row>
    <row r="7569" spans="1:4" x14ac:dyDescent="0.3">
      <c r="A7569" s="151">
        <v>95424</v>
      </c>
      <c r="B7569" s="151" t="s">
        <v>14644</v>
      </c>
      <c r="C7569" s="151" t="s">
        <v>238</v>
      </c>
      <c r="D7569" s="152" t="s">
        <v>3990</v>
      </c>
    </row>
    <row r="7570" spans="1:4" x14ac:dyDescent="0.3">
      <c r="A7570" s="151">
        <v>100288</v>
      </c>
      <c r="B7570" s="151" t="s">
        <v>14645</v>
      </c>
      <c r="C7570" s="151" t="s">
        <v>223</v>
      </c>
      <c r="D7570" s="152" t="s">
        <v>3076</v>
      </c>
    </row>
    <row r="7571" spans="1:4" x14ac:dyDescent="0.3">
      <c r="A7571" s="151">
        <v>100289</v>
      </c>
      <c r="B7571" s="151" t="s">
        <v>14646</v>
      </c>
      <c r="C7571" s="151" t="s">
        <v>223</v>
      </c>
      <c r="D7571" s="152" t="s">
        <v>6414</v>
      </c>
    </row>
    <row r="7572" spans="1:4" x14ac:dyDescent="0.3">
      <c r="A7572" s="151">
        <v>100291</v>
      </c>
      <c r="B7572" s="151" t="s">
        <v>14647</v>
      </c>
      <c r="C7572" s="151" t="s">
        <v>223</v>
      </c>
      <c r="D7572" s="152" t="s">
        <v>3462</v>
      </c>
    </row>
    <row r="7573" spans="1:4" x14ac:dyDescent="0.3">
      <c r="A7573" s="151">
        <v>100293</v>
      </c>
      <c r="B7573" s="151" t="s">
        <v>14648</v>
      </c>
      <c r="C7573" s="151" t="s">
        <v>223</v>
      </c>
      <c r="D7573" s="152" t="s">
        <v>3502</v>
      </c>
    </row>
    <row r="7574" spans="1:4" x14ac:dyDescent="0.3">
      <c r="A7574" s="151">
        <v>100295</v>
      </c>
      <c r="B7574" s="151" t="s">
        <v>14649</v>
      </c>
      <c r="C7574" s="151" t="s">
        <v>223</v>
      </c>
      <c r="D7574" s="152" t="s">
        <v>3414</v>
      </c>
    </row>
    <row r="7575" spans="1:4" x14ac:dyDescent="0.3">
      <c r="A7575" s="151">
        <v>100298</v>
      </c>
      <c r="B7575" s="151" t="s">
        <v>14650</v>
      </c>
      <c r="C7575" s="151" t="s">
        <v>223</v>
      </c>
      <c r="D7575" s="152" t="s">
        <v>13721</v>
      </c>
    </row>
    <row r="7576" spans="1:4" x14ac:dyDescent="0.3">
      <c r="A7576" s="151">
        <v>100299</v>
      </c>
      <c r="B7576" s="151" t="s">
        <v>14651</v>
      </c>
      <c r="C7576" s="151" t="s">
        <v>223</v>
      </c>
      <c r="D7576" s="152" t="s">
        <v>3824</v>
      </c>
    </row>
    <row r="7577" spans="1:4" x14ac:dyDescent="0.3">
      <c r="A7577" s="151">
        <v>100301</v>
      </c>
      <c r="B7577" s="151" t="s">
        <v>14652</v>
      </c>
      <c r="C7577" s="151" t="s">
        <v>223</v>
      </c>
      <c r="D7577" s="152" t="s">
        <v>14653</v>
      </c>
    </row>
    <row r="7578" spans="1:4" x14ac:dyDescent="0.3">
      <c r="A7578" s="151">
        <v>100303</v>
      </c>
      <c r="B7578" s="151" t="s">
        <v>14654</v>
      </c>
      <c r="C7578" s="151" t="s">
        <v>223</v>
      </c>
      <c r="D7578" s="152" t="s">
        <v>7727</v>
      </c>
    </row>
    <row r="7579" spans="1:4" x14ac:dyDescent="0.3">
      <c r="A7579" s="151">
        <v>100307</v>
      </c>
      <c r="B7579" s="151" t="s">
        <v>14655</v>
      </c>
      <c r="C7579" s="151" t="s">
        <v>223</v>
      </c>
      <c r="D7579" s="152" t="s">
        <v>14656</v>
      </c>
    </row>
    <row r="7580" spans="1:4" x14ac:dyDescent="0.3">
      <c r="A7580" s="151">
        <v>100308</v>
      </c>
      <c r="B7580" s="151" t="s">
        <v>14657</v>
      </c>
      <c r="C7580" s="151" t="s">
        <v>223</v>
      </c>
      <c r="D7580" s="152" t="s">
        <v>7004</v>
      </c>
    </row>
    <row r="7581" spans="1:4" x14ac:dyDescent="0.3">
      <c r="A7581" s="151">
        <v>100309</v>
      </c>
      <c r="B7581" s="151" t="s">
        <v>14658</v>
      </c>
      <c r="C7581" s="151" t="s">
        <v>223</v>
      </c>
      <c r="D7581" s="152" t="s">
        <v>1937</v>
      </c>
    </row>
    <row r="7582" spans="1:4" x14ac:dyDescent="0.3">
      <c r="A7582" s="151">
        <v>100315</v>
      </c>
      <c r="B7582" s="151" t="s">
        <v>14659</v>
      </c>
      <c r="C7582" s="151" t="s">
        <v>238</v>
      </c>
      <c r="D7582" s="152" t="s">
        <v>14660</v>
      </c>
    </row>
    <row r="7583" spans="1:4" x14ac:dyDescent="0.3">
      <c r="A7583" s="151">
        <v>100321</v>
      </c>
      <c r="B7583" s="151" t="s">
        <v>14658</v>
      </c>
      <c r="C7583" s="151" t="s">
        <v>238</v>
      </c>
      <c r="D7583" s="152" t="s">
        <v>14661</v>
      </c>
    </row>
    <row r="7584" spans="1:4" x14ac:dyDescent="0.3">
      <c r="A7584" s="151">
        <v>100533</v>
      </c>
      <c r="B7584" s="151" t="s">
        <v>14662</v>
      </c>
      <c r="C7584" s="151" t="s">
        <v>223</v>
      </c>
      <c r="D7584" s="152" t="s">
        <v>14663</v>
      </c>
    </row>
    <row r="7585" spans="1:4" x14ac:dyDescent="0.3">
      <c r="A7585" s="151">
        <v>100534</v>
      </c>
      <c r="B7585" s="151" t="s">
        <v>14662</v>
      </c>
      <c r="C7585" s="151" t="s">
        <v>238</v>
      </c>
      <c r="D7585" s="152" t="s">
        <v>14664</v>
      </c>
    </row>
    <row r="7586" spans="1:4" x14ac:dyDescent="0.3">
      <c r="A7586" s="151">
        <v>100535</v>
      </c>
      <c r="B7586" s="151" t="s">
        <v>14665</v>
      </c>
      <c r="C7586" s="151" t="s">
        <v>223</v>
      </c>
      <c r="D7586" s="152" t="s">
        <v>2573</v>
      </c>
    </row>
    <row r="7587" spans="1:4" x14ac:dyDescent="0.3">
      <c r="A7587" s="151">
        <v>100536</v>
      </c>
      <c r="B7587" s="151" t="s">
        <v>14666</v>
      </c>
      <c r="C7587" s="151" t="s">
        <v>238</v>
      </c>
      <c r="D7587" s="152" t="s">
        <v>2192</v>
      </c>
    </row>
    <row r="7588" spans="1:4" x14ac:dyDescent="0.3">
      <c r="A7588" s="151">
        <v>101286</v>
      </c>
      <c r="B7588" s="151" t="s">
        <v>14667</v>
      </c>
      <c r="C7588" s="151" t="s">
        <v>238</v>
      </c>
      <c r="D7588" s="152" t="s">
        <v>2491</v>
      </c>
    </row>
    <row r="7589" spans="1:4" x14ac:dyDescent="0.3">
      <c r="A7589" s="151">
        <v>101287</v>
      </c>
      <c r="B7589" s="151" t="s">
        <v>14668</v>
      </c>
      <c r="C7589" s="151" t="s">
        <v>238</v>
      </c>
      <c r="D7589" s="152" t="s">
        <v>14669</v>
      </c>
    </row>
    <row r="7590" spans="1:4" x14ac:dyDescent="0.3">
      <c r="A7590" s="151">
        <v>101288</v>
      </c>
      <c r="B7590" s="151" t="s">
        <v>14670</v>
      </c>
      <c r="C7590" s="151" t="s">
        <v>238</v>
      </c>
      <c r="D7590" s="152" t="s">
        <v>2491</v>
      </c>
    </row>
    <row r="7591" spans="1:4" x14ac:dyDescent="0.3">
      <c r="A7591" s="151">
        <v>101289</v>
      </c>
      <c r="B7591" s="151" t="s">
        <v>14671</v>
      </c>
      <c r="C7591" s="151" t="s">
        <v>238</v>
      </c>
      <c r="D7591" s="152" t="s">
        <v>14672</v>
      </c>
    </row>
    <row r="7592" spans="1:4" x14ac:dyDescent="0.3">
      <c r="A7592" s="151">
        <v>101290</v>
      </c>
      <c r="B7592" s="151" t="s">
        <v>14673</v>
      </c>
      <c r="C7592" s="151" t="s">
        <v>238</v>
      </c>
      <c r="D7592" s="152" t="s">
        <v>14674</v>
      </c>
    </row>
    <row r="7593" spans="1:4" x14ac:dyDescent="0.3">
      <c r="A7593" s="151">
        <v>101291</v>
      </c>
      <c r="B7593" s="151" t="s">
        <v>14675</v>
      </c>
      <c r="C7593" s="151" t="s">
        <v>238</v>
      </c>
      <c r="D7593" s="152" t="s">
        <v>2491</v>
      </c>
    </row>
    <row r="7594" spans="1:4" x14ac:dyDescent="0.3">
      <c r="A7594" s="151">
        <v>101292</v>
      </c>
      <c r="B7594" s="151" t="s">
        <v>14676</v>
      </c>
      <c r="C7594" s="151" t="s">
        <v>238</v>
      </c>
      <c r="D7594" s="152" t="s">
        <v>14672</v>
      </c>
    </row>
    <row r="7595" spans="1:4" x14ac:dyDescent="0.3">
      <c r="A7595" s="151">
        <v>101293</v>
      </c>
      <c r="B7595" s="151" t="s">
        <v>14677</v>
      </c>
      <c r="C7595" s="151" t="s">
        <v>238</v>
      </c>
      <c r="D7595" s="152" t="s">
        <v>14678</v>
      </c>
    </row>
    <row r="7596" spans="1:4" x14ac:dyDescent="0.3">
      <c r="A7596" s="151">
        <v>101294</v>
      </c>
      <c r="B7596" s="151" t="s">
        <v>14679</v>
      </c>
      <c r="C7596" s="151" t="s">
        <v>238</v>
      </c>
      <c r="D7596" s="152" t="s">
        <v>2026</v>
      </c>
    </row>
    <row r="7597" spans="1:4" x14ac:dyDescent="0.3">
      <c r="A7597" s="151">
        <v>101295</v>
      </c>
      <c r="B7597" s="151" t="s">
        <v>14680</v>
      </c>
      <c r="C7597" s="151" t="s">
        <v>238</v>
      </c>
      <c r="D7597" s="152" t="s">
        <v>12604</v>
      </c>
    </row>
    <row r="7598" spans="1:4" x14ac:dyDescent="0.3">
      <c r="A7598" s="151">
        <v>101296</v>
      </c>
      <c r="B7598" s="151" t="s">
        <v>14681</v>
      </c>
      <c r="C7598" s="151" t="s">
        <v>238</v>
      </c>
      <c r="D7598" s="152" t="s">
        <v>14682</v>
      </c>
    </row>
    <row r="7599" spans="1:4" x14ac:dyDescent="0.3">
      <c r="A7599" s="151">
        <v>101297</v>
      </c>
      <c r="B7599" s="151" t="s">
        <v>14683</v>
      </c>
      <c r="C7599" s="151" t="s">
        <v>238</v>
      </c>
      <c r="D7599" s="152" t="s">
        <v>9909</v>
      </c>
    </row>
    <row r="7600" spans="1:4" x14ac:dyDescent="0.3">
      <c r="A7600" s="151">
        <v>101298</v>
      </c>
      <c r="B7600" s="151" t="s">
        <v>14684</v>
      </c>
      <c r="C7600" s="151" t="s">
        <v>238</v>
      </c>
      <c r="D7600" s="152" t="s">
        <v>2491</v>
      </c>
    </row>
    <row r="7601" spans="1:4" x14ac:dyDescent="0.3">
      <c r="A7601" s="151">
        <v>101299</v>
      </c>
      <c r="B7601" s="151" t="s">
        <v>14685</v>
      </c>
      <c r="C7601" s="151" t="s">
        <v>238</v>
      </c>
      <c r="D7601" s="152" t="s">
        <v>14674</v>
      </c>
    </row>
    <row r="7602" spans="1:4" x14ac:dyDescent="0.3">
      <c r="A7602" s="151">
        <v>101300</v>
      </c>
      <c r="B7602" s="151" t="s">
        <v>14686</v>
      </c>
      <c r="C7602" s="151" t="s">
        <v>238</v>
      </c>
      <c r="D7602" s="152" t="s">
        <v>14687</v>
      </c>
    </row>
    <row r="7603" spans="1:4" x14ac:dyDescent="0.3">
      <c r="A7603" s="151">
        <v>101301</v>
      </c>
      <c r="B7603" s="151" t="s">
        <v>14688</v>
      </c>
      <c r="C7603" s="151" t="s">
        <v>238</v>
      </c>
      <c r="D7603" s="152" t="s">
        <v>1282</v>
      </c>
    </row>
    <row r="7604" spans="1:4" x14ac:dyDescent="0.3">
      <c r="A7604" s="151">
        <v>101302</v>
      </c>
      <c r="B7604" s="151" t="s">
        <v>14689</v>
      </c>
      <c r="C7604" s="151" t="s">
        <v>238</v>
      </c>
      <c r="D7604" s="152" t="s">
        <v>14690</v>
      </c>
    </row>
    <row r="7605" spans="1:4" x14ac:dyDescent="0.3">
      <c r="A7605" s="151">
        <v>101303</v>
      </c>
      <c r="B7605" s="151" t="s">
        <v>14691</v>
      </c>
      <c r="C7605" s="151" t="s">
        <v>238</v>
      </c>
      <c r="D7605" s="152" t="s">
        <v>14692</v>
      </c>
    </row>
    <row r="7606" spans="1:4" x14ac:dyDescent="0.3">
      <c r="A7606" s="151">
        <v>101304</v>
      </c>
      <c r="B7606" s="151" t="s">
        <v>14693</v>
      </c>
      <c r="C7606" s="151" t="s">
        <v>238</v>
      </c>
      <c r="D7606" s="152" t="s">
        <v>14694</v>
      </c>
    </row>
    <row r="7607" spans="1:4" x14ac:dyDescent="0.3">
      <c r="A7607" s="151">
        <v>101305</v>
      </c>
      <c r="B7607" s="151" t="s">
        <v>14695</v>
      </c>
      <c r="C7607" s="151" t="s">
        <v>238</v>
      </c>
      <c r="D7607" s="152" t="s">
        <v>14696</v>
      </c>
    </row>
    <row r="7608" spans="1:4" x14ac:dyDescent="0.3">
      <c r="A7608" s="151">
        <v>101307</v>
      </c>
      <c r="B7608" s="151" t="s">
        <v>14697</v>
      </c>
      <c r="C7608" s="151" t="s">
        <v>238</v>
      </c>
      <c r="D7608" s="152" t="s">
        <v>10245</v>
      </c>
    </row>
    <row r="7609" spans="1:4" x14ac:dyDescent="0.3">
      <c r="A7609" s="151">
        <v>101308</v>
      </c>
      <c r="B7609" s="151" t="s">
        <v>14698</v>
      </c>
      <c r="C7609" s="151" t="s">
        <v>238</v>
      </c>
      <c r="D7609" s="152" t="s">
        <v>9904</v>
      </c>
    </row>
    <row r="7610" spans="1:4" x14ac:dyDescent="0.3">
      <c r="A7610" s="151">
        <v>101309</v>
      </c>
      <c r="B7610" s="151" t="s">
        <v>14699</v>
      </c>
      <c r="C7610" s="151" t="s">
        <v>238</v>
      </c>
      <c r="D7610" s="152" t="s">
        <v>14674</v>
      </c>
    </row>
    <row r="7611" spans="1:4" x14ac:dyDescent="0.3">
      <c r="A7611" s="151">
        <v>101310</v>
      </c>
      <c r="B7611" s="151" t="s">
        <v>14700</v>
      </c>
      <c r="C7611" s="151" t="s">
        <v>238</v>
      </c>
      <c r="D7611" s="152" t="s">
        <v>7931</v>
      </c>
    </row>
    <row r="7612" spans="1:4" x14ac:dyDescent="0.3">
      <c r="A7612" s="151">
        <v>101311</v>
      </c>
      <c r="B7612" s="151" t="s">
        <v>14701</v>
      </c>
      <c r="C7612" s="151" t="s">
        <v>238</v>
      </c>
      <c r="D7612" s="152" t="s">
        <v>14678</v>
      </c>
    </row>
    <row r="7613" spans="1:4" x14ac:dyDescent="0.3">
      <c r="A7613" s="151">
        <v>101312</v>
      </c>
      <c r="B7613" s="151" t="s">
        <v>14702</v>
      </c>
      <c r="C7613" s="151" t="s">
        <v>238</v>
      </c>
      <c r="D7613" s="152" t="s">
        <v>2876</v>
      </c>
    </row>
    <row r="7614" spans="1:4" x14ac:dyDescent="0.3">
      <c r="A7614" s="151">
        <v>101313</v>
      </c>
      <c r="B7614" s="151" t="s">
        <v>14703</v>
      </c>
      <c r="C7614" s="151" t="s">
        <v>238</v>
      </c>
      <c r="D7614" s="152" t="s">
        <v>14704</v>
      </c>
    </row>
    <row r="7615" spans="1:4" x14ac:dyDescent="0.3">
      <c r="A7615" s="151">
        <v>101315</v>
      </c>
      <c r="B7615" s="151" t="s">
        <v>14705</v>
      </c>
      <c r="C7615" s="151" t="s">
        <v>238</v>
      </c>
      <c r="D7615" s="152" t="s">
        <v>14706</v>
      </c>
    </row>
    <row r="7616" spans="1:4" x14ac:dyDescent="0.3">
      <c r="A7616" s="151">
        <v>101316</v>
      </c>
      <c r="B7616" s="151" t="s">
        <v>14707</v>
      </c>
      <c r="C7616" s="151" t="s">
        <v>238</v>
      </c>
      <c r="D7616" s="152" t="s">
        <v>2815</v>
      </c>
    </row>
    <row r="7617" spans="1:4" x14ac:dyDescent="0.3">
      <c r="A7617" s="151">
        <v>101320</v>
      </c>
      <c r="B7617" s="151" t="s">
        <v>14708</v>
      </c>
      <c r="C7617" s="151" t="s">
        <v>238</v>
      </c>
      <c r="D7617" s="152" t="s">
        <v>14709</v>
      </c>
    </row>
    <row r="7618" spans="1:4" x14ac:dyDescent="0.3">
      <c r="A7618" s="151">
        <v>101322</v>
      </c>
      <c r="B7618" s="151" t="s">
        <v>14710</v>
      </c>
      <c r="C7618" s="151" t="s">
        <v>238</v>
      </c>
      <c r="D7618" s="152" t="s">
        <v>14711</v>
      </c>
    </row>
    <row r="7619" spans="1:4" x14ac:dyDescent="0.3">
      <c r="A7619" s="151">
        <v>101323</v>
      </c>
      <c r="B7619" s="151" t="s">
        <v>14712</v>
      </c>
      <c r="C7619" s="151" t="s">
        <v>238</v>
      </c>
      <c r="D7619" s="152" t="s">
        <v>14713</v>
      </c>
    </row>
    <row r="7620" spans="1:4" x14ac:dyDescent="0.3">
      <c r="A7620" s="151">
        <v>101324</v>
      </c>
      <c r="B7620" s="151" t="s">
        <v>14714</v>
      </c>
      <c r="C7620" s="151" t="s">
        <v>238</v>
      </c>
      <c r="D7620" s="152" t="s">
        <v>14715</v>
      </c>
    </row>
    <row r="7621" spans="1:4" x14ac:dyDescent="0.3">
      <c r="A7621" s="151">
        <v>101325</v>
      </c>
      <c r="B7621" s="151" t="s">
        <v>14716</v>
      </c>
      <c r="C7621" s="151" t="s">
        <v>238</v>
      </c>
      <c r="D7621" s="152" t="s">
        <v>14717</v>
      </c>
    </row>
    <row r="7622" spans="1:4" x14ac:dyDescent="0.3">
      <c r="A7622" s="151">
        <v>101326</v>
      </c>
      <c r="B7622" s="151" t="s">
        <v>14718</v>
      </c>
      <c r="C7622" s="151" t="s">
        <v>238</v>
      </c>
      <c r="D7622" s="152" t="s">
        <v>6143</v>
      </c>
    </row>
    <row r="7623" spans="1:4" x14ac:dyDescent="0.3">
      <c r="A7623" s="151">
        <v>101328</v>
      </c>
      <c r="B7623" s="151" t="s">
        <v>14719</v>
      </c>
      <c r="C7623" s="151" t="s">
        <v>238</v>
      </c>
      <c r="D7623" s="152" t="s">
        <v>9369</v>
      </c>
    </row>
    <row r="7624" spans="1:4" x14ac:dyDescent="0.3">
      <c r="A7624" s="151">
        <v>101329</v>
      </c>
      <c r="B7624" s="151" t="s">
        <v>14720</v>
      </c>
      <c r="C7624" s="151" t="s">
        <v>238</v>
      </c>
      <c r="D7624" s="152" t="s">
        <v>14721</v>
      </c>
    </row>
    <row r="7625" spans="1:4" x14ac:dyDescent="0.3">
      <c r="A7625" s="151">
        <v>101330</v>
      </c>
      <c r="B7625" s="151" t="s">
        <v>14722</v>
      </c>
      <c r="C7625" s="151" t="s">
        <v>238</v>
      </c>
      <c r="D7625" s="152" t="s">
        <v>14723</v>
      </c>
    </row>
    <row r="7626" spans="1:4" x14ac:dyDescent="0.3">
      <c r="A7626" s="151">
        <v>101331</v>
      </c>
      <c r="B7626" s="151" t="s">
        <v>14724</v>
      </c>
      <c r="C7626" s="151" t="s">
        <v>238</v>
      </c>
      <c r="D7626" s="152" t="s">
        <v>14725</v>
      </c>
    </row>
    <row r="7627" spans="1:4" x14ac:dyDescent="0.3">
      <c r="A7627" s="151">
        <v>101332</v>
      </c>
      <c r="B7627" s="151" t="s">
        <v>14726</v>
      </c>
      <c r="C7627" s="151" t="s">
        <v>238</v>
      </c>
      <c r="D7627" s="152" t="s">
        <v>3810</v>
      </c>
    </row>
    <row r="7628" spans="1:4" x14ac:dyDescent="0.3">
      <c r="A7628" s="151">
        <v>101333</v>
      </c>
      <c r="B7628" s="151" t="s">
        <v>14727</v>
      </c>
      <c r="C7628" s="151" t="s">
        <v>238</v>
      </c>
      <c r="D7628" s="152" t="s">
        <v>14728</v>
      </c>
    </row>
    <row r="7629" spans="1:4" x14ac:dyDescent="0.3">
      <c r="A7629" s="151">
        <v>101334</v>
      </c>
      <c r="B7629" s="151" t="s">
        <v>14729</v>
      </c>
      <c r="C7629" s="151" t="s">
        <v>238</v>
      </c>
      <c r="D7629" s="152" t="s">
        <v>14730</v>
      </c>
    </row>
    <row r="7630" spans="1:4" x14ac:dyDescent="0.3">
      <c r="A7630" s="151">
        <v>101336</v>
      </c>
      <c r="B7630" s="151" t="s">
        <v>14731</v>
      </c>
      <c r="C7630" s="151" t="s">
        <v>238</v>
      </c>
      <c r="D7630" s="152" t="s">
        <v>14732</v>
      </c>
    </row>
    <row r="7631" spans="1:4" x14ac:dyDescent="0.3">
      <c r="A7631" s="151">
        <v>101337</v>
      </c>
      <c r="B7631" s="151" t="s">
        <v>14733</v>
      </c>
      <c r="C7631" s="151" t="s">
        <v>238</v>
      </c>
      <c r="D7631" s="152" t="s">
        <v>5456</v>
      </c>
    </row>
    <row r="7632" spans="1:4" x14ac:dyDescent="0.3">
      <c r="A7632" s="151">
        <v>101338</v>
      </c>
      <c r="B7632" s="151" t="s">
        <v>14734</v>
      </c>
      <c r="C7632" s="151" t="s">
        <v>238</v>
      </c>
      <c r="D7632" s="152" t="s">
        <v>10412</v>
      </c>
    </row>
    <row r="7633" spans="1:4" x14ac:dyDescent="0.3">
      <c r="A7633" s="151">
        <v>101339</v>
      </c>
      <c r="B7633" s="151" t="s">
        <v>14735</v>
      </c>
      <c r="C7633" s="151" t="s">
        <v>238</v>
      </c>
      <c r="D7633" s="152" t="s">
        <v>6949</v>
      </c>
    </row>
    <row r="7634" spans="1:4" x14ac:dyDescent="0.3">
      <c r="A7634" s="151">
        <v>101340</v>
      </c>
      <c r="B7634" s="151" t="s">
        <v>14736</v>
      </c>
      <c r="C7634" s="151" t="s">
        <v>238</v>
      </c>
      <c r="D7634" s="152" t="s">
        <v>14737</v>
      </c>
    </row>
    <row r="7635" spans="1:4" x14ac:dyDescent="0.3">
      <c r="A7635" s="151">
        <v>101341</v>
      </c>
      <c r="B7635" s="151" t="s">
        <v>14738</v>
      </c>
      <c r="C7635" s="151" t="s">
        <v>238</v>
      </c>
      <c r="D7635" s="152" t="s">
        <v>5101</v>
      </c>
    </row>
    <row r="7636" spans="1:4" x14ac:dyDescent="0.3">
      <c r="A7636" s="151">
        <v>101342</v>
      </c>
      <c r="B7636" s="151" t="s">
        <v>14739</v>
      </c>
      <c r="C7636" s="151" t="s">
        <v>238</v>
      </c>
      <c r="D7636" s="152" t="s">
        <v>6949</v>
      </c>
    </row>
    <row r="7637" spans="1:4" x14ac:dyDescent="0.3">
      <c r="A7637" s="151">
        <v>101343</v>
      </c>
      <c r="B7637" s="151" t="s">
        <v>14740</v>
      </c>
      <c r="C7637" s="151" t="s">
        <v>238</v>
      </c>
      <c r="D7637" s="152" t="s">
        <v>8758</v>
      </c>
    </row>
    <row r="7638" spans="1:4" x14ac:dyDescent="0.3">
      <c r="A7638" s="151">
        <v>101344</v>
      </c>
      <c r="B7638" s="151" t="s">
        <v>14741</v>
      </c>
      <c r="C7638" s="151" t="s">
        <v>238</v>
      </c>
      <c r="D7638" s="152" t="s">
        <v>3697</v>
      </c>
    </row>
    <row r="7639" spans="1:4" x14ac:dyDescent="0.3">
      <c r="A7639" s="151">
        <v>101345</v>
      </c>
      <c r="B7639" s="151" t="s">
        <v>14742</v>
      </c>
      <c r="C7639" s="151" t="s">
        <v>238</v>
      </c>
      <c r="D7639" s="152" t="s">
        <v>14743</v>
      </c>
    </row>
    <row r="7640" spans="1:4" x14ac:dyDescent="0.3">
      <c r="A7640" s="151">
        <v>101346</v>
      </c>
      <c r="B7640" s="151" t="s">
        <v>14744</v>
      </c>
      <c r="C7640" s="151" t="s">
        <v>238</v>
      </c>
      <c r="D7640" s="152" t="s">
        <v>14745</v>
      </c>
    </row>
    <row r="7641" spans="1:4" x14ac:dyDescent="0.3">
      <c r="A7641" s="151">
        <v>101347</v>
      </c>
      <c r="B7641" s="151" t="s">
        <v>14746</v>
      </c>
      <c r="C7641" s="151" t="s">
        <v>238</v>
      </c>
      <c r="D7641" s="152" t="s">
        <v>14747</v>
      </c>
    </row>
    <row r="7642" spans="1:4" x14ac:dyDescent="0.3">
      <c r="A7642" s="151">
        <v>101348</v>
      </c>
      <c r="B7642" s="151" t="s">
        <v>14748</v>
      </c>
      <c r="C7642" s="151" t="s">
        <v>238</v>
      </c>
      <c r="D7642" s="152" t="s">
        <v>11830</v>
      </c>
    </row>
    <row r="7643" spans="1:4" x14ac:dyDescent="0.3">
      <c r="A7643" s="151">
        <v>101349</v>
      </c>
      <c r="B7643" s="151" t="s">
        <v>14749</v>
      </c>
      <c r="C7643" s="151" t="s">
        <v>238</v>
      </c>
      <c r="D7643" s="152" t="s">
        <v>14750</v>
      </c>
    </row>
    <row r="7644" spans="1:4" x14ac:dyDescent="0.3">
      <c r="A7644" s="151">
        <v>101350</v>
      </c>
      <c r="B7644" s="151" t="s">
        <v>14751</v>
      </c>
      <c r="C7644" s="151" t="s">
        <v>238</v>
      </c>
      <c r="D7644" s="152" t="s">
        <v>14750</v>
      </c>
    </row>
    <row r="7645" spans="1:4" x14ac:dyDescent="0.3">
      <c r="A7645" s="151">
        <v>101351</v>
      </c>
      <c r="B7645" s="151" t="s">
        <v>14752</v>
      </c>
      <c r="C7645" s="151" t="s">
        <v>238</v>
      </c>
      <c r="D7645" s="152" t="s">
        <v>6949</v>
      </c>
    </row>
    <row r="7646" spans="1:4" x14ac:dyDescent="0.3">
      <c r="A7646" s="151">
        <v>101352</v>
      </c>
      <c r="B7646" s="151" t="s">
        <v>14753</v>
      </c>
      <c r="C7646" s="151" t="s">
        <v>238</v>
      </c>
      <c r="D7646" s="152" t="s">
        <v>6949</v>
      </c>
    </row>
    <row r="7647" spans="1:4" x14ac:dyDescent="0.3">
      <c r="A7647" s="151">
        <v>101353</v>
      </c>
      <c r="B7647" s="151" t="s">
        <v>14754</v>
      </c>
      <c r="C7647" s="151" t="s">
        <v>238</v>
      </c>
      <c r="D7647" s="152" t="s">
        <v>14755</v>
      </c>
    </row>
    <row r="7648" spans="1:4" x14ac:dyDescent="0.3">
      <c r="A7648" s="151">
        <v>101355</v>
      </c>
      <c r="B7648" s="151" t="s">
        <v>14756</v>
      </c>
      <c r="C7648" s="151" t="s">
        <v>238</v>
      </c>
      <c r="D7648" s="152" t="s">
        <v>14750</v>
      </c>
    </row>
    <row r="7649" spans="1:4" x14ac:dyDescent="0.3">
      <c r="A7649" s="151">
        <v>101356</v>
      </c>
      <c r="B7649" s="151" t="s">
        <v>14757</v>
      </c>
      <c r="C7649" s="151" t="s">
        <v>238</v>
      </c>
      <c r="D7649" s="152" t="s">
        <v>14758</v>
      </c>
    </row>
    <row r="7650" spans="1:4" x14ac:dyDescent="0.3">
      <c r="A7650" s="151">
        <v>101357</v>
      </c>
      <c r="B7650" s="151" t="s">
        <v>14759</v>
      </c>
      <c r="C7650" s="151" t="s">
        <v>238</v>
      </c>
      <c r="D7650" s="152" t="s">
        <v>14713</v>
      </c>
    </row>
    <row r="7651" spans="1:4" x14ac:dyDescent="0.3">
      <c r="A7651" s="151">
        <v>101358</v>
      </c>
      <c r="B7651" s="151" t="s">
        <v>14760</v>
      </c>
      <c r="C7651" s="151" t="s">
        <v>238</v>
      </c>
      <c r="D7651" s="152" t="s">
        <v>14761</v>
      </c>
    </row>
    <row r="7652" spans="1:4" x14ac:dyDescent="0.3">
      <c r="A7652" s="151">
        <v>101359</v>
      </c>
      <c r="B7652" s="151" t="s">
        <v>14762</v>
      </c>
      <c r="C7652" s="151" t="s">
        <v>238</v>
      </c>
      <c r="D7652" s="152" t="s">
        <v>1360</v>
      </c>
    </row>
    <row r="7653" spans="1:4" x14ac:dyDescent="0.3">
      <c r="A7653" s="151">
        <v>101360</v>
      </c>
      <c r="B7653" s="151" t="s">
        <v>14763</v>
      </c>
      <c r="C7653" s="151" t="s">
        <v>238</v>
      </c>
      <c r="D7653" s="152" t="s">
        <v>14761</v>
      </c>
    </row>
    <row r="7654" spans="1:4" x14ac:dyDescent="0.3">
      <c r="A7654" s="151">
        <v>101361</v>
      </c>
      <c r="B7654" s="151" t="s">
        <v>14764</v>
      </c>
      <c r="C7654" s="151" t="s">
        <v>238</v>
      </c>
      <c r="D7654" s="152" t="s">
        <v>14765</v>
      </c>
    </row>
    <row r="7655" spans="1:4" x14ac:dyDescent="0.3">
      <c r="A7655" s="151">
        <v>101363</v>
      </c>
      <c r="B7655" s="151" t="s">
        <v>14766</v>
      </c>
      <c r="C7655" s="151" t="s">
        <v>238</v>
      </c>
      <c r="D7655" s="152" t="s">
        <v>14678</v>
      </c>
    </row>
    <row r="7656" spans="1:4" x14ac:dyDescent="0.3">
      <c r="A7656" s="151">
        <v>101364</v>
      </c>
      <c r="B7656" s="151" t="s">
        <v>14767</v>
      </c>
      <c r="C7656" s="151" t="s">
        <v>238</v>
      </c>
      <c r="D7656" s="152" t="s">
        <v>14768</v>
      </c>
    </row>
    <row r="7657" spans="1:4" x14ac:dyDescent="0.3">
      <c r="A7657" s="151">
        <v>101365</v>
      </c>
      <c r="B7657" s="151" t="s">
        <v>14769</v>
      </c>
      <c r="C7657" s="151" t="s">
        <v>238</v>
      </c>
      <c r="D7657" s="152" t="s">
        <v>14770</v>
      </c>
    </row>
    <row r="7658" spans="1:4" x14ac:dyDescent="0.3">
      <c r="A7658" s="151">
        <v>101366</v>
      </c>
      <c r="B7658" s="151" t="s">
        <v>14771</v>
      </c>
      <c r="C7658" s="151" t="s">
        <v>238</v>
      </c>
      <c r="D7658" s="152" t="s">
        <v>14772</v>
      </c>
    </row>
    <row r="7659" spans="1:4" x14ac:dyDescent="0.3">
      <c r="A7659" s="151">
        <v>101368</v>
      </c>
      <c r="B7659" s="151" t="s">
        <v>14773</v>
      </c>
      <c r="C7659" s="151" t="s">
        <v>238</v>
      </c>
      <c r="D7659" s="152" t="s">
        <v>14774</v>
      </c>
    </row>
    <row r="7660" spans="1:4" x14ac:dyDescent="0.3">
      <c r="A7660" s="151">
        <v>101369</v>
      </c>
      <c r="B7660" s="151" t="s">
        <v>14775</v>
      </c>
      <c r="C7660" s="151" t="s">
        <v>238</v>
      </c>
      <c r="D7660" s="152" t="s">
        <v>13293</v>
      </c>
    </row>
    <row r="7661" spans="1:4" x14ac:dyDescent="0.3">
      <c r="A7661" s="151">
        <v>101370</v>
      </c>
      <c r="B7661" s="151" t="s">
        <v>14776</v>
      </c>
      <c r="C7661" s="151" t="s">
        <v>238</v>
      </c>
      <c r="D7661" s="152" t="s">
        <v>9199</v>
      </c>
    </row>
    <row r="7662" spans="1:4" x14ac:dyDescent="0.3">
      <c r="A7662" s="151">
        <v>101371</v>
      </c>
      <c r="B7662" s="151" t="s">
        <v>14777</v>
      </c>
      <c r="C7662" s="151" t="s">
        <v>238</v>
      </c>
      <c r="D7662" s="152" t="s">
        <v>13267</v>
      </c>
    </row>
    <row r="7663" spans="1:4" x14ac:dyDescent="0.3">
      <c r="A7663" s="151">
        <v>101372</v>
      </c>
      <c r="B7663" s="151" t="s">
        <v>14778</v>
      </c>
      <c r="C7663" s="151" t="s">
        <v>238</v>
      </c>
      <c r="D7663" s="152" t="s">
        <v>14779</v>
      </c>
    </row>
    <row r="7664" spans="1:4" x14ac:dyDescent="0.3">
      <c r="A7664" s="151">
        <v>101374</v>
      </c>
      <c r="B7664" s="151" t="s">
        <v>14383</v>
      </c>
      <c r="C7664" s="151" t="s">
        <v>238</v>
      </c>
      <c r="D7664" s="152" t="s">
        <v>14780</v>
      </c>
    </row>
    <row r="7665" spans="1:4" x14ac:dyDescent="0.3">
      <c r="A7665" s="151">
        <v>101375</v>
      </c>
      <c r="B7665" s="151" t="s">
        <v>14781</v>
      </c>
      <c r="C7665" s="151" t="s">
        <v>238</v>
      </c>
      <c r="D7665" s="152" t="s">
        <v>14782</v>
      </c>
    </row>
    <row r="7666" spans="1:4" x14ac:dyDescent="0.3">
      <c r="A7666" s="151">
        <v>101376</v>
      </c>
      <c r="B7666" s="151" t="s">
        <v>14783</v>
      </c>
      <c r="C7666" s="151" t="s">
        <v>238</v>
      </c>
      <c r="D7666" s="152" t="s">
        <v>14784</v>
      </c>
    </row>
    <row r="7667" spans="1:4" x14ac:dyDescent="0.3">
      <c r="A7667" s="151">
        <v>101377</v>
      </c>
      <c r="B7667" s="151" t="s">
        <v>14388</v>
      </c>
      <c r="C7667" s="151" t="s">
        <v>238</v>
      </c>
      <c r="D7667" s="152" t="s">
        <v>14785</v>
      </c>
    </row>
    <row r="7668" spans="1:4" x14ac:dyDescent="0.3">
      <c r="A7668" s="151">
        <v>101378</v>
      </c>
      <c r="B7668" s="151" t="s">
        <v>14652</v>
      </c>
      <c r="C7668" s="151" t="s">
        <v>238</v>
      </c>
      <c r="D7668" s="152" t="s">
        <v>14786</v>
      </c>
    </row>
    <row r="7669" spans="1:4" x14ac:dyDescent="0.3">
      <c r="A7669" s="151">
        <v>101379</v>
      </c>
      <c r="B7669" s="151" t="s">
        <v>14787</v>
      </c>
      <c r="C7669" s="151" t="s">
        <v>238</v>
      </c>
      <c r="D7669" s="152" t="s">
        <v>14780</v>
      </c>
    </row>
    <row r="7670" spans="1:4" x14ac:dyDescent="0.3">
      <c r="A7670" s="151">
        <v>101380</v>
      </c>
      <c r="B7670" s="151" t="s">
        <v>14390</v>
      </c>
      <c r="C7670" s="151" t="s">
        <v>238</v>
      </c>
      <c r="D7670" s="152" t="s">
        <v>14788</v>
      </c>
    </row>
    <row r="7671" spans="1:4" x14ac:dyDescent="0.3">
      <c r="A7671" s="151">
        <v>101381</v>
      </c>
      <c r="B7671" s="151" t="s">
        <v>14391</v>
      </c>
      <c r="C7671" s="151" t="s">
        <v>238</v>
      </c>
      <c r="D7671" s="152" t="s">
        <v>14789</v>
      </c>
    </row>
    <row r="7672" spans="1:4" x14ac:dyDescent="0.3">
      <c r="A7672" s="151">
        <v>101382</v>
      </c>
      <c r="B7672" s="151" t="s">
        <v>14790</v>
      </c>
      <c r="C7672" s="151" t="s">
        <v>238</v>
      </c>
      <c r="D7672" s="152" t="s">
        <v>14791</v>
      </c>
    </row>
    <row r="7673" spans="1:4" x14ac:dyDescent="0.3">
      <c r="A7673" s="151">
        <v>101383</v>
      </c>
      <c r="B7673" s="151" t="s">
        <v>14654</v>
      </c>
      <c r="C7673" s="151" t="s">
        <v>238</v>
      </c>
      <c r="D7673" s="152" t="s">
        <v>14792</v>
      </c>
    </row>
    <row r="7674" spans="1:4" x14ac:dyDescent="0.3">
      <c r="A7674" s="151">
        <v>101384</v>
      </c>
      <c r="B7674" s="151" t="s">
        <v>231</v>
      </c>
      <c r="C7674" s="151" t="s">
        <v>238</v>
      </c>
      <c r="D7674" s="152" t="s">
        <v>14793</v>
      </c>
    </row>
    <row r="7675" spans="1:4" x14ac:dyDescent="0.3">
      <c r="A7675" s="151">
        <v>101385</v>
      </c>
      <c r="B7675" s="151" t="s">
        <v>14794</v>
      </c>
      <c r="C7675" s="151" t="s">
        <v>238</v>
      </c>
      <c r="D7675" s="152" t="s">
        <v>14795</v>
      </c>
    </row>
    <row r="7676" spans="1:4" x14ac:dyDescent="0.3">
      <c r="A7676" s="151">
        <v>101386</v>
      </c>
      <c r="B7676" s="151" t="s">
        <v>14395</v>
      </c>
      <c r="C7676" s="151" t="s">
        <v>238</v>
      </c>
      <c r="D7676" s="152" t="s">
        <v>14784</v>
      </c>
    </row>
    <row r="7677" spans="1:4" x14ac:dyDescent="0.3">
      <c r="A7677" s="151">
        <v>101387</v>
      </c>
      <c r="B7677" s="151" t="s">
        <v>14796</v>
      </c>
      <c r="C7677" s="151" t="s">
        <v>238</v>
      </c>
      <c r="D7677" s="152" t="s">
        <v>14797</v>
      </c>
    </row>
    <row r="7678" spans="1:4" x14ac:dyDescent="0.3">
      <c r="A7678" s="151">
        <v>101388</v>
      </c>
      <c r="B7678" s="151" t="s">
        <v>14397</v>
      </c>
      <c r="C7678" s="151" t="s">
        <v>238</v>
      </c>
      <c r="D7678" s="152" t="s">
        <v>14798</v>
      </c>
    </row>
    <row r="7679" spans="1:4" x14ac:dyDescent="0.3">
      <c r="A7679" s="151">
        <v>101389</v>
      </c>
      <c r="B7679" s="151" t="s">
        <v>14398</v>
      </c>
      <c r="C7679" s="151" t="s">
        <v>238</v>
      </c>
      <c r="D7679" s="152" t="s">
        <v>14799</v>
      </c>
    </row>
    <row r="7680" spans="1:4" x14ac:dyDescent="0.3">
      <c r="A7680" s="151">
        <v>101390</v>
      </c>
      <c r="B7680" s="151" t="s">
        <v>14800</v>
      </c>
      <c r="C7680" s="151" t="s">
        <v>238</v>
      </c>
      <c r="D7680" s="152" t="s">
        <v>14801</v>
      </c>
    </row>
    <row r="7681" spans="1:4" x14ac:dyDescent="0.3">
      <c r="A7681" s="151">
        <v>101391</v>
      </c>
      <c r="B7681" s="151" t="s">
        <v>14802</v>
      </c>
      <c r="C7681" s="151" t="s">
        <v>238</v>
      </c>
      <c r="D7681" s="152" t="s">
        <v>14803</v>
      </c>
    </row>
    <row r="7682" spans="1:4" x14ac:dyDescent="0.3">
      <c r="A7682" s="151">
        <v>101392</v>
      </c>
      <c r="B7682" s="151" t="s">
        <v>14804</v>
      </c>
      <c r="C7682" s="151" t="s">
        <v>238</v>
      </c>
      <c r="D7682" s="152" t="s">
        <v>14805</v>
      </c>
    </row>
    <row r="7683" spans="1:4" x14ac:dyDescent="0.3">
      <c r="A7683" s="151">
        <v>101394</v>
      </c>
      <c r="B7683" s="151" t="s">
        <v>14404</v>
      </c>
      <c r="C7683" s="151" t="s">
        <v>238</v>
      </c>
      <c r="D7683" s="152" t="s">
        <v>14806</v>
      </c>
    </row>
    <row r="7684" spans="1:4" x14ac:dyDescent="0.3">
      <c r="A7684" s="151">
        <v>101395</v>
      </c>
      <c r="B7684" s="151" t="s">
        <v>14807</v>
      </c>
      <c r="C7684" s="151" t="s">
        <v>238</v>
      </c>
      <c r="D7684" s="152" t="s">
        <v>14808</v>
      </c>
    </row>
    <row r="7685" spans="1:4" x14ac:dyDescent="0.3">
      <c r="A7685" s="151">
        <v>101396</v>
      </c>
      <c r="B7685" s="151" t="s">
        <v>14809</v>
      </c>
      <c r="C7685" s="151" t="s">
        <v>238</v>
      </c>
      <c r="D7685" s="152" t="s">
        <v>14810</v>
      </c>
    </row>
    <row r="7686" spans="1:4" x14ac:dyDescent="0.3">
      <c r="A7686" s="151">
        <v>101397</v>
      </c>
      <c r="B7686" s="151" t="s">
        <v>226</v>
      </c>
      <c r="C7686" s="151" t="s">
        <v>238</v>
      </c>
      <c r="D7686" s="152" t="s">
        <v>14811</v>
      </c>
    </row>
    <row r="7687" spans="1:4" x14ac:dyDescent="0.3">
      <c r="A7687" s="151">
        <v>101398</v>
      </c>
      <c r="B7687" s="151" t="s">
        <v>14812</v>
      </c>
      <c r="C7687" s="151" t="s">
        <v>238</v>
      </c>
      <c r="D7687" s="152" t="s">
        <v>14813</v>
      </c>
    </row>
    <row r="7688" spans="1:4" x14ac:dyDescent="0.3">
      <c r="A7688" s="151">
        <v>101399</v>
      </c>
      <c r="B7688" s="151" t="s">
        <v>233</v>
      </c>
      <c r="C7688" s="151" t="s">
        <v>238</v>
      </c>
      <c r="D7688" s="152" t="s">
        <v>14814</v>
      </c>
    </row>
    <row r="7689" spans="1:4" x14ac:dyDescent="0.3">
      <c r="A7689" s="151">
        <v>101401</v>
      </c>
      <c r="B7689" s="151" t="s">
        <v>14410</v>
      </c>
      <c r="C7689" s="151" t="s">
        <v>238</v>
      </c>
      <c r="D7689" s="152" t="s">
        <v>14815</v>
      </c>
    </row>
    <row r="7690" spans="1:4" x14ac:dyDescent="0.3">
      <c r="A7690" s="151">
        <v>101402</v>
      </c>
      <c r="B7690" s="151" t="s">
        <v>232</v>
      </c>
      <c r="C7690" s="151" t="s">
        <v>238</v>
      </c>
      <c r="D7690" s="152" t="s">
        <v>14816</v>
      </c>
    </row>
    <row r="7691" spans="1:4" x14ac:dyDescent="0.3">
      <c r="A7691" s="151">
        <v>101407</v>
      </c>
      <c r="B7691" s="151" t="s">
        <v>14411</v>
      </c>
      <c r="C7691" s="151" t="s">
        <v>238</v>
      </c>
      <c r="D7691" s="152" t="s">
        <v>14817</v>
      </c>
    </row>
    <row r="7692" spans="1:4" x14ac:dyDescent="0.3">
      <c r="A7692" s="151">
        <v>101408</v>
      </c>
      <c r="B7692" s="151" t="s">
        <v>14412</v>
      </c>
      <c r="C7692" s="151" t="s">
        <v>238</v>
      </c>
      <c r="D7692" s="152" t="s">
        <v>14818</v>
      </c>
    </row>
    <row r="7693" spans="1:4" x14ac:dyDescent="0.3">
      <c r="A7693" s="151">
        <v>101409</v>
      </c>
      <c r="B7693" s="151" t="s">
        <v>14819</v>
      </c>
      <c r="C7693" s="151" t="s">
        <v>238</v>
      </c>
      <c r="D7693" s="152" t="s">
        <v>14820</v>
      </c>
    </row>
    <row r="7694" spans="1:4" x14ac:dyDescent="0.3">
      <c r="A7694" s="151">
        <v>101410</v>
      </c>
      <c r="B7694" s="151" t="s">
        <v>14482</v>
      </c>
      <c r="C7694" s="151" t="s">
        <v>238</v>
      </c>
      <c r="D7694" s="152" t="s">
        <v>14821</v>
      </c>
    </row>
    <row r="7695" spans="1:4" x14ac:dyDescent="0.3">
      <c r="A7695" s="151">
        <v>101412</v>
      </c>
      <c r="B7695" s="151" t="s">
        <v>14822</v>
      </c>
      <c r="C7695" s="151" t="s">
        <v>238</v>
      </c>
      <c r="D7695" s="152" t="s">
        <v>14823</v>
      </c>
    </row>
    <row r="7696" spans="1:4" x14ac:dyDescent="0.3">
      <c r="A7696" s="151">
        <v>101413</v>
      </c>
      <c r="B7696" s="151" t="s">
        <v>14416</v>
      </c>
      <c r="C7696" s="151" t="s">
        <v>238</v>
      </c>
      <c r="D7696" s="152" t="s">
        <v>14824</v>
      </c>
    </row>
    <row r="7697" spans="1:4" x14ac:dyDescent="0.3">
      <c r="A7697" s="151">
        <v>101414</v>
      </c>
      <c r="B7697" s="151" t="s">
        <v>14825</v>
      </c>
      <c r="C7697" s="151" t="s">
        <v>238</v>
      </c>
      <c r="D7697" s="152" t="s">
        <v>14826</v>
      </c>
    </row>
    <row r="7698" spans="1:4" x14ac:dyDescent="0.3">
      <c r="A7698" s="151">
        <v>101415</v>
      </c>
      <c r="B7698" s="151" t="s">
        <v>14827</v>
      </c>
      <c r="C7698" s="151" t="s">
        <v>238</v>
      </c>
      <c r="D7698" s="152" t="s">
        <v>14828</v>
      </c>
    </row>
    <row r="7699" spans="1:4" x14ac:dyDescent="0.3">
      <c r="A7699" s="151">
        <v>101416</v>
      </c>
      <c r="B7699" s="151" t="s">
        <v>14657</v>
      </c>
      <c r="C7699" s="151" t="s">
        <v>238</v>
      </c>
      <c r="D7699" s="152" t="s">
        <v>14829</v>
      </c>
    </row>
    <row r="7700" spans="1:4" x14ac:dyDescent="0.3">
      <c r="A7700" s="151">
        <v>101417</v>
      </c>
      <c r="B7700" s="151" t="s">
        <v>14830</v>
      </c>
      <c r="C7700" s="151" t="s">
        <v>238</v>
      </c>
      <c r="D7700" s="152" t="s">
        <v>14831</v>
      </c>
    </row>
    <row r="7701" spans="1:4" x14ac:dyDescent="0.3">
      <c r="A7701" s="151">
        <v>101418</v>
      </c>
      <c r="B7701" s="151" t="s">
        <v>14832</v>
      </c>
      <c r="C7701" s="151" t="s">
        <v>238</v>
      </c>
      <c r="D7701" s="152" t="s">
        <v>14833</v>
      </c>
    </row>
    <row r="7702" spans="1:4" x14ac:dyDescent="0.3">
      <c r="A7702" s="151">
        <v>101419</v>
      </c>
      <c r="B7702" s="151" t="s">
        <v>14834</v>
      </c>
      <c r="C7702" s="151" t="s">
        <v>238</v>
      </c>
      <c r="D7702" s="152" t="s">
        <v>14835</v>
      </c>
    </row>
    <row r="7703" spans="1:4" x14ac:dyDescent="0.3">
      <c r="A7703" s="151">
        <v>101420</v>
      </c>
      <c r="B7703" s="151" t="s">
        <v>14836</v>
      </c>
      <c r="C7703" s="151" t="s">
        <v>238</v>
      </c>
      <c r="D7703" s="152" t="s">
        <v>14837</v>
      </c>
    </row>
    <row r="7704" spans="1:4" x14ac:dyDescent="0.3">
      <c r="A7704" s="151">
        <v>101421</v>
      </c>
      <c r="B7704" s="151" t="s">
        <v>14838</v>
      </c>
      <c r="C7704" s="151" t="s">
        <v>238</v>
      </c>
      <c r="D7704" s="152" t="s">
        <v>14839</v>
      </c>
    </row>
    <row r="7705" spans="1:4" x14ac:dyDescent="0.3">
      <c r="A7705" s="151">
        <v>101422</v>
      </c>
      <c r="B7705" s="151" t="s">
        <v>14840</v>
      </c>
      <c r="C7705" s="151" t="s">
        <v>238</v>
      </c>
      <c r="D7705" s="152" t="s">
        <v>14841</v>
      </c>
    </row>
    <row r="7706" spans="1:4" x14ac:dyDescent="0.3">
      <c r="A7706" s="151">
        <v>101424</v>
      </c>
      <c r="B7706" s="151" t="s">
        <v>14842</v>
      </c>
      <c r="C7706" s="151" t="s">
        <v>238</v>
      </c>
      <c r="D7706" s="152" t="s">
        <v>14843</v>
      </c>
    </row>
    <row r="7707" spans="1:4" x14ac:dyDescent="0.3">
      <c r="A7707" s="151">
        <v>101425</v>
      </c>
      <c r="B7707" s="151" t="s">
        <v>14844</v>
      </c>
      <c r="C7707" s="151" t="s">
        <v>238</v>
      </c>
      <c r="D7707" s="152" t="s">
        <v>14845</v>
      </c>
    </row>
    <row r="7708" spans="1:4" x14ac:dyDescent="0.3">
      <c r="A7708" s="151">
        <v>101426</v>
      </c>
      <c r="B7708" s="151" t="s">
        <v>14846</v>
      </c>
      <c r="C7708" s="151" t="s">
        <v>238</v>
      </c>
      <c r="D7708" s="152" t="s">
        <v>14847</v>
      </c>
    </row>
    <row r="7709" spans="1:4" x14ac:dyDescent="0.3">
      <c r="A7709" s="151">
        <v>101427</v>
      </c>
      <c r="B7709" s="151" t="s">
        <v>14433</v>
      </c>
      <c r="C7709" s="151" t="s">
        <v>238</v>
      </c>
      <c r="D7709" s="152" t="s">
        <v>14848</v>
      </c>
    </row>
    <row r="7710" spans="1:4" x14ac:dyDescent="0.3">
      <c r="A7710" s="151">
        <v>101428</v>
      </c>
      <c r="B7710" s="151" t="s">
        <v>14849</v>
      </c>
      <c r="C7710" s="151" t="s">
        <v>238</v>
      </c>
      <c r="D7710" s="152" t="s">
        <v>14850</v>
      </c>
    </row>
    <row r="7711" spans="1:4" x14ac:dyDescent="0.3">
      <c r="A7711" s="151">
        <v>101429</v>
      </c>
      <c r="B7711" s="151" t="s">
        <v>14851</v>
      </c>
      <c r="C7711" s="151" t="s">
        <v>238</v>
      </c>
      <c r="D7711" s="152" t="s">
        <v>14852</v>
      </c>
    </row>
    <row r="7712" spans="1:4" x14ac:dyDescent="0.3">
      <c r="A7712" s="151">
        <v>101430</v>
      </c>
      <c r="B7712" s="151" t="s">
        <v>14853</v>
      </c>
      <c r="C7712" s="151" t="s">
        <v>238</v>
      </c>
      <c r="D7712" s="152" t="s">
        <v>14848</v>
      </c>
    </row>
    <row r="7713" spans="1:4" x14ac:dyDescent="0.3">
      <c r="A7713" s="151">
        <v>101431</v>
      </c>
      <c r="B7713" s="151" t="s">
        <v>14438</v>
      </c>
      <c r="C7713" s="151" t="s">
        <v>238</v>
      </c>
      <c r="D7713" s="152" t="s">
        <v>14854</v>
      </c>
    </row>
    <row r="7714" spans="1:4" x14ac:dyDescent="0.3">
      <c r="A7714" s="151">
        <v>101432</v>
      </c>
      <c r="B7714" s="151" t="s">
        <v>14855</v>
      </c>
      <c r="C7714" s="151" t="s">
        <v>238</v>
      </c>
      <c r="D7714" s="152" t="s">
        <v>14856</v>
      </c>
    </row>
    <row r="7715" spans="1:4" x14ac:dyDescent="0.3">
      <c r="A7715" s="151">
        <v>101433</v>
      </c>
      <c r="B7715" s="151" t="s">
        <v>14442</v>
      </c>
      <c r="C7715" s="151" t="s">
        <v>238</v>
      </c>
      <c r="D7715" s="152" t="s">
        <v>14857</v>
      </c>
    </row>
    <row r="7716" spans="1:4" x14ac:dyDescent="0.3">
      <c r="A7716" s="151">
        <v>101434</v>
      </c>
      <c r="B7716" s="151" t="s">
        <v>14858</v>
      </c>
      <c r="C7716" s="151" t="s">
        <v>238</v>
      </c>
      <c r="D7716" s="152" t="s">
        <v>14859</v>
      </c>
    </row>
    <row r="7717" spans="1:4" x14ac:dyDescent="0.3">
      <c r="A7717" s="151">
        <v>101435</v>
      </c>
      <c r="B7717" s="151" t="s">
        <v>14860</v>
      </c>
      <c r="C7717" s="151" t="s">
        <v>238</v>
      </c>
      <c r="D7717" s="152" t="s">
        <v>14861</v>
      </c>
    </row>
    <row r="7718" spans="1:4" x14ac:dyDescent="0.3">
      <c r="A7718" s="151">
        <v>101436</v>
      </c>
      <c r="B7718" s="151" t="s">
        <v>14446</v>
      </c>
      <c r="C7718" s="151" t="s">
        <v>238</v>
      </c>
      <c r="D7718" s="152" t="s">
        <v>14862</v>
      </c>
    </row>
    <row r="7719" spans="1:4" x14ac:dyDescent="0.3">
      <c r="A7719" s="151">
        <v>101437</v>
      </c>
      <c r="B7719" s="151" t="s">
        <v>14863</v>
      </c>
      <c r="C7719" s="151" t="s">
        <v>238</v>
      </c>
      <c r="D7719" s="152" t="s">
        <v>14864</v>
      </c>
    </row>
    <row r="7720" spans="1:4" x14ac:dyDescent="0.3">
      <c r="A7720" s="151">
        <v>101438</v>
      </c>
      <c r="B7720" s="151" t="s">
        <v>14450</v>
      </c>
      <c r="C7720" s="151" t="s">
        <v>238</v>
      </c>
      <c r="D7720" s="152" t="s">
        <v>14864</v>
      </c>
    </row>
    <row r="7721" spans="1:4" x14ac:dyDescent="0.3">
      <c r="A7721" s="151">
        <v>101439</v>
      </c>
      <c r="B7721" s="151" t="s">
        <v>14451</v>
      </c>
      <c r="C7721" s="151" t="s">
        <v>238</v>
      </c>
      <c r="D7721" s="152" t="s">
        <v>14848</v>
      </c>
    </row>
    <row r="7722" spans="1:4" x14ac:dyDescent="0.3">
      <c r="A7722" s="151">
        <v>101440</v>
      </c>
      <c r="B7722" s="151" t="s">
        <v>14865</v>
      </c>
      <c r="C7722" s="151" t="s">
        <v>238</v>
      </c>
      <c r="D7722" s="152" t="s">
        <v>14848</v>
      </c>
    </row>
    <row r="7723" spans="1:4" x14ac:dyDescent="0.3">
      <c r="A7723" s="151">
        <v>101441</v>
      </c>
      <c r="B7723" s="151" t="s">
        <v>14453</v>
      </c>
      <c r="C7723" s="151" t="s">
        <v>238</v>
      </c>
      <c r="D7723" s="152" t="s">
        <v>14866</v>
      </c>
    </row>
    <row r="7724" spans="1:4" x14ac:dyDescent="0.3">
      <c r="A7724" s="151">
        <v>101443</v>
      </c>
      <c r="B7724" s="151" t="s">
        <v>14455</v>
      </c>
      <c r="C7724" s="151" t="s">
        <v>238</v>
      </c>
      <c r="D7724" s="152" t="s">
        <v>14864</v>
      </c>
    </row>
    <row r="7725" spans="1:4" x14ac:dyDescent="0.3">
      <c r="A7725" s="151">
        <v>101444</v>
      </c>
      <c r="B7725" s="151" t="s">
        <v>14460</v>
      </c>
      <c r="C7725" s="151" t="s">
        <v>238</v>
      </c>
      <c r="D7725" s="152" t="s">
        <v>14867</v>
      </c>
    </row>
    <row r="7726" spans="1:4" x14ac:dyDescent="0.3">
      <c r="A7726" s="151">
        <v>101445</v>
      </c>
      <c r="B7726" s="151" t="s">
        <v>235</v>
      </c>
      <c r="C7726" s="151" t="s">
        <v>238</v>
      </c>
      <c r="D7726" s="152" t="s">
        <v>14818</v>
      </c>
    </row>
    <row r="7727" spans="1:4" x14ac:dyDescent="0.3">
      <c r="A7727" s="151">
        <v>101446</v>
      </c>
      <c r="B7727" s="151" t="s">
        <v>14461</v>
      </c>
      <c r="C7727" s="151" t="s">
        <v>238</v>
      </c>
      <c r="D7727" s="152" t="s">
        <v>14868</v>
      </c>
    </row>
    <row r="7728" spans="1:4" x14ac:dyDescent="0.3">
      <c r="A7728" s="151">
        <v>101447</v>
      </c>
      <c r="B7728" s="151" t="s">
        <v>14462</v>
      </c>
      <c r="C7728" s="151" t="s">
        <v>238</v>
      </c>
      <c r="D7728" s="152" t="s">
        <v>14869</v>
      </c>
    </row>
    <row r="7729" spans="1:4" x14ac:dyDescent="0.3">
      <c r="A7729" s="151">
        <v>101448</v>
      </c>
      <c r="B7729" s="151" t="s">
        <v>14463</v>
      </c>
      <c r="C7729" s="151" t="s">
        <v>238</v>
      </c>
      <c r="D7729" s="152" t="s">
        <v>14868</v>
      </c>
    </row>
    <row r="7730" spans="1:4" x14ac:dyDescent="0.3">
      <c r="A7730" s="151">
        <v>101449</v>
      </c>
      <c r="B7730" s="151" t="s">
        <v>14870</v>
      </c>
      <c r="C7730" s="151" t="s">
        <v>238</v>
      </c>
      <c r="D7730" s="152" t="s">
        <v>14871</v>
      </c>
    </row>
    <row r="7731" spans="1:4" x14ac:dyDescent="0.3">
      <c r="A7731" s="151">
        <v>101451</v>
      </c>
      <c r="B7731" s="151" t="s">
        <v>14467</v>
      </c>
      <c r="C7731" s="151" t="s">
        <v>238</v>
      </c>
      <c r="D7731" s="152" t="s">
        <v>14789</v>
      </c>
    </row>
    <row r="7732" spans="1:4" x14ac:dyDescent="0.3">
      <c r="A7732" s="151">
        <v>101452</v>
      </c>
      <c r="B7732" s="151" t="s">
        <v>14872</v>
      </c>
      <c r="C7732" s="151" t="s">
        <v>238</v>
      </c>
      <c r="D7732" s="152" t="s">
        <v>14873</v>
      </c>
    </row>
    <row r="7733" spans="1:4" x14ac:dyDescent="0.3">
      <c r="A7733" s="151">
        <v>101453</v>
      </c>
      <c r="B7733" s="151" t="s">
        <v>14468</v>
      </c>
      <c r="C7733" s="151" t="s">
        <v>238</v>
      </c>
      <c r="D7733" s="152" t="s">
        <v>14874</v>
      </c>
    </row>
    <row r="7734" spans="1:4" x14ac:dyDescent="0.3">
      <c r="A7734" s="151">
        <v>101454</v>
      </c>
      <c r="B7734" s="151" t="s">
        <v>14875</v>
      </c>
      <c r="C7734" s="151" t="s">
        <v>238</v>
      </c>
      <c r="D7734" s="152" t="s">
        <v>14876</v>
      </c>
    </row>
    <row r="7735" spans="1:4" x14ac:dyDescent="0.3">
      <c r="A7735" s="151">
        <v>101456</v>
      </c>
      <c r="B7735" s="151" t="s">
        <v>14877</v>
      </c>
      <c r="C7735" s="151" t="s">
        <v>238</v>
      </c>
      <c r="D7735" s="152" t="s">
        <v>14878</v>
      </c>
    </row>
    <row r="7736" spans="1:4" x14ac:dyDescent="0.3">
      <c r="A7736" s="151">
        <v>101457</v>
      </c>
      <c r="B7736" s="151" t="s">
        <v>14879</v>
      </c>
      <c r="C7736" s="151" t="s">
        <v>238</v>
      </c>
      <c r="D7736" s="152" t="s">
        <v>14880</v>
      </c>
    </row>
    <row r="7737" spans="1:4" x14ac:dyDescent="0.3">
      <c r="A7737" s="151">
        <v>101458</v>
      </c>
      <c r="B7737" s="151" t="s">
        <v>14881</v>
      </c>
      <c r="C7737" s="151" t="s">
        <v>238</v>
      </c>
      <c r="D7737" s="152" t="s">
        <v>14882</v>
      </c>
    </row>
    <row r="7738" spans="1:4" x14ac:dyDescent="0.3">
      <c r="A7738" s="151">
        <v>101459</v>
      </c>
      <c r="B7738" s="151" t="s">
        <v>14479</v>
      </c>
      <c r="C7738" s="151" t="s">
        <v>238</v>
      </c>
      <c r="D7738" s="152" t="s">
        <v>14883</v>
      </c>
    </row>
    <row r="7739" spans="1:4" x14ac:dyDescent="0.3">
      <c r="A7739" s="151">
        <v>101460</v>
      </c>
      <c r="B7739" s="151" t="s">
        <v>14646</v>
      </c>
      <c r="C7739" s="151" t="s">
        <v>238</v>
      </c>
      <c r="D7739" s="152" t="s">
        <v>14884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36</vt:i4>
      </vt:variant>
    </vt:vector>
  </HeadingPairs>
  <TitlesOfParts>
    <vt:vector size="42" baseType="lpstr">
      <vt:lpstr>DADOS GERAIS</vt:lpstr>
      <vt:lpstr>PO - Planilha Orçamentária</vt:lpstr>
      <vt:lpstr>CFF - Crono. Fisico Financeiro</vt:lpstr>
      <vt:lpstr>BDI SEM DESONERAÇÃO</vt:lpstr>
      <vt:lpstr>JUSTIFICATIVAS CPUS</vt:lpstr>
      <vt:lpstr>BD</vt:lpstr>
      <vt:lpstr>'CFF - Crono. Fisico Financeiro'!Area_de_impressao</vt:lpstr>
      <vt:lpstr>'DADOS GERAIS'!Area_de_impressao</vt:lpstr>
      <vt:lpstr>'JUSTIFICATIVAS CPUS'!Area_de_impressao</vt:lpstr>
      <vt:lpstr>'PO - Planilha Orçamentária'!Area_de_impressao</vt:lpstr>
      <vt:lpstr>'CFF - Crono. Fisico Financeiro'!Titulos_de_impressao</vt:lpstr>
      <vt:lpstr>'JUSTIFICATIVAS CPUS'!Titulos_de_impressao</vt:lpstr>
      <vt:lpstr>'PO - Planilha Orçamentária'!Titulos_de_impressao</vt:lpstr>
      <vt:lpstr>'BDI SEM DESONERAÇÃO'!Z_0306F0C2_70DB_4729_BB6A_5299B1A5AEA0_.wvu.PrintArea</vt:lpstr>
      <vt:lpstr>'BDI SEM DESONERAÇÃO'!Z_12376024_9872_4870_B42C_DF0FD31EC62E_.wvu.PrintArea</vt:lpstr>
      <vt:lpstr>'CFF - Crono. Fisico Financeiro'!Z_12538664_79C6_4AAD_BD81_5363A5F496D7_.wvu.PrintArea</vt:lpstr>
      <vt:lpstr>'DADOS GERAIS'!Z_12538664_79C6_4AAD_BD81_5363A5F496D7_.wvu.PrintArea</vt:lpstr>
      <vt:lpstr>'PO - Planilha Orçamentária'!Z_12538664_79C6_4AAD_BD81_5363A5F496D7_.wvu.PrintArea</vt:lpstr>
      <vt:lpstr>'PO - Planilha Orçamentária'!Z_12538664_79C6_4AAD_BD81_5363A5F496D7_.wvu.Rows</vt:lpstr>
      <vt:lpstr>'CFF - Crono. Fisico Financeiro'!Z_18D9C5C8_6EC0_4507_ACF1_BEE4D54D4AE8_.wvu.PrintArea</vt:lpstr>
      <vt:lpstr>'DADOS GERAIS'!Z_18D9C5C8_6EC0_4507_ACF1_BEE4D54D4AE8_.wvu.PrintArea</vt:lpstr>
      <vt:lpstr>'PO - Planilha Orçamentária'!Z_18D9C5C8_6EC0_4507_ACF1_BEE4D54D4AE8_.wvu.PrintArea</vt:lpstr>
      <vt:lpstr>'PO - Planilha Orçamentária'!Z_18D9C5C8_6EC0_4507_ACF1_BEE4D54D4AE8_.wvu.Rows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'JUSTIFICATIVAS CPUS'!Z_53D497E1_E826_4F8A_992E_431F101CA300_.wvu.PrintArea</vt:lpstr>
      <vt:lpstr>'BDI SEM DESONERAÇÃO'!Z_5C936B0E_B1B0_4680_9496_257339E19331_.wvu.PrintArea</vt:lpstr>
      <vt:lpstr>'BDI SEM DESONERAÇÃO'!Z_5EB5A1F5_D41C_4922_9EB6_0F91F671DD29_.wvu.PrintArea</vt:lpstr>
      <vt:lpstr>'JUSTIFICATIVAS CPUS'!Z_6C4A5780_A529_48FA_99BA_79BD868CD359_.wvu.PrintArea</vt:lpstr>
      <vt:lpstr>'BDI SEM DESONERAÇÃO'!Z_6CEAEE79_3031_4A07_9C1B_BEA3A33B6E8E_.wvu.PrintArea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'CFF - Crono. Fisico Financeiro'!Z_CA485D5E_5C09_4636_B7A6_10EC2B405CCB_.wvu.PrintArea</vt:lpstr>
      <vt:lpstr>'DADOS GERAIS'!Z_CA485D5E_5C09_4636_B7A6_10EC2B405CCB_.wvu.PrintArea</vt:lpstr>
      <vt:lpstr>'PO - Planilha Orçamentária'!Z_CA485D5E_5C09_4636_B7A6_10EC2B405CCB_.wvu.PrintArea</vt:lpstr>
      <vt:lpstr>'PO - Planilha Orçamentária'!Z_CA485D5E_5C09_4636_B7A6_10EC2B405CCB_.wvu.Rows</vt:lpstr>
      <vt:lpstr>'JUSTIFICATIVAS CPUS'!Z_E00A2F2B_5FAE_482A_B5C1_08D9DD4D80BE_.wvu.PrintArea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Pellaquim</dc:creator>
  <cp:lastModifiedBy>Eryck Brayann Tristão Veiga do Monte</cp:lastModifiedBy>
  <cp:lastPrinted>2025-01-16T18:30:19Z</cp:lastPrinted>
  <dcterms:created xsi:type="dcterms:W3CDTF">2024-03-24T14:34:26Z</dcterms:created>
  <dcterms:modified xsi:type="dcterms:W3CDTF">2025-01-16T18:30:29Z</dcterms:modified>
</cp:coreProperties>
</file>